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jhumphr5\Desktop\"/>
    </mc:Choice>
  </mc:AlternateContent>
  <xr:revisionPtr revIDLastSave="0" documentId="13_ncr:1_{38E8CEAC-72EF-45BC-A621-5DADFDB06B46}" xr6:coauthVersionLast="45" xr6:coauthVersionMax="46" xr10:uidLastSave="{00000000-0000-0000-0000-000000000000}"/>
  <bookViews>
    <workbookView xWindow="-120" yWindow="-120" windowWidth="29040" windowHeight="15840" tabRatio="872" activeTab="5" xr2:uid="{00000000-000D-0000-FFFF-FFFF00000000}"/>
  </bookViews>
  <sheets>
    <sheet name="Notes" sheetId="22" r:id="rId1"/>
    <sheet name="Cook Senority" sheetId="51" r:id="rId2"/>
    <sheet name="Shifts To Post" sheetId="53" r:id="rId3"/>
    <sheet name="Schedule" sheetId="18" r:id="rId4"/>
    <sheet name="Daily Map" sheetId="40" r:id="rId5"/>
    <sheet name="Daily Sheets" sheetId="21" r:id="rId6"/>
    <sheet name="Cooks Trained" sheetId="30" r:id="rId7"/>
    <sheet name="Training" sheetId="34" r:id="rId8"/>
    <sheet name="Tables - lists and codes" sheetId="15" r:id="rId9"/>
  </sheets>
  <definedNames>
    <definedName name="_xlnm.Print_Area" localSheetId="4">'Daily Map'!$A$1:$BK$45</definedName>
    <definedName name="_xlnm.Print_Area" localSheetId="3">Schedule!$D$1:$AG$26,Schedule!$F$30:$AH$45</definedName>
    <definedName name="_xlnm.Print_Area" localSheetId="8">'Tables - lists and codes'!$A$4:$AH$27</definedName>
    <definedName name="_xlnm.Print_Area" localSheetId="7">Training!$B$2:$G$39</definedName>
    <definedName name="_xlnm.Print_Titles" localSheetId="5">'Daily Sheets'!$B:$E</definedName>
    <definedName name="_xlnm.Print_Titles" localSheetId="3">Schedule!$2:$3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53" l="1"/>
  <c r="BM54" i="53" l="1"/>
  <c r="BM55" i="53"/>
  <c r="BM56" i="53"/>
  <c r="BC54" i="53"/>
  <c r="BC55" i="53"/>
  <c r="BC56" i="53"/>
  <c r="BM9" i="53"/>
  <c r="BM10" i="53"/>
  <c r="BC9" i="53"/>
  <c r="BC10" i="53"/>
  <c r="F25" i="21"/>
  <c r="F26" i="21"/>
  <c r="F24" i="21"/>
  <c r="G24" i="21" s="1"/>
  <c r="AH32" i="18" l="1"/>
  <c r="AH33" i="18"/>
  <c r="AH34" i="18"/>
  <c r="AH35" i="18"/>
  <c r="AH36" i="18"/>
  <c r="AH37" i="18"/>
  <c r="AF32" i="18"/>
  <c r="AF33" i="18"/>
  <c r="AF34" i="18"/>
  <c r="AF35" i="18"/>
  <c r="AF36" i="18"/>
  <c r="AF37" i="18"/>
  <c r="J30" i="18"/>
  <c r="S31" i="18"/>
  <c r="S32" i="18"/>
  <c r="S33" i="18"/>
  <c r="S34" i="18"/>
  <c r="S35" i="18"/>
  <c r="S36" i="18"/>
  <c r="S37" i="18"/>
  <c r="Q32" i="18"/>
  <c r="Q33" i="18"/>
  <c r="Q34" i="18"/>
  <c r="Q35" i="18"/>
  <c r="Q36" i="18"/>
  <c r="Q37" i="18"/>
  <c r="Q38" i="18"/>
  <c r="Q39" i="18"/>
  <c r="Q40" i="18"/>
  <c r="Q41" i="18"/>
  <c r="Q42" i="18"/>
  <c r="Q43" i="18"/>
  <c r="Q44" i="18"/>
  <c r="Q45" i="18"/>
  <c r="AG38" i="18"/>
  <c r="AG37" i="18"/>
  <c r="AG36" i="18"/>
  <c r="AG35" i="18"/>
  <c r="AG34" i="18"/>
  <c r="AG33" i="18"/>
  <c r="AG32" i="18"/>
  <c r="AG44" i="18"/>
  <c r="AG43" i="18"/>
  <c r="AG42" i="18"/>
  <c r="AE44" i="18"/>
  <c r="AE43" i="18"/>
  <c r="AE42" i="18"/>
  <c r="AE37" i="18"/>
  <c r="AE36" i="18"/>
  <c r="AE35" i="18"/>
  <c r="AE34" i="18"/>
  <c r="AE33" i="18"/>
  <c r="AE32" i="18"/>
  <c r="AE30" i="18"/>
  <c r="AE31" i="18"/>
  <c r="AE38" i="18"/>
  <c r="AE39" i="18"/>
  <c r="AE40" i="18"/>
  <c r="AE41" i="18"/>
  <c r="AE45" i="18"/>
  <c r="AG30" i="18"/>
  <c r="AG31" i="18"/>
  <c r="AG39" i="18"/>
  <c r="AG40" i="18"/>
  <c r="AG41" i="18"/>
  <c r="AG45" i="18"/>
  <c r="P44" i="18"/>
  <c r="P43" i="18"/>
  <c r="P42" i="18"/>
  <c r="P37" i="18"/>
  <c r="P36" i="18"/>
  <c r="P35" i="18"/>
  <c r="P34" i="18"/>
  <c r="P33" i="18"/>
  <c r="P32" i="18"/>
  <c r="S38" i="18"/>
  <c r="S39" i="18"/>
  <c r="S40" i="18"/>
  <c r="S41" i="18"/>
  <c r="S42" i="18"/>
  <c r="S43" i="18"/>
  <c r="S44" i="18"/>
  <c r="S45" i="18"/>
  <c r="R44" i="18"/>
  <c r="R43" i="18"/>
  <c r="R42" i="18"/>
  <c r="R37" i="18"/>
  <c r="R36" i="18"/>
  <c r="R35" i="18"/>
  <c r="R34" i="18"/>
  <c r="R33" i="18"/>
  <c r="R32" i="18"/>
  <c r="AQ6" i="53"/>
  <c r="M6" i="53"/>
  <c r="W6" i="53"/>
  <c r="AG6" i="53"/>
  <c r="BK6" i="53"/>
  <c r="C52" i="53"/>
  <c r="M52" i="53"/>
  <c r="W52" i="53"/>
  <c r="BA52" i="53"/>
  <c r="BK52" i="53"/>
  <c r="AQ52" i="53" l="1"/>
  <c r="BA6" i="53"/>
  <c r="AG52" i="53"/>
  <c r="B32" i="34" l="1"/>
  <c r="B33" i="34"/>
  <c r="B34" i="34"/>
  <c r="B35" i="34"/>
  <c r="D5" i="18"/>
  <c r="A4" i="30" s="1"/>
  <c r="D6" i="18"/>
  <c r="T6" i="18" s="1"/>
  <c r="E7" i="18"/>
  <c r="E8" i="18"/>
  <c r="E9" i="18"/>
  <c r="E10" i="18"/>
  <c r="E11" i="18"/>
  <c r="E12" i="18"/>
  <c r="E13" i="18"/>
  <c r="E14" i="18"/>
  <c r="E15" i="18"/>
  <c r="E16" i="18"/>
  <c r="E17" i="18"/>
  <c r="E18" i="18"/>
  <c r="E19" i="18"/>
  <c r="E20" i="18"/>
  <c r="E21" i="18"/>
  <c r="E22" i="18"/>
  <c r="E23" i="18"/>
  <c r="E6" i="18"/>
  <c r="E5" i="18"/>
  <c r="C6" i="18"/>
  <c r="C7" i="18"/>
  <c r="C8" i="18"/>
  <c r="C9" i="18"/>
  <c r="C10" i="18"/>
  <c r="C11" i="18"/>
  <c r="C12" i="18"/>
  <c r="C13" i="18"/>
  <c r="C14" i="18"/>
  <c r="C15" i="18"/>
  <c r="C16" i="18"/>
  <c r="C17" i="18"/>
  <c r="C18" i="18"/>
  <c r="C19" i="18"/>
  <c r="C20" i="18"/>
  <c r="C21" i="18"/>
  <c r="C22" i="18"/>
  <c r="C23" i="18"/>
  <c r="C5" i="18"/>
  <c r="D7" i="18"/>
  <c r="T7" i="18" s="1"/>
  <c r="D8" i="18"/>
  <c r="T8" i="18" s="1"/>
  <c r="D9" i="18"/>
  <c r="T9" i="18" s="1"/>
  <c r="D10" i="18"/>
  <c r="T10" i="18" s="1"/>
  <c r="D11" i="18"/>
  <c r="T11" i="18" s="1"/>
  <c r="D12" i="18"/>
  <c r="T12" i="18" s="1"/>
  <c r="D13" i="18"/>
  <c r="T13" i="18" s="1"/>
  <c r="D14" i="18"/>
  <c r="T14" i="18" s="1"/>
  <c r="D15" i="18"/>
  <c r="T15" i="18" s="1"/>
  <c r="D16" i="18"/>
  <c r="T16" i="18" s="1"/>
  <c r="D17" i="18"/>
  <c r="T17" i="18" s="1"/>
  <c r="D18" i="18"/>
  <c r="T18" i="18" s="1"/>
  <c r="D19" i="18"/>
  <c r="T19" i="18" s="1"/>
  <c r="D20" i="18"/>
  <c r="T20" i="18" s="1"/>
  <c r="D21" i="18"/>
  <c r="T21" i="18" s="1"/>
  <c r="D22" i="18"/>
  <c r="T22" i="18" s="1"/>
  <c r="D23" i="18"/>
  <c r="T23" i="18" s="1"/>
  <c r="A6" i="18"/>
  <c r="A7" i="18" s="1"/>
  <c r="A8" i="18" s="1"/>
  <c r="A9" i="18" s="1"/>
  <c r="A10" i="18" s="1"/>
  <c r="A11" i="18" s="1"/>
  <c r="A12" i="18" s="1"/>
  <c r="A13" i="18" s="1"/>
  <c r="A14" i="18" s="1"/>
  <c r="A15" i="18" s="1"/>
  <c r="A16" i="18" s="1"/>
  <c r="A17" i="18" s="1"/>
  <c r="A18" i="18" s="1"/>
  <c r="A19" i="18" s="1"/>
  <c r="A20" i="18" s="1"/>
  <c r="A21" i="18" s="1"/>
  <c r="A22" i="18" s="1"/>
  <c r="A23" i="18" s="1"/>
  <c r="B28" i="34" l="1"/>
  <c r="B25" i="34"/>
  <c r="B21" i="34"/>
  <c r="A6" i="30"/>
  <c r="B19" i="34"/>
  <c r="B31" i="34"/>
  <c r="A18" i="30"/>
  <c r="B15" i="34"/>
  <c r="B29" i="34"/>
  <c r="A12" i="30"/>
  <c r="B18" i="34"/>
  <c r="A11" i="30"/>
  <c r="A17" i="30"/>
  <c r="B23" i="34"/>
  <c r="B17" i="34"/>
  <c r="B27" i="34"/>
  <c r="A10" i="30"/>
  <c r="A22" i="30"/>
  <c r="A16" i="30"/>
  <c r="A5" i="30"/>
  <c r="B22" i="34"/>
  <c r="B16" i="34"/>
  <c r="B26" i="34"/>
  <c r="A9" i="30"/>
  <c r="A21" i="30"/>
  <c r="A15" i="30"/>
  <c r="A8" i="30"/>
  <c r="A20" i="30"/>
  <c r="A14" i="30"/>
  <c r="B20" i="34"/>
  <c r="B14" i="34"/>
  <c r="B30" i="34"/>
  <c r="B24" i="34"/>
  <c r="A7" i="30"/>
  <c r="A19" i="30"/>
  <c r="A13" i="30"/>
  <c r="B13" i="34" l="1"/>
  <c r="R56" i="18" l="1"/>
  <c r="R57" i="18"/>
  <c r="R58" i="18"/>
  <c r="R59" i="18"/>
  <c r="R60" i="18"/>
  <c r="R61" i="18"/>
  <c r="R62" i="18"/>
  <c r="R63" i="18"/>
  <c r="R64" i="18"/>
  <c r="R65" i="18"/>
  <c r="R66" i="18"/>
  <c r="R67" i="18"/>
  <c r="R68" i="18"/>
  <c r="R69" i="18"/>
  <c r="P56" i="18"/>
  <c r="P57" i="18"/>
  <c r="P58" i="18"/>
  <c r="P59" i="18"/>
  <c r="P60" i="18"/>
  <c r="P61" i="18"/>
  <c r="P62" i="18"/>
  <c r="P63" i="18"/>
  <c r="P64" i="18"/>
  <c r="P65" i="18"/>
  <c r="P66" i="18"/>
  <c r="P67" i="18"/>
  <c r="P68" i="18"/>
  <c r="P69" i="18"/>
  <c r="N56" i="18"/>
  <c r="N57" i="18"/>
  <c r="N58" i="18"/>
  <c r="N59" i="18"/>
  <c r="N60" i="18"/>
  <c r="N61" i="18"/>
  <c r="N62" i="18"/>
  <c r="N63" i="18"/>
  <c r="N64" i="18"/>
  <c r="N65" i="18"/>
  <c r="N66" i="18"/>
  <c r="N67" i="18"/>
  <c r="N68" i="18"/>
  <c r="N69" i="18"/>
  <c r="L56" i="18"/>
  <c r="L57" i="18"/>
  <c r="L58" i="18"/>
  <c r="L59" i="18"/>
  <c r="L60" i="18"/>
  <c r="L61" i="18"/>
  <c r="L62" i="18"/>
  <c r="L63" i="18"/>
  <c r="L64" i="18"/>
  <c r="L65" i="18"/>
  <c r="L66" i="18"/>
  <c r="L67" i="18"/>
  <c r="L68" i="18"/>
  <c r="L69" i="18"/>
  <c r="J56" i="18"/>
  <c r="J57" i="18"/>
  <c r="J58" i="18"/>
  <c r="J59" i="18"/>
  <c r="J60" i="18"/>
  <c r="J61" i="18"/>
  <c r="J62" i="18"/>
  <c r="J63" i="18"/>
  <c r="J64" i="18"/>
  <c r="J65" i="18"/>
  <c r="J66" i="18"/>
  <c r="J67" i="18"/>
  <c r="J68" i="18"/>
  <c r="J69" i="18"/>
  <c r="H56" i="18"/>
  <c r="H57" i="18"/>
  <c r="H58" i="18"/>
  <c r="H59" i="18"/>
  <c r="H60" i="18"/>
  <c r="H61" i="18"/>
  <c r="H62" i="18"/>
  <c r="H63" i="18"/>
  <c r="H64" i="18"/>
  <c r="H65" i="18"/>
  <c r="H66" i="18"/>
  <c r="H67" i="18"/>
  <c r="H68" i="18"/>
  <c r="H69" i="18"/>
  <c r="R55" i="18"/>
  <c r="P55" i="18"/>
  <c r="N55" i="18"/>
  <c r="L55" i="18"/>
  <c r="J55" i="18"/>
  <c r="H55" i="18"/>
  <c r="F66" i="18"/>
  <c r="F67" i="18"/>
  <c r="F68" i="18"/>
  <c r="F69" i="18"/>
  <c r="B15" i="21"/>
  <c r="B16" i="21"/>
  <c r="H16" i="21" s="1"/>
  <c r="B17" i="21"/>
  <c r="B18" i="21"/>
  <c r="AD18" i="21" s="1"/>
  <c r="AE18" i="21" s="1"/>
  <c r="BE18" i="40" s="1"/>
  <c r="B19" i="21"/>
  <c r="B20" i="21"/>
  <c r="B21" i="21"/>
  <c r="B22" i="21"/>
  <c r="C16" i="21"/>
  <c r="D16" i="21"/>
  <c r="E16" i="21"/>
  <c r="F16" i="21"/>
  <c r="J16" i="21"/>
  <c r="L16" i="21"/>
  <c r="N16" i="21"/>
  <c r="P16" i="21"/>
  <c r="Q16" i="21" s="1"/>
  <c r="U39" i="40" s="1"/>
  <c r="R16" i="21"/>
  <c r="S16" i="21" s="1"/>
  <c r="AD16" i="40" s="1"/>
  <c r="V16" i="21"/>
  <c r="X16" i="21"/>
  <c r="Z16" i="21"/>
  <c r="AB16" i="21"/>
  <c r="AD16" i="21"/>
  <c r="AE16" i="21" s="1"/>
  <c r="BE16" i="40" s="1"/>
  <c r="AH16" i="21"/>
  <c r="T15" i="40"/>
  <c r="T16" i="40"/>
  <c r="T17" i="40"/>
  <c r="T18" i="40"/>
  <c r="T19" i="40"/>
  <c r="T20" i="40"/>
  <c r="T21" i="40"/>
  <c r="T22" i="40"/>
  <c r="A25" i="30"/>
  <c r="R2" i="30"/>
  <c r="Q2" i="30"/>
  <c r="P2" i="30"/>
  <c r="O2" i="30"/>
  <c r="M1" i="18"/>
  <c r="B19" i="40"/>
  <c r="B20" i="40"/>
  <c r="B21" i="40"/>
  <c r="B22" i="40"/>
  <c r="B26" i="21"/>
  <c r="G26" i="21"/>
  <c r="R48" i="18"/>
  <c r="P48" i="18"/>
  <c r="N48" i="18"/>
  <c r="L48" i="18"/>
  <c r="J48" i="18"/>
  <c r="H48" i="18"/>
  <c r="F30" i="18"/>
  <c r="G30" i="18" s="1"/>
  <c r="H30" i="18"/>
  <c r="I30" i="18" s="1"/>
  <c r="K30" i="18"/>
  <c r="L30" i="18"/>
  <c r="M30" i="18" s="1"/>
  <c r="N30" i="18"/>
  <c r="O30" i="18" s="1"/>
  <c r="P30" i="18"/>
  <c r="Q30" i="18" s="1"/>
  <c r="R30" i="18"/>
  <c r="S30" i="18" s="1"/>
  <c r="F31" i="18"/>
  <c r="G31" i="18" s="1"/>
  <c r="G56" i="18" s="1"/>
  <c r="H31" i="18"/>
  <c r="I31" i="18" s="1"/>
  <c r="I56" i="18" s="1"/>
  <c r="J31" i="18"/>
  <c r="K31" i="18" s="1"/>
  <c r="K56" i="18" s="1"/>
  <c r="L31" i="18"/>
  <c r="M31" i="18" s="1"/>
  <c r="M56" i="18" s="1"/>
  <c r="N31" i="18"/>
  <c r="O31" i="18" s="1"/>
  <c r="O56" i="18" s="1"/>
  <c r="P31" i="18"/>
  <c r="Q31" i="18" s="1"/>
  <c r="Q56" i="18" s="1"/>
  <c r="R31" i="18"/>
  <c r="S56" i="18" s="1"/>
  <c r="F32" i="18"/>
  <c r="G32" i="18" s="1"/>
  <c r="G57" i="18" s="1"/>
  <c r="H32" i="18"/>
  <c r="I32" i="18" s="1"/>
  <c r="I57" i="18" s="1"/>
  <c r="J32" i="18"/>
  <c r="K32" i="18" s="1"/>
  <c r="K57" i="18" s="1"/>
  <c r="L32" i="18"/>
  <c r="M32" i="18" s="1"/>
  <c r="M57" i="18" s="1"/>
  <c r="N32" i="18"/>
  <c r="O32" i="18" s="1"/>
  <c r="O57" i="18" s="1"/>
  <c r="F33" i="18"/>
  <c r="G33" i="18" s="1"/>
  <c r="G58" i="18" s="1"/>
  <c r="H33" i="18"/>
  <c r="I33" i="18" s="1"/>
  <c r="I58" i="18" s="1"/>
  <c r="J33" i="18"/>
  <c r="K33" i="18" s="1"/>
  <c r="K58" i="18" s="1"/>
  <c r="L33" i="18"/>
  <c r="M33" i="18" s="1"/>
  <c r="M58" i="18" s="1"/>
  <c r="N33" i="18"/>
  <c r="O33" i="18" s="1"/>
  <c r="O58" i="18" s="1"/>
  <c r="Q58" i="18"/>
  <c r="S58" i="18"/>
  <c r="F34" i="18"/>
  <c r="G34" i="18" s="1"/>
  <c r="G59" i="18" s="1"/>
  <c r="H34" i="18"/>
  <c r="I34" i="18" s="1"/>
  <c r="I59" i="18" s="1"/>
  <c r="J34" i="18"/>
  <c r="K34" i="18" s="1"/>
  <c r="K59" i="18" s="1"/>
  <c r="L34" i="18"/>
  <c r="M34" i="18" s="1"/>
  <c r="M59" i="18" s="1"/>
  <c r="N34" i="18"/>
  <c r="O34" i="18" s="1"/>
  <c r="O59" i="18" s="1"/>
  <c r="Q59" i="18"/>
  <c r="S59" i="18"/>
  <c r="F35" i="18"/>
  <c r="G35" i="18" s="1"/>
  <c r="G60" i="18" s="1"/>
  <c r="H35" i="18"/>
  <c r="I35" i="18" s="1"/>
  <c r="I60" i="18" s="1"/>
  <c r="J35" i="18"/>
  <c r="K35" i="18" s="1"/>
  <c r="K60" i="18" s="1"/>
  <c r="L35" i="18"/>
  <c r="M35" i="18" s="1"/>
  <c r="M60" i="18" s="1"/>
  <c r="N35" i="18"/>
  <c r="O35" i="18" s="1"/>
  <c r="O60" i="18" s="1"/>
  <c r="Q60" i="18"/>
  <c r="S60" i="18"/>
  <c r="F36" i="18"/>
  <c r="G36" i="18" s="1"/>
  <c r="G61" i="18" s="1"/>
  <c r="H36" i="18"/>
  <c r="I36" i="18" s="1"/>
  <c r="I61" i="18" s="1"/>
  <c r="J36" i="18"/>
  <c r="K36" i="18" s="1"/>
  <c r="K61" i="18" s="1"/>
  <c r="L36" i="18"/>
  <c r="M36" i="18" s="1"/>
  <c r="M61" i="18" s="1"/>
  <c r="N36" i="18"/>
  <c r="O36" i="18" s="1"/>
  <c r="O61" i="18" s="1"/>
  <c r="Q61" i="18"/>
  <c r="S61" i="18"/>
  <c r="F37" i="18"/>
  <c r="G37" i="18" s="1"/>
  <c r="G62" i="18" s="1"/>
  <c r="H37" i="18"/>
  <c r="I37" i="18" s="1"/>
  <c r="I62" i="18" s="1"/>
  <c r="J37" i="18"/>
  <c r="K37" i="18" s="1"/>
  <c r="K62" i="18" s="1"/>
  <c r="L37" i="18"/>
  <c r="M37" i="18" s="1"/>
  <c r="M62" i="18" s="1"/>
  <c r="N37" i="18"/>
  <c r="O37" i="18" s="1"/>
  <c r="O62" i="18" s="1"/>
  <c r="Q62" i="18"/>
  <c r="S62" i="18"/>
  <c r="F38" i="18"/>
  <c r="G38" i="18" s="1"/>
  <c r="G63" i="18" s="1"/>
  <c r="H38" i="18"/>
  <c r="I38" i="18" s="1"/>
  <c r="I63" i="18" s="1"/>
  <c r="J38" i="18"/>
  <c r="K38" i="18" s="1"/>
  <c r="K63" i="18" s="1"/>
  <c r="L38" i="18"/>
  <c r="M38" i="18" s="1"/>
  <c r="M63" i="18" s="1"/>
  <c r="N38" i="18"/>
  <c r="O38" i="18" s="1"/>
  <c r="O63" i="18" s="1"/>
  <c r="P38" i="18"/>
  <c r="Q63" i="18" s="1"/>
  <c r="R38" i="18"/>
  <c r="S63" i="18" s="1"/>
  <c r="F39" i="18"/>
  <c r="G39" i="18" s="1"/>
  <c r="G64" i="18" s="1"/>
  <c r="H39" i="18"/>
  <c r="I39" i="18" s="1"/>
  <c r="I64" i="18" s="1"/>
  <c r="J39" i="18"/>
  <c r="K39" i="18" s="1"/>
  <c r="K64" i="18" s="1"/>
  <c r="L39" i="18"/>
  <c r="M39" i="18" s="1"/>
  <c r="M64" i="18" s="1"/>
  <c r="N39" i="18"/>
  <c r="O39" i="18" s="1"/>
  <c r="O64" i="18" s="1"/>
  <c r="P39" i="18"/>
  <c r="Q64" i="18" s="1"/>
  <c r="R39" i="18"/>
  <c r="S64" i="18" s="1"/>
  <c r="F40" i="18"/>
  <c r="G40" i="18" s="1"/>
  <c r="G65" i="18" s="1"/>
  <c r="H40" i="18"/>
  <c r="I40" i="18" s="1"/>
  <c r="I65" i="18" s="1"/>
  <c r="J40" i="18"/>
  <c r="K40" i="18" s="1"/>
  <c r="K65" i="18" s="1"/>
  <c r="L40" i="18"/>
  <c r="M40" i="18" s="1"/>
  <c r="M65" i="18" s="1"/>
  <c r="N40" i="18"/>
  <c r="O40" i="18" s="1"/>
  <c r="O65" i="18" s="1"/>
  <c r="P40" i="18"/>
  <c r="Q65" i="18" s="1"/>
  <c r="R40" i="18"/>
  <c r="S65" i="18" s="1"/>
  <c r="F41" i="18"/>
  <c r="G41" i="18" s="1"/>
  <c r="G66" i="18" s="1"/>
  <c r="H41" i="18"/>
  <c r="I41" i="18" s="1"/>
  <c r="I66" i="18" s="1"/>
  <c r="J41" i="18"/>
  <c r="K41" i="18" s="1"/>
  <c r="K66" i="18" s="1"/>
  <c r="L41" i="18"/>
  <c r="M41" i="18" s="1"/>
  <c r="M66" i="18" s="1"/>
  <c r="N41" i="18"/>
  <c r="O41" i="18" s="1"/>
  <c r="O66" i="18" s="1"/>
  <c r="P41" i="18"/>
  <c r="Q66" i="18" s="1"/>
  <c r="R41" i="18"/>
  <c r="S66" i="18" s="1"/>
  <c r="F42" i="18"/>
  <c r="G42" i="18" s="1"/>
  <c r="G67" i="18" s="1"/>
  <c r="H42" i="18"/>
  <c r="I42" i="18" s="1"/>
  <c r="I67" i="18" s="1"/>
  <c r="J42" i="18"/>
  <c r="K42" i="18" s="1"/>
  <c r="K67" i="18" s="1"/>
  <c r="L42" i="18"/>
  <c r="M42" i="18" s="1"/>
  <c r="M67" i="18" s="1"/>
  <c r="N42" i="18"/>
  <c r="O42" i="18" s="1"/>
  <c r="O67" i="18" s="1"/>
  <c r="Q67" i="18"/>
  <c r="S67" i="18"/>
  <c r="F43" i="18"/>
  <c r="G43" i="18" s="1"/>
  <c r="G68" i="18" s="1"/>
  <c r="H43" i="18"/>
  <c r="I43" i="18" s="1"/>
  <c r="I68" i="18" s="1"/>
  <c r="J43" i="18"/>
  <c r="K43" i="18" s="1"/>
  <c r="K68" i="18" s="1"/>
  <c r="L43" i="18"/>
  <c r="M43" i="18" s="1"/>
  <c r="M68" i="18" s="1"/>
  <c r="N43" i="18"/>
  <c r="O43" i="18" s="1"/>
  <c r="O68" i="18" s="1"/>
  <c r="Q68" i="18"/>
  <c r="S68" i="18"/>
  <c r="F44" i="18"/>
  <c r="G44" i="18" s="1"/>
  <c r="G69" i="18" s="1"/>
  <c r="H44" i="18"/>
  <c r="I44" i="18" s="1"/>
  <c r="I69" i="18" s="1"/>
  <c r="J44" i="18"/>
  <c r="K44" i="18" s="1"/>
  <c r="K69" i="18" s="1"/>
  <c r="L44" i="18"/>
  <c r="M44" i="18" s="1"/>
  <c r="M69" i="18" s="1"/>
  <c r="N44" i="18"/>
  <c r="O44" i="18" s="1"/>
  <c r="O69" i="18" s="1"/>
  <c r="Q69" i="18"/>
  <c r="S69" i="18"/>
  <c r="F45" i="18"/>
  <c r="G45" i="18" s="1"/>
  <c r="H45" i="18"/>
  <c r="I45" i="18" s="1"/>
  <c r="J45" i="18"/>
  <c r="K45" i="18" s="1"/>
  <c r="L45" i="18"/>
  <c r="M45" i="18" s="1"/>
  <c r="N45" i="18"/>
  <c r="O45" i="18" s="1"/>
  <c r="P45" i="18"/>
  <c r="R45" i="18"/>
  <c r="F48" i="18"/>
  <c r="F49" i="18"/>
  <c r="H49" i="18"/>
  <c r="J49" i="18"/>
  <c r="L49" i="18"/>
  <c r="N49" i="18"/>
  <c r="P49" i="18"/>
  <c r="R49" i="18"/>
  <c r="R50" i="18"/>
  <c r="P50" i="18"/>
  <c r="N50" i="18"/>
  <c r="L50" i="18"/>
  <c r="J50" i="18"/>
  <c r="H50" i="18"/>
  <c r="F50" i="18"/>
  <c r="G25" i="15"/>
  <c r="I25" i="15"/>
  <c r="K25" i="15"/>
  <c r="M25" i="15"/>
  <c r="O25" i="15"/>
  <c r="Q25" i="15"/>
  <c r="S25" i="15"/>
  <c r="U25" i="15"/>
  <c r="W25" i="15"/>
  <c r="Y25" i="15"/>
  <c r="AA25" i="15"/>
  <c r="AC25" i="15"/>
  <c r="AE25" i="15"/>
  <c r="AG25" i="15"/>
  <c r="B6" i="21"/>
  <c r="B7" i="21"/>
  <c r="F7" i="21" s="1"/>
  <c r="B8" i="21"/>
  <c r="F8" i="21" s="1"/>
  <c r="B9" i="21"/>
  <c r="F9" i="21" s="1"/>
  <c r="B10" i="21"/>
  <c r="F10" i="21" s="1"/>
  <c r="G10" i="21" s="1"/>
  <c r="C10" i="40" s="1"/>
  <c r="B11" i="21"/>
  <c r="F11" i="21" s="1"/>
  <c r="N2" i="30"/>
  <c r="M2" i="30"/>
  <c r="L2" i="30"/>
  <c r="K2" i="30"/>
  <c r="J2" i="30"/>
  <c r="I2" i="30"/>
  <c r="H2" i="30"/>
  <c r="G2" i="30"/>
  <c r="F2" i="30"/>
  <c r="E2" i="30"/>
  <c r="D2" i="30"/>
  <c r="AG15" i="40"/>
  <c r="AH15" i="40"/>
  <c r="AI15" i="40"/>
  <c r="AG16" i="40"/>
  <c r="AH16" i="40"/>
  <c r="AI16" i="40"/>
  <c r="AG17" i="40"/>
  <c r="AH17" i="40"/>
  <c r="AI17" i="40"/>
  <c r="AG18" i="40"/>
  <c r="AH18" i="40"/>
  <c r="AI18" i="40"/>
  <c r="AG19" i="40"/>
  <c r="AH19" i="40"/>
  <c r="AI19" i="40"/>
  <c r="AG20" i="40"/>
  <c r="AH20" i="40"/>
  <c r="AI20" i="40"/>
  <c r="AG21" i="40"/>
  <c r="AH21" i="40"/>
  <c r="AI21" i="40"/>
  <c r="AG22" i="40"/>
  <c r="AH22" i="40"/>
  <c r="AI22" i="40"/>
  <c r="AH14" i="40"/>
  <c r="AI14" i="40"/>
  <c r="X15" i="40"/>
  <c r="Y15" i="40"/>
  <c r="Z15" i="40"/>
  <c r="X16" i="40"/>
  <c r="Y16" i="40"/>
  <c r="Z16" i="40"/>
  <c r="X17" i="40"/>
  <c r="Y17" i="40"/>
  <c r="Z17" i="40"/>
  <c r="X18" i="40"/>
  <c r="Y18" i="40"/>
  <c r="Z18" i="40"/>
  <c r="X19" i="40"/>
  <c r="Y19" i="40"/>
  <c r="Z19" i="40"/>
  <c r="X20" i="40"/>
  <c r="Y20" i="40"/>
  <c r="Z20" i="40"/>
  <c r="X21" i="40"/>
  <c r="Y21" i="40"/>
  <c r="Z21" i="40"/>
  <c r="X22" i="40"/>
  <c r="Y22" i="40"/>
  <c r="Z22" i="40"/>
  <c r="Y14" i="40"/>
  <c r="Z14" i="40"/>
  <c r="AG14" i="40"/>
  <c r="AP15" i="40"/>
  <c r="AQ15" i="40"/>
  <c r="AR15" i="40"/>
  <c r="AP16" i="40"/>
  <c r="AQ16" i="40"/>
  <c r="AR16" i="40"/>
  <c r="AP17" i="40"/>
  <c r="AQ17" i="40"/>
  <c r="AR17" i="40"/>
  <c r="AP18" i="40"/>
  <c r="AQ18" i="40"/>
  <c r="AR18" i="40"/>
  <c r="AP19" i="40"/>
  <c r="AQ19" i="40"/>
  <c r="AR19" i="40"/>
  <c r="AP20" i="40"/>
  <c r="AQ20" i="40"/>
  <c r="AR20" i="40"/>
  <c r="AP21" i="40"/>
  <c r="AQ21" i="40"/>
  <c r="AR21" i="40"/>
  <c r="AP22" i="40"/>
  <c r="AQ22" i="40"/>
  <c r="AR22" i="40"/>
  <c r="AQ14" i="40"/>
  <c r="AR14" i="40"/>
  <c r="AP14" i="40"/>
  <c r="AY15" i="40"/>
  <c r="AZ15" i="40"/>
  <c r="BA15" i="40"/>
  <c r="AY16" i="40"/>
  <c r="AZ16" i="40"/>
  <c r="BA16" i="40"/>
  <c r="AY17" i="40"/>
  <c r="AZ17" i="40"/>
  <c r="BA17" i="40"/>
  <c r="AY18" i="40"/>
  <c r="AZ18" i="40"/>
  <c r="BA18" i="40"/>
  <c r="AY19" i="40"/>
  <c r="AZ19" i="40"/>
  <c r="BA19" i="40"/>
  <c r="AY20" i="40"/>
  <c r="AZ20" i="40"/>
  <c r="BA20" i="40"/>
  <c r="AY21" i="40"/>
  <c r="AZ21" i="40"/>
  <c r="BA21" i="40"/>
  <c r="AY22" i="40"/>
  <c r="AZ22" i="40"/>
  <c r="BA22" i="40"/>
  <c r="AZ14" i="40"/>
  <c r="BA14" i="40"/>
  <c r="AY14" i="40"/>
  <c r="BH15" i="40"/>
  <c r="BI15" i="40"/>
  <c r="BJ15" i="40"/>
  <c r="BH16" i="40"/>
  <c r="BI16" i="40"/>
  <c r="BJ16" i="40"/>
  <c r="BH17" i="40"/>
  <c r="BI17" i="40"/>
  <c r="BJ17" i="40"/>
  <c r="BH18" i="40"/>
  <c r="BI18" i="40"/>
  <c r="BJ18" i="40"/>
  <c r="BH19" i="40"/>
  <c r="BI19" i="40"/>
  <c r="BJ19" i="40"/>
  <c r="BH20" i="40"/>
  <c r="BI20" i="40"/>
  <c r="BJ20" i="40"/>
  <c r="BH21" i="40"/>
  <c r="BI21" i="40"/>
  <c r="BJ21" i="40"/>
  <c r="BH22" i="40"/>
  <c r="BI22" i="40"/>
  <c r="BJ22" i="40"/>
  <c r="BI14" i="40"/>
  <c r="BJ14" i="40"/>
  <c r="BH14" i="40"/>
  <c r="X38" i="40"/>
  <c r="Y38" i="40"/>
  <c r="Z38" i="40"/>
  <c r="X39" i="40"/>
  <c r="Y39" i="40"/>
  <c r="Z39" i="40"/>
  <c r="X40" i="40"/>
  <c r="Y40" i="40"/>
  <c r="Z40" i="40"/>
  <c r="X41" i="40"/>
  <c r="Y41" i="40"/>
  <c r="Z41" i="40"/>
  <c r="X42" i="40"/>
  <c r="Y42" i="40"/>
  <c r="Z42" i="40"/>
  <c r="X43" i="40"/>
  <c r="Y43" i="40"/>
  <c r="Z43" i="40"/>
  <c r="X44" i="40"/>
  <c r="Y44" i="40"/>
  <c r="Z44" i="40"/>
  <c r="X45" i="40"/>
  <c r="Y45" i="40"/>
  <c r="Z45" i="40"/>
  <c r="Y37" i="40"/>
  <c r="Z37" i="40"/>
  <c r="AG38" i="40"/>
  <c r="AH38" i="40"/>
  <c r="AI38" i="40"/>
  <c r="AG39" i="40"/>
  <c r="AH39" i="40"/>
  <c r="AI39" i="40"/>
  <c r="AG40" i="40"/>
  <c r="AH40" i="40"/>
  <c r="AI40" i="40"/>
  <c r="AG41" i="40"/>
  <c r="AH41" i="40"/>
  <c r="AI41" i="40"/>
  <c r="AG42" i="40"/>
  <c r="AH42" i="40"/>
  <c r="AI42" i="40"/>
  <c r="AG43" i="40"/>
  <c r="AH43" i="40"/>
  <c r="AI43" i="40"/>
  <c r="AG44" i="40"/>
  <c r="AH44" i="40"/>
  <c r="AI44" i="40"/>
  <c r="AG45" i="40"/>
  <c r="AH45" i="40"/>
  <c r="AI45" i="40"/>
  <c r="AH37" i="40"/>
  <c r="AI37" i="40"/>
  <c r="AP38" i="40"/>
  <c r="AQ38" i="40"/>
  <c r="AR38" i="40"/>
  <c r="AP39" i="40"/>
  <c r="AQ39" i="40"/>
  <c r="AR39" i="40"/>
  <c r="AP40" i="40"/>
  <c r="AQ40" i="40"/>
  <c r="AR40" i="40"/>
  <c r="AP41" i="40"/>
  <c r="AQ41" i="40"/>
  <c r="AR41" i="40"/>
  <c r="AP42" i="40"/>
  <c r="AQ42" i="40"/>
  <c r="AR42" i="40"/>
  <c r="AP43" i="40"/>
  <c r="AQ43" i="40"/>
  <c r="AR43" i="40"/>
  <c r="AP44" i="40"/>
  <c r="AQ44" i="40"/>
  <c r="AR44" i="40"/>
  <c r="AP45" i="40"/>
  <c r="AQ45" i="40"/>
  <c r="AR45" i="40"/>
  <c r="AQ37" i="40"/>
  <c r="AR37" i="40"/>
  <c r="AY38" i="40"/>
  <c r="AZ38" i="40"/>
  <c r="BA38" i="40"/>
  <c r="AY39" i="40"/>
  <c r="AZ39" i="40"/>
  <c r="BA39" i="40"/>
  <c r="AY40" i="40"/>
  <c r="AZ40" i="40"/>
  <c r="BA40" i="40"/>
  <c r="AY41" i="40"/>
  <c r="AZ41" i="40"/>
  <c r="BA41" i="40"/>
  <c r="AY42" i="40"/>
  <c r="AZ42" i="40"/>
  <c r="BA42" i="40"/>
  <c r="AY43" i="40"/>
  <c r="AZ43" i="40"/>
  <c r="BA43" i="40"/>
  <c r="AY44" i="40"/>
  <c r="AZ44" i="40"/>
  <c r="BA44" i="40"/>
  <c r="AY45" i="40"/>
  <c r="AZ45" i="40"/>
  <c r="BA45" i="40"/>
  <c r="AZ37" i="40"/>
  <c r="BA37" i="40"/>
  <c r="BH38" i="40"/>
  <c r="BI38" i="40"/>
  <c r="BJ38" i="40"/>
  <c r="BH39" i="40"/>
  <c r="BI39" i="40"/>
  <c r="BJ39" i="40"/>
  <c r="BH40" i="40"/>
  <c r="BI40" i="40"/>
  <c r="BJ40" i="40"/>
  <c r="BH41" i="40"/>
  <c r="BI41" i="40"/>
  <c r="BJ41" i="40"/>
  <c r="BH42" i="40"/>
  <c r="BI42" i="40"/>
  <c r="BJ42" i="40"/>
  <c r="BH43" i="40"/>
  <c r="BI43" i="40"/>
  <c r="BJ43" i="40"/>
  <c r="BH44" i="40"/>
  <c r="BI44" i="40"/>
  <c r="BJ44" i="40"/>
  <c r="BH45" i="40"/>
  <c r="BI45" i="40"/>
  <c r="BJ45" i="40"/>
  <c r="BI37" i="40"/>
  <c r="BJ37" i="40"/>
  <c r="BH37" i="40"/>
  <c r="AY37" i="40"/>
  <c r="AP37" i="40"/>
  <c r="AG37" i="40"/>
  <c r="X37" i="40"/>
  <c r="X14" i="40"/>
  <c r="X30" i="40"/>
  <c r="Y30" i="40"/>
  <c r="Z30" i="40"/>
  <c r="X31" i="40"/>
  <c r="Y31" i="40"/>
  <c r="Z31" i="40"/>
  <c r="X32" i="40"/>
  <c r="Y32" i="40"/>
  <c r="Z32" i="40"/>
  <c r="X33" i="40"/>
  <c r="Y33" i="40"/>
  <c r="Z33" i="40"/>
  <c r="X34" i="40"/>
  <c r="Y34" i="40"/>
  <c r="Z34" i="40"/>
  <c r="Y29" i="40"/>
  <c r="Z29" i="40"/>
  <c r="AP30" i="40"/>
  <c r="AQ30" i="40"/>
  <c r="AR30" i="40"/>
  <c r="AP31" i="40"/>
  <c r="AQ31" i="40"/>
  <c r="AR31" i="40"/>
  <c r="AP32" i="40"/>
  <c r="AQ32" i="40"/>
  <c r="AR32" i="40"/>
  <c r="AP33" i="40"/>
  <c r="AQ33" i="40"/>
  <c r="AR33" i="40"/>
  <c r="AP34" i="40"/>
  <c r="AQ34" i="40"/>
  <c r="AR34" i="40"/>
  <c r="AQ29" i="40"/>
  <c r="AR29" i="40"/>
  <c r="AG30" i="40"/>
  <c r="AH30" i="40"/>
  <c r="AI30" i="40"/>
  <c r="AG31" i="40"/>
  <c r="AH31" i="40"/>
  <c r="AI31" i="40"/>
  <c r="AG32" i="40"/>
  <c r="AH32" i="40"/>
  <c r="AI32" i="40"/>
  <c r="AG33" i="40"/>
  <c r="AH33" i="40"/>
  <c r="AI33" i="40"/>
  <c r="AG34" i="40"/>
  <c r="AH34" i="40"/>
  <c r="AI34" i="40"/>
  <c r="AH29" i="40"/>
  <c r="AI29" i="40"/>
  <c r="AG29" i="40"/>
  <c r="AP29" i="40"/>
  <c r="BH30" i="40"/>
  <c r="BI30" i="40"/>
  <c r="BJ30" i="40"/>
  <c r="BH31" i="40"/>
  <c r="BI31" i="40"/>
  <c r="BJ31" i="40"/>
  <c r="BH32" i="40"/>
  <c r="BI32" i="40"/>
  <c r="BJ32" i="40"/>
  <c r="BH33" i="40"/>
  <c r="BI33" i="40"/>
  <c r="BJ33" i="40"/>
  <c r="BH34" i="40"/>
  <c r="BI34" i="40"/>
  <c r="BJ34" i="40"/>
  <c r="BI29" i="40"/>
  <c r="BJ29" i="40"/>
  <c r="AY30" i="40"/>
  <c r="AZ30" i="40"/>
  <c r="BA30" i="40"/>
  <c r="AY31" i="40"/>
  <c r="AZ31" i="40"/>
  <c r="BA31" i="40"/>
  <c r="AY32" i="40"/>
  <c r="AZ32" i="40"/>
  <c r="BA32" i="40"/>
  <c r="AY33" i="40"/>
  <c r="AZ33" i="40"/>
  <c r="BA33" i="40"/>
  <c r="AY34" i="40"/>
  <c r="AZ34" i="40"/>
  <c r="BA34" i="40"/>
  <c r="AZ29" i="40"/>
  <c r="BA29" i="40"/>
  <c r="AY29" i="40"/>
  <c r="BH29" i="40"/>
  <c r="X29" i="40"/>
  <c r="BH7" i="40"/>
  <c r="BI7" i="40"/>
  <c r="BJ7" i="40"/>
  <c r="BH8" i="40"/>
  <c r="BI8" i="40"/>
  <c r="BJ8" i="40"/>
  <c r="BH9" i="40"/>
  <c r="BI9" i="40"/>
  <c r="BJ9" i="40"/>
  <c r="BH10" i="40"/>
  <c r="BI10" i="40"/>
  <c r="BJ10" i="40"/>
  <c r="BH11" i="40"/>
  <c r="BI11" i="40"/>
  <c r="BJ11" i="40"/>
  <c r="BI6" i="40"/>
  <c r="BJ6" i="40"/>
  <c r="AY7" i="40"/>
  <c r="AZ7" i="40"/>
  <c r="BA7" i="40"/>
  <c r="AY8" i="40"/>
  <c r="AZ8" i="40"/>
  <c r="BA8" i="40"/>
  <c r="AY9" i="40"/>
  <c r="AZ9" i="40"/>
  <c r="BA9" i="40"/>
  <c r="AY10" i="40"/>
  <c r="AZ10" i="40"/>
  <c r="BA10" i="40"/>
  <c r="AY11" i="40"/>
  <c r="AZ11" i="40"/>
  <c r="BA11" i="40"/>
  <c r="AZ6" i="40"/>
  <c r="BA6" i="40"/>
  <c r="BH6" i="40"/>
  <c r="AY6" i="40"/>
  <c r="AP7" i="40"/>
  <c r="AQ7" i="40"/>
  <c r="AR7" i="40"/>
  <c r="AP8" i="40"/>
  <c r="AQ8" i="40"/>
  <c r="AR8" i="40"/>
  <c r="AP9" i="40"/>
  <c r="AQ9" i="40"/>
  <c r="AR9" i="40"/>
  <c r="AP10" i="40"/>
  <c r="AQ10" i="40"/>
  <c r="AR10" i="40"/>
  <c r="AP11" i="40"/>
  <c r="AQ11" i="40"/>
  <c r="AR11" i="40"/>
  <c r="AQ6" i="40"/>
  <c r="AR6" i="40"/>
  <c r="X7" i="40"/>
  <c r="Y7" i="40"/>
  <c r="Z7" i="40"/>
  <c r="X8" i="40"/>
  <c r="Y8" i="40"/>
  <c r="Z8" i="40"/>
  <c r="X9" i="40"/>
  <c r="Y9" i="40"/>
  <c r="Z9" i="40"/>
  <c r="X10" i="40"/>
  <c r="Y10" i="40"/>
  <c r="Z10" i="40"/>
  <c r="X11" i="40"/>
  <c r="Y11" i="40"/>
  <c r="Z11" i="40"/>
  <c r="Y6" i="40"/>
  <c r="Z6" i="40"/>
  <c r="AG7" i="40"/>
  <c r="AH7" i="40"/>
  <c r="AI7" i="40"/>
  <c r="AG8" i="40"/>
  <c r="AH8" i="40"/>
  <c r="AI8" i="40"/>
  <c r="AG9" i="40"/>
  <c r="AH9" i="40"/>
  <c r="AI9" i="40"/>
  <c r="AG10" i="40"/>
  <c r="AH10" i="40"/>
  <c r="AI10" i="40"/>
  <c r="AG11" i="40"/>
  <c r="AH11" i="40"/>
  <c r="AI11" i="40"/>
  <c r="AH6" i="40"/>
  <c r="AI6" i="40"/>
  <c r="AP6" i="40"/>
  <c r="AG6" i="40"/>
  <c r="X6" i="40"/>
  <c r="O38" i="40"/>
  <c r="P38" i="40"/>
  <c r="Q38" i="40"/>
  <c r="O39" i="40"/>
  <c r="P39" i="40"/>
  <c r="Q39" i="40"/>
  <c r="O40" i="40"/>
  <c r="P40" i="40"/>
  <c r="Q40" i="40"/>
  <c r="O41" i="40"/>
  <c r="P41" i="40"/>
  <c r="Q41" i="40"/>
  <c r="O42" i="40"/>
  <c r="P42" i="40"/>
  <c r="Q42" i="40"/>
  <c r="O43" i="40"/>
  <c r="P43" i="40"/>
  <c r="Q43" i="40"/>
  <c r="O44" i="40"/>
  <c r="P44" i="40"/>
  <c r="Q44" i="40"/>
  <c r="O45" i="40"/>
  <c r="P45" i="40"/>
  <c r="Q45" i="40"/>
  <c r="P37" i="40"/>
  <c r="Q37" i="40"/>
  <c r="O37" i="40"/>
  <c r="F38" i="40"/>
  <c r="G38" i="40"/>
  <c r="H38" i="40"/>
  <c r="F39" i="40"/>
  <c r="G39" i="40"/>
  <c r="H39" i="40"/>
  <c r="F40" i="40"/>
  <c r="G40" i="40"/>
  <c r="H40" i="40"/>
  <c r="F41" i="40"/>
  <c r="G41" i="40"/>
  <c r="H41" i="40"/>
  <c r="F42" i="40"/>
  <c r="G42" i="40"/>
  <c r="H42" i="40"/>
  <c r="F43" i="40"/>
  <c r="G43" i="40"/>
  <c r="H43" i="40"/>
  <c r="F44" i="40"/>
  <c r="G44" i="40"/>
  <c r="H44" i="40"/>
  <c r="F45" i="40"/>
  <c r="G45" i="40"/>
  <c r="H45" i="40"/>
  <c r="G37" i="40"/>
  <c r="H37" i="40"/>
  <c r="F37" i="40"/>
  <c r="O15" i="40"/>
  <c r="P15" i="40"/>
  <c r="Q15" i="40"/>
  <c r="O16" i="40"/>
  <c r="P16" i="40"/>
  <c r="Q16" i="40"/>
  <c r="O17" i="40"/>
  <c r="P17" i="40"/>
  <c r="Q17" i="40"/>
  <c r="O18" i="40"/>
  <c r="P18" i="40"/>
  <c r="Q18" i="40"/>
  <c r="O19" i="40"/>
  <c r="P19" i="40"/>
  <c r="Q19" i="40"/>
  <c r="O20" i="40"/>
  <c r="P20" i="40"/>
  <c r="Q20" i="40"/>
  <c r="O21" i="40"/>
  <c r="P21" i="40"/>
  <c r="Q21" i="40"/>
  <c r="O22" i="40"/>
  <c r="P22" i="40"/>
  <c r="Q22" i="40"/>
  <c r="P14" i="40"/>
  <c r="Q14" i="40"/>
  <c r="O14" i="40"/>
  <c r="O7" i="40"/>
  <c r="P7" i="40"/>
  <c r="Q7" i="40"/>
  <c r="O8" i="40"/>
  <c r="P8" i="40"/>
  <c r="Q8" i="40"/>
  <c r="O9" i="40"/>
  <c r="P9" i="40"/>
  <c r="Q9" i="40"/>
  <c r="O10" i="40"/>
  <c r="P10" i="40"/>
  <c r="Q10" i="40"/>
  <c r="O11" i="40"/>
  <c r="P11" i="40"/>
  <c r="Q11" i="40"/>
  <c r="P6" i="40"/>
  <c r="Q6" i="40"/>
  <c r="O6" i="40"/>
  <c r="O30" i="40"/>
  <c r="P30" i="40"/>
  <c r="Q30" i="40"/>
  <c r="O31" i="40"/>
  <c r="P31" i="40"/>
  <c r="Q31" i="40"/>
  <c r="O32" i="40"/>
  <c r="P32" i="40"/>
  <c r="Q32" i="40"/>
  <c r="O33" i="40"/>
  <c r="P33" i="40"/>
  <c r="Q33" i="40"/>
  <c r="O34" i="40"/>
  <c r="P34" i="40"/>
  <c r="Q34" i="40"/>
  <c r="P29" i="40"/>
  <c r="Q29" i="40"/>
  <c r="O29" i="40"/>
  <c r="F30" i="40"/>
  <c r="G30" i="40"/>
  <c r="H30" i="40"/>
  <c r="F31" i="40"/>
  <c r="G31" i="40"/>
  <c r="H31" i="40"/>
  <c r="F32" i="40"/>
  <c r="G32" i="40"/>
  <c r="H32" i="40"/>
  <c r="F33" i="40"/>
  <c r="G33" i="40"/>
  <c r="H33" i="40"/>
  <c r="F34" i="40"/>
  <c r="G34" i="40"/>
  <c r="H34" i="40"/>
  <c r="G29" i="40"/>
  <c r="H29" i="40"/>
  <c r="F29" i="40"/>
  <c r="F16" i="40"/>
  <c r="G16" i="40"/>
  <c r="H16" i="40"/>
  <c r="F17" i="40"/>
  <c r="G17" i="40"/>
  <c r="H17" i="40"/>
  <c r="F18" i="40"/>
  <c r="G18" i="40"/>
  <c r="H18" i="40"/>
  <c r="F19" i="40"/>
  <c r="G19" i="40"/>
  <c r="H19" i="40"/>
  <c r="F20" i="40"/>
  <c r="G20" i="40"/>
  <c r="H20" i="40"/>
  <c r="F21" i="40"/>
  <c r="G21" i="40"/>
  <c r="H21" i="40"/>
  <c r="F22" i="40"/>
  <c r="G22" i="40"/>
  <c r="H22" i="40"/>
  <c r="G15" i="40"/>
  <c r="H15" i="40"/>
  <c r="H7" i="40"/>
  <c r="H8" i="40"/>
  <c r="H9" i="40"/>
  <c r="H10" i="40"/>
  <c r="H11" i="40"/>
  <c r="G7" i="40"/>
  <c r="G8" i="40"/>
  <c r="G9" i="40"/>
  <c r="G10" i="40"/>
  <c r="G11" i="40"/>
  <c r="G6" i="40"/>
  <c r="H6" i="40"/>
  <c r="F15" i="40"/>
  <c r="F7" i="40"/>
  <c r="F8" i="40"/>
  <c r="F9" i="40"/>
  <c r="F10" i="40"/>
  <c r="F11" i="40"/>
  <c r="F6" i="40"/>
  <c r="H14" i="40"/>
  <c r="G14" i="40"/>
  <c r="F14" i="40"/>
  <c r="BG30" i="40"/>
  <c r="BG31" i="40"/>
  <c r="BG32" i="40"/>
  <c r="BG33" i="40"/>
  <c r="BG34" i="40"/>
  <c r="BK30" i="40"/>
  <c r="BK31" i="40"/>
  <c r="BK32" i="40"/>
  <c r="BK33" i="40"/>
  <c r="BK34" i="40"/>
  <c r="BK38" i="40"/>
  <c r="BK39" i="40"/>
  <c r="BK40" i="40"/>
  <c r="BK41" i="40"/>
  <c r="BK42" i="40"/>
  <c r="BK43" i="40"/>
  <c r="BK44" i="40"/>
  <c r="BK45" i="40"/>
  <c r="BG38" i="40"/>
  <c r="BG39" i="40"/>
  <c r="BG40" i="40"/>
  <c r="BG41" i="40"/>
  <c r="BG42" i="40"/>
  <c r="BG43" i="40"/>
  <c r="BG44" i="40"/>
  <c r="BG45" i="40"/>
  <c r="BB38" i="40"/>
  <c r="BB39" i="40"/>
  <c r="BB40" i="40"/>
  <c r="BB41" i="40"/>
  <c r="BB42" i="40"/>
  <c r="BB43" i="40"/>
  <c r="BB44" i="40"/>
  <c r="BB45" i="40"/>
  <c r="AX38" i="40"/>
  <c r="AX39" i="40"/>
  <c r="AX40" i="40"/>
  <c r="AX41" i="40"/>
  <c r="AX42" i="40"/>
  <c r="AX43" i="40"/>
  <c r="AX44" i="40"/>
  <c r="AX45" i="40"/>
  <c r="BB30" i="40"/>
  <c r="BB31" i="40"/>
  <c r="BB32" i="40"/>
  <c r="BB33" i="40"/>
  <c r="BB34" i="40"/>
  <c r="AX30" i="40"/>
  <c r="AX31" i="40"/>
  <c r="AX32" i="40"/>
  <c r="AX33" i="40"/>
  <c r="AX34" i="40"/>
  <c r="BK15" i="40"/>
  <c r="BK16" i="40"/>
  <c r="BK17" i="40"/>
  <c r="BK18" i="40"/>
  <c r="BK19" i="40"/>
  <c r="BK20" i="40"/>
  <c r="BK21" i="40"/>
  <c r="BK22" i="40"/>
  <c r="BG15" i="40"/>
  <c r="BG16" i="40"/>
  <c r="BG17" i="40"/>
  <c r="BG18" i="40"/>
  <c r="BG19" i="40"/>
  <c r="BG20" i="40"/>
  <c r="BG21" i="40"/>
  <c r="BG22" i="40"/>
  <c r="BK7" i="40"/>
  <c r="BK8" i="40"/>
  <c r="BK9" i="40"/>
  <c r="BK10" i="40"/>
  <c r="BK11" i="40"/>
  <c r="BG7" i="40"/>
  <c r="BG8" i="40"/>
  <c r="BG9" i="40"/>
  <c r="BG10" i="40"/>
  <c r="BG11" i="40"/>
  <c r="BB15" i="40"/>
  <c r="BB16" i="40"/>
  <c r="BB17" i="40"/>
  <c r="BB18" i="40"/>
  <c r="BB19" i="40"/>
  <c r="BB20" i="40"/>
  <c r="BB21" i="40"/>
  <c r="BB22" i="40"/>
  <c r="AX15" i="40"/>
  <c r="AX16" i="40"/>
  <c r="AX17" i="40"/>
  <c r="AX18" i="40"/>
  <c r="AX19" i="40"/>
  <c r="AX20" i="40"/>
  <c r="AX21" i="40"/>
  <c r="AX22" i="40"/>
  <c r="BB7" i="40"/>
  <c r="BB8" i="40"/>
  <c r="BB9" i="40"/>
  <c r="BB10" i="40"/>
  <c r="BB11" i="40"/>
  <c r="AX7" i="40"/>
  <c r="AX8" i="40"/>
  <c r="AX9" i="40"/>
  <c r="AX10" i="40"/>
  <c r="AX11" i="40"/>
  <c r="BK6" i="40"/>
  <c r="BG6" i="40"/>
  <c r="BK14" i="40"/>
  <c r="BG14" i="40"/>
  <c r="BG37" i="40"/>
  <c r="BG29" i="40"/>
  <c r="BK29" i="40"/>
  <c r="BK37" i="40"/>
  <c r="BB37" i="40"/>
  <c r="BB29" i="40"/>
  <c r="BB14" i="40"/>
  <c r="BB6" i="40"/>
  <c r="AX37" i="40"/>
  <c r="AX29" i="40"/>
  <c r="AX14" i="40"/>
  <c r="AX6" i="40"/>
  <c r="AS30" i="40"/>
  <c r="AS31" i="40"/>
  <c r="AS32" i="40"/>
  <c r="AS33" i="40"/>
  <c r="AS34" i="40"/>
  <c r="AO30" i="40"/>
  <c r="AO31" i="40"/>
  <c r="AO32" i="40"/>
  <c r="AO33" i="40"/>
  <c r="AO34" i="40"/>
  <c r="AS38" i="40"/>
  <c r="AS39" i="40"/>
  <c r="AS40" i="40"/>
  <c r="AS41" i="40"/>
  <c r="AS42" i="40"/>
  <c r="AS43" i="40"/>
  <c r="AS44" i="40"/>
  <c r="AS45" i="40"/>
  <c r="AO38" i="40"/>
  <c r="AO39" i="40"/>
  <c r="AO40" i="40"/>
  <c r="AO41" i="40"/>
  <c r="AO42" i="40"/>
  <c r="AO43" i="40"/>
  <c r="AO44" i="40"/>
  <c r="AO45" i="40"/>
  <c r="AF38" i="40"/>
  <c r="AF39" i="40"/>
  <c r="AF40" i="40"/>
  <c r="AF41" i="40"/>
  <c r="AF42" i="40"/>
  <c r="AF43" i="40"/>
  <c r="AF44" i="40"/>
  <c r="AF45" i="40"/>
  <c r="AJ38" i="40"/>
  <c r="AJ39" i="40"/>
  <c r="AJ40" i="40"/>
  <c r="AJ41" i="40"/>
  <c r="AJ42" i="40"/>
  <c r="AJ43" i="40"/>
  <c r="AJ44" i="40"/>
  <c r="AJ45" i="40"/>
  <c r="AJ30" i="40"/>
  <c r="AJ31" i="40"/>
  <c r="AJ32" i="40"/>
  <c r="AJ33" i="40"/>
  <c r="AJ34" i="40"/>
  <c r="AF30" i="40"/>
  <c r="AF31" i="40"/>
  <c r="AF32" i="40"/>
  <c r="AF33" i="40"/>
  <c r="AF34" i="40"/>
  <c r="AS37" i="40"/>
  <c r="AO37" i="40"/>
  <c r="AS29" i="40"/>
  <c r="AO29" i="40"/>
  <c r="AJ37" i="40"/>
  <c r="AF37" i="40"/>
  <c r="AJ29" i="40"/>
  <c r="AF29" i="40"/>
  <c r="AS15" i="40"/>
  <c r="AS16" i="40"/>
  <c r="AS17" i="40"/>
  <c r="AS18" i="40"/>
  <c r="AS19" i="40"/>
  <c r="AS20" i="40"/>
  <c r="AS21" i="40"/>
  <c r="AS22" i="40"/>
  <c r="AO15" i="40"/>
  <c r="AO16" i="40"/>
  <c r="AO17" i="40"/>
  <c r="AO18" i="40"/>
  <c r="AO19" i="40"/>
  <c r="AO20" i="40"/>
  <c r="AO21" i="40"/>
  <c r="AO22" i="40"/>
  <c r="AJ15" i="40"/>
  <c r="AJ16" i="40"/>
  <c r="AJ17" i="40"/>
  <c r="AJ18" i="40"/>
  <c r="AJ19" i="40"/>
  <c r="AJ20" i="40"/>
  <c r="AJ21" i="40"/>
  <c r="AJ22" i="40"/>
  <c r="AF15" i="40"/>
  <c r="AF16" i="40"/>
  <c r="AF17" i="40"/>
  <c r="AF18" i="40"/>
  <c r="AF19" i="40"/>
  <c r="AF20" i="40"/>
  <c r="AF21" i="40"/>
  <c r="AF22" i="40"/>
  <c r="AS14" i="40"/>
  <c r="AO14" i="40"/>
  <c r="AJ14" i="40"/>
  <c r="AF14" i="40"/>
  <c r="AS7" i="40"/>
  <c r="AS8" i="40"/>
  <c r="AS9" i="40"/>
  <c r="AS10" i="40"/>
  <c r="AS11" i="40"/>
  <c r="AO7" i="40"/>
  <c r="AO8" i="40"/>
  <c r="AO9" i="40"/>
  <c r="AO10" i="40"/>
  <c r="AO11" i="40"/>
  <c r="AS6" i="40"/>
  <c r="AO6" i="40"/>
  <c r="AJ7" i="40"/>
  <c r="AJ8" i="40"/>
  <c r="AJ9" i="40"/>
  <c r="AJ10" i="40"/>
  <c r="AJ11" i="40"/>
  <c r="AF7" i="40"/>
  <c r="AF8" i="40"/>
  <c r="AF9" i="40"/>
  <c r="AF10" i="40"/>
  <c r="AF11" i="40"/>
  <c r="AJ6" i="40"/>
  <c r="AF6" i="40"/>
  <c r="AA15" i="40"/>
  <c r="AA16" i="40"/>
  <c r="AA17" i="40"/>
  <c r="AA18" i="40"/>
  <c r="AA19" i="40"/>
  <c r="AA20" i="40"/>
  <c r="AA21" i="40"/>
  <c r="AA22" i="40"/>
  <c r="AA7" i="40"/>
  <c r="AA8" i="40"/>
  <c r="AA9" i="40"/>
  <c r="AA10" i="40"/>
  <c r="AA11" i="40"/>
  <c r="AA14" i="40"/>
  <c r="AA6" i="40"/>
  <c r="W7" i="40"/>
  <c r="W8" i="40"/>
  <c r="W9" i="40"/>
  <c r="W10" i="40"/>
  <c r="W11" i="40"/>
  <c r="W15" i="40"/>
  <c r="W16" i="40"/>
  <c r="W17" i="40"/>
  <c r="W18" i="40"/>
  <c r="W19" i="40"/>
  <c r="W20" i="40"/>
  <c r="W21" i="40"/>
  <c r="W22" i="40"/>
  <c r="AA30" i="40"/>
  <c r="AA31" i="40"/>
  <c r="AA32" i="40"/>
  <c r="AA33" i="40"/>
  <c r="AA34" i="40"/>
  <c r="AA29" i="40"/>
  <c r="AA38" i="40"/>
  <c r="AA39" i="40"/>
  <c r="AA40" i="40"/>
  <c r="AA41" i="40"/>
  <c r="AA42" i="40"/>
  <c r="AA43" i="40"/>
  <c r="AA44" i="40"/>
  <c r="AA45" i="40"/>
  <c r="AA37" i="40"/>
  <c r="W38" i="40"/>
  <c r="W39" i="40"/>
  <c r="W40" i="40"/>
  <c r="W41" i="40"/>
  <c r="W42" i="40"/>
  <c r="W43" i="40"/>
  <c r="W44" i="40"/>
  <c r="W45" i="40"/>
  <c r="W30" i="40"/>
  <c r="W31" i="40"/>
  <c r="W32" i="40"/>
  <c r="W33" i="40"/>
  <c r="W34" i="40"/>
  <c r="W37" i="40"/>
  <c r="W29" i="40"/>
  <c r="W14" i="40"/>
  <c r="W6" i="40"/>
  <c r="R30" i="40"/>
  <c r="R31" i="40"/>
  <c r="R32" i="40"/>
  <c r="R33" i="40"/>
  <c r="R34" i="40"/>
  <c r="R38" i="40"/>
  <c r="R39" i="40"/>
  <c r="R40" i="40"/>
  <c r="R41" i="40"/>
  <c r="R42" i="40"/>
  <c r="R43" i="40"/>
  <c r="R44" i="40"/>
  <c r="R45" i="40"/>
  <c r="N38" i="40"/>
  <c r="N39" i="40"/>
  <c r="N40" i="40"/>
  <c r="N41" i="40"/>
  <c r="N42" i="40"/>
  <c r="N43" i="40"/>
  <c r="N44" i="40"/>
  <c r="N45" i="40"/>
  <c r="N30" i="40"/>
  <c r="N31" i="40"/>
  <c r="N32" i="40"/>
  <c r="N33" i="40"/>
  <c r="N34" i="40"/>
  <c r="R37" i="40"/>
  <c r="R29" i="40"/>
  <c r="N37" i="40"/>
  <c r="N29" i="40"/>
  <c r="I38" i="40"/>
  <c r="I39" i="40"/>
  <c r="I40" i="40"/>
  <c r="I41" i="40"/>
  <c r="I42" i="40"/>
  <c r="I43" i="40"/>
  <c r="I44" i="40"/>
  <c r="I45" i="40"/>
  <c r="E38" i="40"/>
  <c r="E39" i="40"/>
  <c r="E40" i="40"/>
  <c r="E41" i="40"/>
  <c r="E42" i="40"/>
  <c r="E43" i="40"/>
  <c r="E44" i="40"/>
  <c r="E45" i="40"/>
  <c r="I30" i="40"/>
  <c r="I31" i="40"/>
  <c r="I32" i="40"/>
  <c r="I33" i="40"/>
  <c r="I34" i="40"/>
  <c r="E30" i="40"/>
  <c r="E31" i="40"/>
  <c r="E32" i="40"/>
  <c r="E33" i="40"/>
  <c r="E34" i="40"/>
  <c r="I37" i="40"/>
  <c r="I29" i="40"/>
  <c r="E37" i="40"/>
  <c r="E29" i="40"/>
  <c r="R15" i="40"/>
  <c r="R16" i="40"/>
  <c r="R17" i="40"/>
  <c r="R18" i="40"/>
  <c r="R19" i="40"/>
  <c r="R20" i="40"/>
  <c r="R21" i="40"/>
  <c r="R22" i="40"/>
  <c r="N15" i="40"/>
  <c r="N16" i="40"/>
  <c r="N17" i="40"/>
  <c r="N18" i="40"/>
  <c r="N19" i="40"/>
  <c r="N20" i="40"/>
  <c r="N21" i="40"/>
  <c r="N22" i="40"/>
  <c r="R14" i="40"/>
  <c r="N14" i="40"/>
  <c r="R7" i="40"/>
  <c r="R8" i="40"/>
  <c r="R9" i="40"/>
  <c r="R10" i="40"/>
  <c r="R11" i="40"/>
  <c r="N7" i="40"/>
  <c r="N8" i="40"/>
  <c r="N9" i="40"/>
  <c r="N10" i="40"/>
  <c r="N11" i="40"/>
  <c r="R6" i="40"/>
  <c r="N6" i="40"/>
  <c r="I7" i="40"/>
  <c r="I8" i="40"/>
  <c r="I9" i="40"/>
  <c r="I10" i="40"/>
  <c r="I11" i="40"/>
  <c r="I15" i="40"/>
  <c r="I16" i="40"/>
  <c r="I17" i="40"/>
  <c r="I18" i="40"/>
  <c r="I19" i="40"/>
  <c r="I20" i="40"/>
  <c r="I21" i="40"/>
  <c r="I22" i="40"/>
  <c r="I14" i="40"/>
  <c r="I6" i="40"/>
  <c r="E15" i="40"/>
  <c r="E16" i="40"/>
  <c r="E17" i="40"/>
  <c r="E18" i="40"/>
  <c r="E19" i="40"/>
  <c r="E20" i="40"/>
  <c r="E21" i="40"/>
  <c r="E22" i="40"/>
  <c r="E14" i="40"/>
  <c r="E7" i="40"/>
  <c r="E8" i="40"/>
  <c r="E9" i="40"/>
  <c r="E10" i="40"/>
  <c r="E11" i="40"/>
  <c r="E6" i="40"/>
  <c r="D22" i="21"/>
  <c r="D21" i="21"/>
  <c r="D20" i="21"/>
  <c r="D19" i="21"/>
  <c r="D18" i="21"/>
  <c r="D17" i="21"/>
  <c r="D15" i="21"/>
  <c r="D14" i="21"/>
  <c r="D11" i="21"/>
  <c r="D10" i="21"/>
  <c r="D9" i="21"/>
  <c r="D8" i="21"/>
  <c r="D7" i="21"/>
  <c r="D6" i="21"/>
  <c r="BD7" i="40"/>
  <c r="BD8" i="40"/>
  <c r="BD9" i="40"/>
  <c r="BD10" i="40"/>
  <c r="BD11" i="40"/>
  <c r="BD15" i="40"/>
  <c r="BD16" i="40"/>
  <c r="BD17" i="40"/>
  <c r="BD18" i="40"/>
  <c r="BD19" i="40"/>
  <c r="BD20" i="40"/>
  <c r="BD21" i="40"/>
  <c r="BD22" i="40"/>
  <c r="BD30" i="40"/>
  <c r="BD31" i="40"/>
  <c r="BD32" i="40"/>
  <c r="BD33" i="40"/>
  <c r="BD34" i="40"/>
  <c r="BD38" i="40"/>
  <c r="BD39" i="40"/>
  <c r="BD40" i="40"/>
  <c r="BD41" i="40"/>
  <c r="BD42" i="40"/>
  <c r="BD43" i="40"/>
  <c r="BD44" i="40"/>
  <c r="BD45" i="40"/>
  <c r="BD37" i="40"/>
  <c r="BD29" i="40"/>
  <c r="BD14" i="40"/>
  <c r="BD6" i="40"/>
  <c r="AU7" i="40"/>
  <c r="AU8" i="40"/>
  <c r="AU9" i="40"/>
  <c r="AU10" i="40"/>
  <c r="AU11" i="40"/>
  <c r="AU15" i="40"/>
  <c r="AU16" i="40"/>
  <c r="AU17" i="40"/>
  <c r="AU18" i="40"/>
  <c r="AU19" i="40"/>
  <c r="AU20" i="40"/>
  <c r="AU21" i="40"/>
  <c r="AU22" i="40"/>
  <c r="AU30" i="40"/>
  <c r="AU31" i="40"/>
  <c r="AU32" i="40"/>
  <c r="AU33" i="40"/>
  <c r="AU34" i="40"/>
  <c r="AU38" i="40"/>
  <c r="AU39" i="40"/>
  <c r="AU40" i="40"/>
  <c r="AU41" i="40"/>
  <c r="AU42" i="40"/>
  <c r="AU43" i="40"/>
  <c r="AU44" i="40"/>
  <c r="AU45" i="40"/>
  <c r="AU37" i="40"/>
  <c r="AU29" i="40"/>
  <c r="AU14" i="40"/>
  <c r="AU6" i="40"/>
  <c r="AL7" i="40"/>
  <c r="AL8" i="40"/>
  <c r="AL9" i="40"/>
  <c r="AL10" i="40"/>
  <c r="AL11" i="40"/>
  <c r="AL15" i="40"/>
  <c r="AL16" i="40"/>
  <c r="AL17" i="40"/>
  <c r="AL18" i="40"/>
  <c r="AL19" i="40"/>
  <c r="AL20" i="40"/>
  <c r="AL21" i="40"/>
  <c r="AL22" i="40"/>
  <c r="AL30" i="40"/>
  <c r="AL31" i="40"/>
  <c r="AL32" i="40"/>
  <c r="AL33" i="40"/>
  <c r="AL34" i="40"/>
  <c r="AL38" i="40"/>
  <c r="AL39" i="40"/>
  <c r="AL40" i="40"/>
  <c r="AL41" i="40"/>
  <c r="AL42" i="40"/>
  <c r="AL43" i="40"/>
  <c r="AL44" i="40"/>
  <c r="AL45" i="40"/>
  <c r="AL37" i="40"/>
  <c r="AL14" i="40"/>
  <c r="AL29" i="40"/>
  <c r="AL6" i="40"/>
  <c r="AC38" i="40"/>
  <c r="AC39" i="40"/>
  <c r="AC40" i="40"/>
  <c r="AC41" i="40"/>
  <c r="AC42" i="40"/>
  <c r="AC43" i="40"/>
  <c r="AC44" i="40"/>
  <c r="AC45" i="40"/>
  <c r="AC37" i="40"/>
  <c r="AC30" i="40"/>
  <c r="AC31" i="40"/>
  <c r="AC32" i="40"/>
  <c r="AC33" i="40"/>
  <c r="AC34" i="40"/>
  <c r="AC29" i="40"/>
  <c r="AC7" i="40"/>
  <c r="AC8" i="40"/>
  <c r="AC9" i="40"/>
  <c r="AC10" i="40"/>
  <c r="AC11" i="40"/>
  <c r="AC15" i="40"/>
  <c r="AC16" i="40"/>
  <c r="AC17" i="40"/>
  <c r="AC18" i="40"/>
  <c r="AC19" i="40"/>
  <c r="AC20" i="40"/>
  <c r="AC21" i="40"/>
  <c r="AC22" i="40"/>
  <c r="AC14" i="40"/>
  <c r="AC6" i="40"/>
  <c r="T38" i="40"/>
  <c r="T39" i="40"/>
  <c r="T40" i="40"/>
  <c r="T41" i="40"/>
  <c r="T42" i="40"/>
  <c r="T43" i="40"/>
  <c r="T44" i="40"/>
  <c r="T45" i="40"/>
  <c r="T30" i="40"/>
  <c r="T31" i="40"/>
  <c r="T32" i="40"/>
  <c r="T33" i="40"/>
  <c r="T34" i="40"/>
  <c r="T37" i="40"/>
  <c r="T29" i="40"/>
  <c r="T14" i="40"/>
  <c r="T7" i="40"/>
  <c r="T8" i="40"/>
  <c r="T9" i="40"/>
  <c r="T10" i="40"/>
  <c r="T11" i="40"/>
  <c r="T6" i="40"/>
  <c r="K38" i="40"/>
  <c r="K39" i="40"/>
  <c r="K40" i="40"/>
  <c r="K41" i="40"/>
  <c r="K42" i="40"/>
  <c r="K43" i="40"/>
  <c r="K44" i="40"/>
  <c r="K45" i="40"/>
  <c r="K37" i="40"/>
  <c r="K30" i="40"/>
  <c r="K31" i="40"/>
  <c r="K32" i="40"/>
  <c r="K33" i="40"/>
  <c r="K34" i="40"/>
  <c r="K29" i="40"/>
  <c r="B38" i="40"/>
  <c r="B39" i="40"/>
  <c r="B40" i="40"/>
  <c r="B41" i="40"/>
  <c r="B42" i="40"/>
  <c r="B43" i="40"/>
  <c r="B44" i="40"/>
  <c r="B45" i="40"/>
  <c r="B37" i="40"/>
  <c r="B30" i="40"/>
  <c r="B31" i="40"/>
  <c r="B32" i="40"/>
  <c r="B33" i="40"/>
  <c r="B34" i="40"/>
  <c r="B29" i="40"/>
  <c r="K15" i="40"/>
  <c r="K16" i="40"/>
  <c r="K17" i="40"/>
  <c r="K18" i="40"/>
  <c r="K19" i="40"/>
  <c r="K20" i="40"/>
  <c r="K21" i="40"/>
  <c r="K22" i="40"/>
  <c r="K14" i="40"/>
  <c r="K7" i="40"/>
  <c r="K8" i="40"/>
  <c r="K9" i="40"/>
  <c r="K10" i="40"/>
  <c r="K11" i="40"/>
  <c r="K6" i="40"/>
  <c r="B15" i="40"/>
  <c r="B16" i="40"/>
  <c r="B17" i="40"/>
  <c r="B18" i="40"/>
  <c r="B14" i="40"/>
  <c r="B7" i="40"/>
  <c r="B8" i="40"/>
  <c r="B9" i="40"/>
  <c r="B10" i="40"/>
  <c r="B11" i="40"/>
  <c r="B6" i="40"/>
  <c r="C3" i="40"/>
  <c r="L26" i="40" s="1"/>
  <c r="U26" i="40" s="1"/>
  <c r="AD26" i="40" s="1"/>
  <c r="AM26" i="40" s="1"/>
  <c r="AV26" i="40" s="1"/>
  <c r="BE26" i="40" s="1"/>
  <c r="F2" i="18"/>
  <c r="F77" i="18" s="1"/>
  <c r="AH23" i="21"/>
  <c r="C22" i="21"/>
  <c r="E22" i="21"/>
  <c r="C6" i="21"/>
  <c r="E6" i="21"/>
  <c r="C18" i="21"/>
  <c r="E18" i="21"/>
  <c r="C15" i="21"/>
  <c r="E15" i="21"/>
  <c r="C26" i="21"/>
  <c r="C25" i="21"/>
  <c r="C17" i="21"/>
  <c r="E17" i="21"/>
  <c r="C19" i="21"/>
  <c r="E19" i="21"/>
  <c r="E20" i="21"/>
  <c r="C20" i="21"/>
  <c r="C21" i="21"/>
  <c r="E21" i="21"/>
  <c r="C24" i="21"/>
  <c r="AH26" i="21"/>
  <c r="B24" i="21"/>
  <c r="B25" i="21"/>
  <c r="V25" i="21" s="1"/>
  <c r="W25" i="21" s="1"/>
  <c r="C14" i="21"/>
  <c r="E14" i="21"/>
  <c r="B14" i="21"/>
  <c r="AH14" i="21"/>
  <c r="F55" i="18"/>
  <c r="F56" i="18"/>
  <c r="F57" i="18"/>
  <c r="F58" i="18"/>
  <c r="F59" i="18"/>
  <c r="F60" i="18"/>
  <c r="F61" i="18"/>
  <c r="F62" i="18"/>
  <c r="F63" i="18"/>
  <c r="F64" i="18"/>
  <c r="F65" i="18"/>
  <c r="G74" i="18"/>
  <c r="I74" i="18"/>
  <c r="K74" i="18"/>
  <c r="M74" i="18"/>
  <c r="O74" i="18"/>
  <c r="Q74" i="18"/>
  <c r="S74" i="18"/>
  <c r="V74" i="18"/>
  <c r="X74" i="18"/>
  <c r="Z74" i="18"/>
  <c r="AB74" i="18"/>
  <c r="AD74" i="18"/>
  <c r="AF74" i="18"/>
  <c r="AH74" i="18"/>
  <c r="T5" i="18"/>
  <c r="C7" i="21"/>
  <c r="C8" i="21"/>
  <c r="C9" i="21"/>
  <c r="C10" i="21"/>
  <c r="C11" i="21"/>
  <c r="G4" i="21"/>
  <c r="AG10" i="15"/>
  <c r="AG11" i="15"/>
  <c r="AG12" i="15"/>
  <c r="AG13" i="15"/>
  <c r="AG14" i="15"/>
  <c r="AG15" i="15"/>
  <c r="AG16" i="15"/>
  <c r="AG17" i="15"/>
  <c r="AG18" i="15"/>
  <c r="AG19" i="15"/>
  <c r="AG20" i="15"/>
  <c r="AG21" i="15"/>
  <c r="AG22" i="15"/>
  <c r="AG23" i="15"/>
  <c r="AG24" i="15"/>
  <c r="AE10" i="15"/>
  <c r="AE11" i="15"/>
  <c r="AE12" i="15"/>
  <c r="AE13" i="15"/>
  <c r="AE14" i="15"/>
  <c r="AE15" i="15"/>
  <c r="AE16" i="15"/>
  <c r="AE17" i="15"/>
  <c r="AE18" i="15"/>
  <c r="AE19" i="15"/>
  <c r="AE20" i="15"/>
  <c r="AE21" i="15"/>
  <c r="AE22" i="15"/>
  <c r="AE23" i="15"/>
  <c r="AE24" i="15"/>
  <c r="AC10" i="15"/>
  <c r="AG58" i="18" s="1"/>
  <c r="AC11" i="15"/>
  <c r="AG59" i="18" s="1"/>
  <c r="AH59" i="18"/>
  <c r="AC12" i="15"/>
  <c r="AC13" i="15"/>
  <c r="AG61" i="18" s="1"/>
  <c r="AH61" i="18"/>
  <c r="AC14" i="15"/>
  <c r="AC15" i="15"/>
  <c r="AG63" i="18" s="1"/>
  <c r="AH38" i="18"/>
  <c r="AH63" i="18" s="1"/>
  <c r="AC16" i="15"/>
  <c r="AC17" i="15"/>
  <c r="AG65" i="18" s="1"/>
  <c r="AH40" i="18"/>
  <c r="AH65" i="18" s="1"/>
  <c r="AC18" i="15"/>
  <c r="AG66" i="18" s="1"/>
  <c r="AH41" i="18"/>
  <c r="AH66" i="18" s="1"/>
  <c r="AC19" i="15"/>
  <c r="AC20" i="15"/>
  <c r="AG68" i="18" s="1"/>
  <c r="AC21" i="15"/>
  <c r="AC22" i="15"/>
  <c r="AC23" i="15"/>
  <c r="AC24" i="15"/>
  <c r="AH45" i="18" s="1"/>
  <c r="AA10" i="15"/>
  <c r="AE58" i="18" s="1"/>
  <c r="AF58" i="18"/>
  <c r="AA11" i="15"/>
  <c r="AE59" i="18" s="1"/>
  <c r="AF59" i="18"/>
  <c r="AA12" i="15"/>
  <c r="AE60" i="18" s="1"/>
  <c r="AA13" i="15"/>
  <c r="AA14" i="15"/>
  <c r="AE62" i="18" s="1"/>
  <c r="AA15" i="15"/>
  <c r="AA16" i="15"/>
  <c r="AE64" i="18" s="1"/>
  <c r="AA17" i="15"/>
  <c r="AA18" i="15"/>
  <c r="AA19" i="15"/>
  <c r="AE67" i="18" s="1"/>
  <c r="AF42" i="18"/>
  <c r="AF67" i="18" s="1"/>
  <c r="AA20" i="15"/>
  <c r="AA21" i="15"/>
  <c r="AE69" i="18" s="1"/>
  <c r="AA22" i="15"/>
  <c r="AA23" i="15"/>
  <c r="AA24" i="15"/>
  <c r="AF45" i="18" s="1"/>
  <c r="Y10" i="15"/>
  <c r="AC58" i="18" s="1"/>
  <c r="Y11" i="15"/>
  <c r="Y12" i="15"/>
  <c r="AC60" i="18" s="1"/>
  <c r="Y13" i="15"/>
  <c r="Y14" i="15"/>
  <c r="Y15" i="15"/>
  <c r="Y16" i="15"/>
  <c r="AC64" i="18" s="1"/>
  <c r="AC39" i="18"/>
  <c r="AD39" i="18" s="1"/>
  <c r="AD64" i="18" s="1"/>
  <c r="Y17" i="15"/>
  <c r="Y18" i="15"/>
  <c r="Y19" i="15"/>
  <c r="AC67" i="18" s="1"/>
  <c r="Y20" i="15"/>
  <c r="AC68" i="18" s="1"/>
  <c r="AC43" i="18"/>
  <c r="AD43" i="18" s="1"/>
  <c r="AD68" i="18" s="1"/>
  <c r="Y21" i="15"/>
  <c r="AC69" i="18" s="1"/>
  <c r="AC44" i="18"/>
  <c r="AD44" i="18" s="1"/>
  <c r="AD69" i="18" s="1"/>
  <c r="Y22" i="15"/>
  <c r="Y23" i="15"/>
  <c r="Y24" i="15"/>
  <c r="AC45" i="18" s="1"/>
  <c r="AD45" i="18" s="1"/>
  <c r="W10" i="15"/>
  <c r="AA58" i="18" s="1"/>
  <c r="W11" i="15"/>
  <c r="W12" i="15"/>
  <c r="AA60" i="18" s="1"/>
  <c r="W13" i="15"/>
  <c r="W14" i="15"/>
  <c r="AA62" i="18" s="1"/>
  <c r="W15" i="15"/>
  <c r="W16" i="15"/>
  <c r="AA64" i="18" s="1"/>
  <c r="W17" i="15"/>
  <c r="W18" i="15"/>
  <c r="AA66" i="18" s="1"/>
  <c r="W19" i="15"/>
  <c r="W20" i="15"/>
  <c r="AA68" i="18" s="1"/>
  <c r="W21" i="15"/>
  <c r="W22" i="15"/>
  <c r="W23" i="15"/>
  <c r="W24" i="15"/>
  <c r="AA45" i="18" s="1"/>
  <c r="AB45" i="18" s="1"/>
  <c r="U10" i="15"/>
  <c r="U11" i="15"/>
  <c r="U12" i="15"/>
  <c r="U13" i="15"/>
  <c r="Y61" i="18" s="1"/>
  <c r="U14" i="15"/>
  <c r="U15" i="15"/>
  <c r="Y63" i="18" s="1"/>
  <c r="U16" i="15"/>
  <c r="U17" i="15"/>
  <c r="U18" i="15"/>
  <c r="U19" i="15"/>
  <c r="U20" i="15"/>
  <c r="U21" i="15"/>
  <c r="Y69" i="18" s="1"/>
  <c r="U22" i="15"/>
  <c r="U23" i="15"/>
  <c r="U24" i="15"/>
  <c r="Y45" i="18"/>
  <c r="Z45" i="18" s="1"/>
  <c r="S10" i="15"/>
  <c r="S11" i="15"/>
  <c r="W59" i="18" s="1"/>
  <c r="W34" i="18"/>
  <c r="X34" i="18" s="1"/>
  <c r="X59" i="18" s="1"/>
  <c r="S12" i="15"/>
  <c r="S13" i="15"/>
  <c r="W61" i="18" s="1"/>
  <c r="W36" i="18"/>
  <c r="X36" i="18" s="1"/>
  <c r="X61" i="18" s="1"/>
  <c r="S14" i="15"/>
  <c r="S15" i="15"/>
  <c r="W63" i="18" s="1"/>
  <c r="W38" i="18"/>
  <c r="X38" i="18" s="1"/>
  <c r="X63" i="18" s="1"/>
  <c r="S16" i="15"/>
  <c r="S17" i="15"/>
  <c r="W65" i="18" s="1"/>
  <c r="W40" i="18"/>
  <c r="X40" i="18" s="1"/>
  <c r="X65" i="18" s="1"/>
  <c r="S18" i="15"/>
  <c r="S19" i="15"/>
  <c r="W67" i="18" s="1"/>
  <c r="W42" i="18"/>
  <c r="X42" i="18" s="1"/>
  <c r="X67" i="18" s="1"/>
  <c r="S20" i="15"/>
  <c r="S21" i="15"/>
  <c r="W69" i="18" s="1"/>
  <c r="W44" i="18"/>
  <c r="X44" i="18" s="1"/>
  <c r="X69" i="18" s="1"/>
  <c r="S22" i="15"/>
  <c r="S23" i="15"/>
  <c r="S24" i="15"/>
  <c r="W45" i="18" s="1"/>
  <c r="X45" i="18" s="1"/>
  <c r="Q10" i="15"/>
  <c r="U58" i="18" s="1"/>
  <c r="U33" i="18"/>
  <c r="V33" i="18" s="1"/>
  <c r="V58" i="18" s="1"/>
  <c r="Q11" i="15"/>
  <c r="Q12" i="15"/>
  <c r="U60" i="18" s="1"/>
  <c r="Q13" i="15"/>
  <c r="U61" i="18" s="1"/>
  <c r="Q14" i="15"/>
  <c r="U62" i="18" s="1"/>
  <c r="Q15" i="15"/>
  <c r="U63" i="18" s="1"/>
  <c r="Q16" i="15"/>
  <c r="Q17" i="15"/>
  <c r="U65" i="18" s="1"/>
  <c r="U40" i="18"/>
  <c r="V40" i="18" s="1"/>
  <c r="V65" i="18" s="1"/>
  <c r="Q18" i="15"/>
  <c r="U66" i="18" s="1"/>
  <c r="U41" i="18"/>
  <c r="V41" i="18" s="1"/>
  <c r="V66" i="18" s="1"/>
  <c r="Q19" i="15"/>
  <c r="U67" i="18" s="1"/>
  <c r="Q20" i="15"/>
  <c r="U68" i="18" s="1"/>
  <c r="U43" i="18"/>
  <c r="V43" i="18" s="1"/>
  <c r="V68" i="18" s="1"/>
  <c r="Q21" i="15"/>
  <c r="U69" i="18" s="1"/>
  <c r="Q22" i="15"/>
  <c r="Q23" i="15"/>
  <c r="Q24" i="15"/>
  <c r="U45" i="18" s="1"/>
  <c r="V45" i="18" s="1"/>
  <c r="O10" i="15"/>
  <c r="O11" i="15"/>
  <c r="O12" i="15"/>
  <c r="O13" i="15"/>
  <c r="O14" i="15"/>
  <c r="O15" i="15"/>
  <c r="O16" i="15"/>
  <c r="O17" i="15"/>
  <c r="O18" i="15"/>
  <c r="O19" i="15"/>
  <c r="O20" i="15"/>
  <c r="O21" i="15"/>
  <c r="O22" i="15"/>
  <c r="O23" i="15"/>
  <c r="O24" i="15"/>
  <c r="M10" i="15"/>
  <c r="M11" i="15"/>
  <c r="M12" i="15"/>
  <c r="M13" i="15"/>
  <c r="M14" i="15"/>
  <c r="M15" i="15"/>
  <c r="M16" i="15"/>
  <c r="M17" i="15"/>
  <c r="M18" i="15"/>
  <c r="M19" i="15"/>
  <c r="M20" i="15"/>
  <c r="M21" i="15"/>
  <c r="M22" i="15"/>
  <c r="M23" i="15"/>
  <c r="M24" i="15"/>
  <c r="K10" i="15"/>
  <c r="K11" i="15"/>
  <c r="K12" i="15"/>
  <c r="K13" i="15"/>
  <c r="K14" i="15"/>
  <c r="K15" i="15"/>
  <c r="K16" i="15"/>
  <c r="K17" i="15"/>
  <c r="K18" i="15"/>
  <c r="K19" i="15"/>
  <c r="K20" i="15"/>
  <c r="K21" i="15"/>
  <c r="K22" i="15"/>
  <c r="K23" i="15"/>
  <c r="K24" i="15"/>
  <c r="I10" i="15"/>
  <c r="I11" i="15"/>
  <c r="I12" i="15"/>
  <c r="I13" i="15"/>
  <c r="I14" i="15"/>
  <c r="I15" i="15"/>
  <c r="I16" i="15"/>
  <c r="I17" i="15"/>
  <c r="I18" i="15"/>
  <c r="I19" i="15"/>
  <c r="I20" i="15"/>
  <c r="I21" i="15"/>
  <c r="I22" i="15"/>
  <c r="I23" i="15"/>
  <c r="I24" i="15"/>
  <c r="G10" i="15"/>
  <c r="G11" i="15"/>
  <c r="G12" i="15"/>
  <c r="G13" i="15"/>
  <c r="G14" i="15"/>
  <c r="G15" i="15"/>
  <c r="G16" i="15"/>
  <c r="G17" i="15"/>
  <c r="G18" i="15"/>
  <c r="G19" i="15"/>
  <c r="G20" i="15"/>
  <c r="G21" i="15"/>
  <c r="G22" i="15"/>
  <c r="G23" i="15"/>
  <c r="G24" i="15"/>
  <c r="G7" i="15"/>
  <c r="K8" i="15"/>
  <c r="K9" i="15"/>
  <c r="M8" i="15"/>
  <c r="M9" i="15"/>
  <c r="O8" i="15"/>
  <c r="O9" i="15"/>
  <c r="Q8" i="15"/>
  <c r="U56" i="18" s="1"/>
  <c r="Q9" i="15"/>
  <c r="S8" i="15"/>
  <c r="S9" i="15"/>
  <c r="U8" i="15"/>
  <c r="U9" i="15"/>
  <c r="W8" i="15"/>
  <c r="W9" i="15"/>
  <c r="Y8" i="15"/>
  <c r="AC56" i="18" s="1"/>
  <c r="Y9" i="15"/>
  <c r="AA8" i="15"/>
  <c r="AE56" i="18" s="1"/>
  <c r="AA9" i="15"/>
  <c r="AC8" i="15"/>
  <c r="AC9" i="15"/>
  <c r="AE8" i="15"/>
  <c r="AE9" i="15"/>
  <c r="AG8" i="15"/>
  <c r="AG9" i="15"/>
  <c r="AG7" i="15"/>
  <c r="AE7" i="15"/>
  <c r="AC7" i="15"/>
  <c r="AA7" i="15"/>
  <c r="Y7" i="15"/>
  <c r="AC55" i="18" s="1"/>
  <c r="W7" i="15"/>
  <c r="U7" i="15"/>
  <c r="Y55" i="18" s="1"/>
  <c r="Y30" i="18"/>
  <c r="Z30" i="18" s="1"/>
  <c r="S7" i="15"/>
  <c r="Q7" i="15"/>
  <c r="U55" i="18" s="1"/>
  <c r="O7" i="15"/>
  <c r="M7" i="15"/>
  <c r="K7" i="15"/>
  <c r="I7" i="15"/>
  <c r="I8" i="15"/>
  <c r="I9" i="15"/>
  <c r="G8" i="15"/>
  <c r="G9" i="15"/>
  <c r="H27" i="15"/>
  <c r="J27" i="15"/>
  <c r="L27" i="15"/>
  <c r="N27" i="15"/>
  <c r="P27" i="15"/>
  <c r="R27" i="15"/>
  <c r="T27" i="15"/>
  <c r="V27" i="15"/>
  <c r="X27" i="15"/>
  <c r="Z27" i="15"/>
  <c r="AB27" i="15"/>
  <c r="AD27" i="15"/>
  <c r="AF27" i="15"/>
  <c r="AH27" i="15"/>
  <c r="F6" i="21"/>
  <c r="J7" i="21"/>
  <c r="E7" i="21"/>
  <c r="E8" i="21"/>
  <c r="J9" i="21"/>
  <c r="E9" i="21"/>
  <c r="E10" i="21"/>
  <c r="AH11" i="21"/>
  <c r="E11" i="21"/>
  <c r="N7" i="21"/>
  <c r="R10" i="21"/>
  <c r="S10" i="21" s="1"/>
  <c r="AD10" i="40" s="1"/>
  <c r="T10" i="21"/>
  <c r="U10" i="21" s="1"/>
  <c r="AD33" i="40" s="1"/>
  <c r="V10" i="21"/>
  <c r="X7" i="21"/>
  <c r="Z7" i="21"/>
  <c r="AB10" i="21"/>
  <c r="AD7" i="21"/>
  <c r="AF7" i="21"/>
  <c r="V8" i="21"/>
  <c r="L11" i="21"/>
  <c r="L7" i="21"/>
  <c r="AH10" i="21"/>
  <c r="H10" i="21"/>
  <c r="L17" i="21"/>
  <c r="V17" i="21"/>
  <c r="X11" i="21"/>
  <c r="T17" i="21"/>
  <c r="N11" i="21"/>
  <c r="L10" i="21"/>
  <c r="N10" i="21"/>
  <c r="Z10" i="21"/>
  <c r="H11" i="21"/>
  <c r="P11" i="21"/>
  <c r="AF9" i="21"/>
  <c r="AD11" i="21"/>
  <c r="X10" i="21"/>
  <c r="P10" i="21"/>
  <c r="Q10" i="21" s="1"/>
  <c r="U33" i="40" s="1"/>
  <c r="J10" i="21"/>
  <c r="J11" i="21"/>
  <c r="N15" i="21"/>
  <c r="T9" i="21"/>
  <c r="AH7" i="21"/>
  <c r="V9" i="21"/>
  <c r="T7" i="21"/>
  <c r="R9" i="21"/>
  <c r="Z8" i="21"/>
  <c r="AH19" i="21"/>
  <c r="Z19" i="21"/>
  <c r="AD10" i="21"/>
  <c r="AF10" i="21"/>
  <c r="AB11" i="21"/>
  <c r="V11" i="21"/>
  <c r="V7" i="21"/>
  <c r="T11" i="21"/>
  <c r="R11" i="21"/>
  <c r="P14" i="21"/>
  <c r="Q14" i="21" s="1"/>
  <c r="U37" i="40" s="1"/>
  <c r="P19" i="21"/>
  <c r="Q19" i="21" s="1"/>
  <c r="U42" i="40" s="1"/>
  <c r="R19" i="21"/>
  <c r="S19" i="21" s="1"/>
  <c r="AD19" i="40" s="1"/>
  <c r="F14" i="21"/>
  <c r="J21" i="21"/>
  <c r="K21" i="21" s="1"/>
  <c r="AF14" i="21"/>
  <c r="AG14" i="21" s="1"/>
  <c r="BE37" i="40" s="1"/>
  <c r="P21" i="21"/>
  <c r="AB21" i="21"/>
  <c r="AC21" i="21" s="1"/>
  <c r="AV44" i="40" s="1"/>
  <c r="R21" i="21"/>
  <c r="X21" i="21"/>
  <c r="Y21" i="21" s="1"/>
  <c r="AM44" i="40" s="1"/>
  <c r="Z21" i="21"/>
  <c r="AA21" i="21" s="1"/>
  <c r="AV21" i="40" s="1"/>
  <c r="L19" i="21"/>
  <c r="T19" i="21"/>
  <c r="H7" i="21"/>
  <c r="L9" i="21"/>
  <c r="P7" i="21"/>
  <c r="R7" i="21"/>
  <c r="Z11" i="21"/>
  <c r="AB7" i="21"/>
  <c r="AD20" i="21"/>
  <c r="AB17" i="21"/>
  <c r="J14" i="21"/>
  <c r="L21" i="21"/>
  <c r="M21" i="21" s="1"/>
  <c r="L44" i="40" s="1"/>
  <c r="N19" i="21"/>
  <c r="N21" i="21"/>
  <c r="O21" i="21" s="1"/>
  <c r="U21" i="40" s="1"/>
  <c r="P18" i="21"/>
  <c r="Q18" i="21" s="1"/>
  <c r="U41" i="40" s="1"/>
  <c r="V19" i="21"/>
  <c r="V20" i="21"/>
  <c r="W20" i="21" s="1"/>
  <c r="AM20" i="40" s="1"/>
  <c r="X19" i="21"/>
  <c r="V14" i="21"/>
  <c r="AB15" i="21"/>
  <c r="AB19" i="21"/>
  <c r="AD21" i="21"/>
  <c r="AD19" i="21"/>
  <c r="AE19" i="21" s="1"/>
  <c r="BE19" i="40" s="1"/>
  <c r="AF21" i="21"/>
  <c r="AF19" i="21"/>
  <c r="AG19" i="21" s="1"/>
  <c r="BE42" i="40" s="1"/>
  <c r="AF11" i="21"/>
  <c r="J19" i="21"/>
  <c r="X9" i="21"/>
  <c r="H9" i="21"/>
  <c r="AD9" i="21"/>
  <c r="H26" i="21"/>
  <c r="I26" i="21" s="1"/>
  <c r="H25" i="21"/>
  <c r="I25" i="21" s="1"/>
  <c r="P24" i="21"/>
  <c r="Q24" i="21" s="1"/>
  <c r="J26" i="21"/>
  <c r="K26" i="21" s="1"/>
  <c r="V26" i="21"/>
  <c r="W26" i="21" s="1"/>
  <c r="AF24" i="21"/>
  <c r="AG24" i="21" s="1"/>
  <c r="AH24" i="21"/>
  <c r="T26" i="21"/>
  <c r="U26" i="21" s="1"/>
  <c r="V21" i="21"/>
  <c r="W21" i="21" s="1"/>
  <c r="AM21" i="40" s="1"/>
  <c r="H21" i="21"/>
  <c r="I21" i="21" s="1"/>
  <c r="N24" i="21"/>
  <c r="O24" i="21" s="1"/>
  <c r="P22" i="21"/>
  <c r="X20" i="21"/>
  <c r="Y20" i="21" s="1"/>
  <c r="AM43" i="40" s="1"/>
  <c r="J20" i="21"/>
  <c r="K20" i="21" s="1"/>
  <c r="L20" i="40" s="1"/>
  <c r="T15" i="21"/>
  <c r="AH15" i="21"/>
  <c r="R14" i="21"/>
  <c r="S14" i="21" s="1"/>
  <c r="AD14" i="40" s="1"/>
  <c r="X17" i="21"/>
  <c r="R17" i="21"/>
  <c r="S17" i="21" s="1"/>
  <c r="AD17" i="40" s="1"/>
  <c r="AF17" i="21"/>
  <c r="AG17" i="21" s="1"/>
  <c r="BE40" i="40" s="1"/>
  <c r="J15" i="21"/>
  <c r="R22" i="21"/>
  <c r="R26" i="21"/>
  <c r="S26" i="21" s="1"/>
  <c r="H20" i="21"/>
  <c r="I20" i="21" s="1"/>
  <c r="X26" i="21"/>
  <c r="Y26" i="21" s="1"/>
  <c r="Z26" i="21"/>
  <c r="AA26" i="21" s="1"/>
  <c r="AB26" i="21"/>
  <c r="AC26" i="21" s="1"/>
  <c r="AD26" i="21"/>
  <c r="AE26" i="21" s="1"/>
  <c r="H4" i="21"/>
  <c r="J4" i="21" s="1"/>
  <c r="L4" i="21" s="1"/>
  <c r="N4" i="21" s="1"/>
  <c r="P4" i="21" s="1"/>
  <c r="R4" i="21" s="1"/>
  <c r="T4" i="21" s="1"/>
  <c r="V4" i="21" s="1"/>
  <c r="X4" i="21" s="1"/>
  <c r="Z4" i="21" s="1"/>
  <c r="AB4" i="21" s="1"/>
  <c r="AD4" i="21" s="1"/>
  <c r="AF4" i="21" s="1"/>
  <c r="AH4" i="21" s="1"/>
  <c r="N22" i="21"/>
  <c r="O22" i="21" s="1"/>
  <c r="U22" i="40" s="1"/>
  <c r="AF22" i="21"/>
  <c r="X22" i="21"/>
  <c r="Y22" i="21" s="1"/>
  <c r="AM45" i="40" s="1"/>
  <c r="Z22" i="21"/>
  <c r="AA22" i="21" s="1"/>
  <c r="AV22" i="40" s="1"/>
  <c r="AB22" i="21"/>
  <c r="AC22" i="21" s="1"/>
  <c r="AV45" i="40" s="1"/>
  <c r="AD22" i="21"/>
  <c r="Z14" i="21"/>
  <c r="X15" i="21"/>
  <c r="P15" i="21"/>
  <c r="Q15" i="21" s="1"/>
  <c r="U38" i="40" s="1"/>
  <c r="AD14" i="21"/>
  <c r="AE14" i="21" s="1"/>
  <c r="BE14" i="40" s="1"/>
  <c r="AB14" i="21"/>
  <c r="Z17" i="21"/>
  <c r="X14" i="21"/>
  <c r="H17" i="21"/>
  <c r="AF15" i="21"/>
  <c r="AG15" i="21" s="1"/>
  <c r="BE38" i="40" s="1"/>
  <c r="V15" i="21"/>
  <c r="T20" i="21"/>
  <c r="U20" i="21" s="1"/>
  <c r="AD43" i="40" s="1"/>
  <c r="T21" i="21"/>
  <c r="U21" i="21" s="1"/>
  <c r="AD44" i="40" s="1"/>
  <c r="P20" i="21"/>
  <c r="H15" i="21"/>
  <c r="AH9" i="21"/>
  <c r="N9" i="21"/>
  <c r="P17" i="21"/>
  <c r="Q17" i="21" s="1"/>
  <c r="U40" i="40" s="1"/>
  <c r="AD17" i="21"/>
  <c r="AE17" i="21" s="1"/>
  <c r="BE17" i="40" s="1"/>
  <c r="L15" i="21"/>
  <c r="Z9" i="21"/>
  <c r="I4" i="21"/>
  <c r="AH17" i="21"/>
  <c r="P26" i="21"/>
  <c r="Q26" i="21" s="1"/>
  <c r="R25" i="21"/>
  <c r="S25" i="21" s="1"/>
  <c r="H24" i="21"/>
  <c r="I24" i="21" s="1"/>
  <c r="J24" i="21"/>
  <c r="K24" i="21" s="1"/>
  <c r="L24" i="21"/>
  <c r="M24" i="21" s="1"/>
  <c r="T24" i="21"/>
  <c r="U24" i="21" s="1"/>
  <c r="V24" i="21"/>
  <c r="W24" i="21" s="1"/>
  <c r="X25" i="21"/>
  <c r="Y25" i="21" s="1"/>
  <c r="Z25" i="21"/>
  <c r="AA25" i="21" s="1"/>
  <c r="AB25" i="21"/>
  <c r="AC25" i="21" s="1"/>
  <c r="AD25" i="21"/>
  <c r="AE25" i="21" s="1"/>
  <c r="N26" i="21"/>
  <c r="O26" i="21" s="1"/>
  <c r="AF26" i="21"/>
  <c r="AG26" i="21" s="1"/>
  <c r="AH22" i="21"/>
  <c r="R15" i="21"/>
  <c r="S15" i="21" s="1"/>
  <c r="AD15" i="40" s="1"/>
  <c r="L14" i="21"/>
  <c r="T14" i="21"/>
  <c r="U14" i="21" s="1"/>
  <c r="AD37" i="40" s="1"/>
  <c r="H14" i="21"/>
  <c r="AF20" i="21"/>
  <c r="AD15" i="21"/>
  <c r="AE15" i="21" s="1"/>
  <c r="BE15" i="40" s="1"/>
  <c r="L20" i="21"/>
  <c r="M20" i="21" s="1"/>
  <c r="L43" i="40" s="1"/>
  <c r="N14" i="21"/>
  <c r="O14" i="21" s="1"/>
  <c r="U14" i="40" s="1"/>
  <c r="Z20" i="21"/>
  <c r="AA20" i="21" s="1"/>
  <c r="AV20" i="40" s="1"/>
  <c r="R20" i="21"/>
  <c r="N20" i="21"/>
  <c r="O20" i="21" s="1"/>
  <c r="U20" i="40" s="1"/>
  <c r="AF8" i="21"/>
  <c r="AG8" i="21" s="1"/>
  <c r="BE31" i="40" s="1"/>
  <c r="AH6" i="21"/>
  <c r="P9" i="21"/>
  <c r="AB9" i="21"/>
  <c r="J17" i="21"/>
  <c r="AB20" i="21"/>
  <c r="AC20" i="21" s="1"/>
  <c r="AV43" i="40" s="1"/>
  <c r="AB8" i="21"/>
  <c r="P25" i="21"/>
  <c r="Q25" i="21" s="1"/>
  <c r="R24" i="21"/>
  <c r="S24" i="21" s="1"/>
  <c r="H22" i="21"/>
  <c r="I22" i="21" s="1"/>
  <c r="J22" i="21"/>
  <c r="K22" i="21" s="1"/>
  <c r="C45" i="40" s="1"/>
  <c r="L22" i="21"/>
  <c r="M22" i="21" s="1"/>
  <c r="L45" i="40" s="1"/>
  <c r="T22" i="21"/>
  <c r="U22" i="21" s="1"/>
  <c r="AD45" i="40" s="1"/>
  <c r="X24" i="21"/>
  <c r="Y24" i="21" s="1"/>
  <c r="Z24" i="21"/>
  <c r="AA24" i="21" s="1"/>
  <c r="AB24" i="21"/>
  <c r="AC24" i="21" s="1"/>
  <c r="N25" i="21"/>
  <c r="O25" i="21" s="1"/>
  <c r="AF25" i="21"/>
  <c r="AG25" i="21" s="1"/>
  <c r="AB6" i="21"/>
  <c r="AC6" i="21" s="1"/>
  <c r="AV29" i="40" s="1"/>
  <c r="T6" i="21"/>
  <c r="L6" i="21"/>
  <c r="M6" i="21" s="1"/>
  <c r="L29" i="40" s="1"/>
  <c r="Z6" i="21"/>
  <c r="AA6" i="21" s="1"/>
  <c r="AV6" i="40" s="1"/>
  <c r="R6" i="21"/>
  <c r="S6" i="21" s="1"/>
  <c r="AD6" i="40" s="1"/>
  <c r="J6" i="21"/>
  <c r="K6" i="21" s="1"/>
  <c r="L6" i="40" s="1"/>
  <c r="AF6" i="21"/>
  <c r="AG6" i="21" s="1"/>
  <c r="BE29" i="40" s="1"/>
  <c r="X6" i="21"/>
  <c r="Y6" i="21" s="1"/>
  <c r="AM29" i="40" s="1"/>
  <c r="P6" i="21"/>
  <c r="Q6" i="21" s="1"/>
  <c r="U29" i="40" s="1"/>
  <c r="H6" i="21"/>
  <c r="AD6" i="21"/>
  <c r="AE6" i="21" s="1"/>
  <c r="BE6" i="40" s="1"/>
  <c r="V6" i="21"/>
  <c r="N6" i="21"/>
  <c r="O6" i="21" s="1"/>
  <c r="U6" i="40" s="1"/>
  <c r="U44" i="18"/>
  <c r="V44" i="18" s="1"/>
  <c r="V69" i="18" s="1"/>
  <c r="U31" i="18"/>
  <c r="V31" i="18" s="1"/>
  <c r="V56" i="18" s="1"/>
  <c r="K4" i="21"/>
  <c r="M4" i="21" s="1"/>
  <c r="O4" i="21" s="1"/>
  <c r="Q4" i="21" s="1"/>
  <c r="S4" i="21" s="1"/>
  <c r="U4" i="21" s="1"/>
  <c r="W4" i="21" s="1"/>
  <c r="Y4" i="21" s="1"/>
  <c r="AA4" i="21" s="1"/>
  <c r="AC4" i="21" s="1"/>
  <c r="AE4" i="21" s="1"/>
  <c r="AG4" i="21" s="1"/>
  <c r="Z15" i="21"/>
  <c r="F15" i="21"/>
  <c r="J25" i="21"/>
  <c r="K25" i="21" s="1"/>
  <c r="G25" i="21"/>
  <c r="H19" i="21"/>
  <c r="F19" i="21"/>
  <c r="AD24" i="21"/>
  <c r="AE24" i="21" s="1"/>
  <c r="AH20" i="21"/>
  <c r="F20" i="21"/>
  <c r="G20" i="21" s="1"/>
  <c r="C20" i="40" s="1"/>
  <c r="V22" i="21"/>
  <c r="W22" i="21" s="1"/>
  <c r="AM22" i="40" s="1"/>
  <c r="F22" i="21"/>
  <c r="G22" i="21" s="1"/>
  <c r="C22" i="40" s="1"/>
  <c r="N17" i="21"/>
  <c r="F17" i="21"/>
  <c r="AH21" i="21"/>
  <c r="F21" i="21"/>
  <c r="G21" i="21" s="1"/>
  <c r="C21" i="40" s="1"/>
  <c r="AH25" i="21"/>
  <c r="C26" i="40"/>
  <c r="L3" i="40"/>
  <c r="U3" i="40" s="1"/>
  <c r="AD3" i="40" s="1"/>
  <c r="AM3" i="40" s="1"/>
  <c r="AV3" i="40" s="1"/>
  <c r="BE3" i="40" s="1"/>
  <c r="O55" i="18"/>
  <c r="Z55" i="18" l="1"/>
  <c r="K55" i="18"/>
  <c r="J80" i="18" a="1"/>
  <c r="I55" i="18"/>
  <c r="I70" i="18" s="1"/>
  <c r="H80" i="18" a="1"/>
  <c r="F80" i="18" a="1"/>
  <c r="N80" i="18" a="1"/>
  <c r="M55" i="18"/>
  <c r="M70" i="18" s="1"/>
  <c r="L80" i="18" a="1"/>
  <c r="S55" i="18"/>
  <c r="R80" i="18" a="1"/>
  <c r="Q55" i="18"/>
  <c r="P80" i="18" a="1"/>
  <c r="S57" i="18"/>
  <c r="Q57" i="18"/>
  <c r="Y43" i="18"/>
  <c r="Z43" i="18" s="1"/>
  <c r="Z68" i="18" s="1"/>
  <c r="Y68" i="18"/>
  <c r="AF43" i="18"/>
  <c r="AF68" i="18" s="1"/>
  <c r="AE68" i="18"/>
  <c r="F18" i="21"/>
  <c r="AD8" i="21"/>
  <c r="AE8" i="21" s="1"/>
  <c r="BE8" i="40" s="1"/>
  <c r="N8" i="21"/>
  <c r="Y31" i="18"/>
  <c r="Z31" i="18" s="1"/>
  <c r="Z56" i="18" s="1"/>
  <c r="Y56" i="18"/>
  <c r="Y42" i="18"/>
  <c r="Z42" i="18" s="1"/>
  <c r="Z67" i="18" s="1"/>
  <c r="Y67" i="18"/>
  <c r="Y37" i="18"/>
  <c r="Z37" i="18" s="1"/>
  <c r="Z62" i="18" s="1"/>
  <c r="Y62" i="18"/>
  <c r="AA42" i="18"/>
  <c r="AB42" i="18" s="1"/>
  <c r="AB67" i="18" s="1"/>
  <c r="AA67" i="18"/>
  <c r="AA38" i="18"/>
  <c r="AB38" i="18" s="1"/>
  <c r="AB63" i="18" s="1"/>
  <c r="AA63" i="18"/>
  <c r="AC41" i="18"/>
  <c r="AD41" i="18" s="1"/>
  <c r="AD66" i="18" s="1"/>
  <c r="AC66" i="18"/>
  <c r="AC36" i="18"/>
  <c r="AD36" i="18" s="1"/>
  <c r="AD61" i="18" s="1"/>
  <c r="AC61" i="18"/>
  <c r="AF38" i="18"/>
  <c r="AF63" i="18" s="1"/>
  <c r="AE63" i="18"/>
  <c r="Y33" i="18"/>
  <c r="Z33" i="18" s="1"/>
  <c r="Z58" i="18" s="1"/>
  <c r="Y58" i="18"/>
  <c r="J8" i="21"/>
  <c r="R8" i="21"/>
  <c r="S8" i="21" s="1"/>
  <c r="AD8" i="40" s="1"/>
  <c r="N18" i="21"/>
  <c r="X18" i="21"/>
  <c r="J18" i="21"/>
  <c r="H8" i="21"/>
  <c r="AH30" i="18"/>
  <c r="AG55" i="18"/>
  <c r="AC32" i="18"/>
  <c r="AD32" i="18" s="1"/>
  <c r="AD57" i="18" s="1"/>
  <c r="AC57" i="18"/>
  <c r="AA34" i="18"/>
  <c r="AB34" i="18" s="1"/>
  <c r="AB59" i="18" s="1"/>
  <c r="AA59" i="18"/>
  <c r="T18" i="21"/>
  <c r="U30" i="18"/>
  <c r="V30" i="18" s="1"/>
  <c r="T8" i="21"/>
  <c r="T25" i="21"/>
  <c r="U25" i="21" s="1"/>
  <c r="V18" i="21"/>
  <c r="L18" i="21"/>
  <c r="X8" i="21"/>
  <c r="AH18" i="21"/>
  <c r="E27" i="15"/>
  <c r="AH57" i="18"/>
  <c r="AG57" i="18"/>
  <c r="AC31" i="18"/>
  <c r="AD31" i="18" s="1"/>
  <c r="AD56" i="18" s="1"/>
  <c r="W32" i="18"/>
  <c r="X32" i="18" s="1"/>
  <c r="X57" i="18" s="1"/>
  <c r="W57" i="18"/>
  <c r="U36" i="18"/>
  <c r="V36" i="18" s="1"/>
  <c r="V61" i="18" s="1"/>
  <c r="W43" i="18"/>
  <c r="X43" i="18" s="1"/>
  <c r="X68" i="18" s="1"/>
  <c r="W68" i="18"/>
  <c r="W39" i="18"/>
  <c r="X39" i="18" s="1"/>
  <c r="X64" i="18" s="1"/>
  <c r="W64" i="18"/>
  <c r="W35" i="18"/>
  <c r="X35" i="18" s="1"/>
  <c r="X60" i="18" s="1"/>
  <c r="W60" i="18"/>
  <c r="Y41" i="18"/>
  <c r="Z41" i="18" s="1"/>
  <c r="Z66" i="18" s="1"/>
  <c r="Y66" i="18"/>
  <c r="Y36" i="18"/>
  <c r="Z36" i="18" s="1"/>
  <c r="Z61" i="18" s="1"/>
  <c r="AA41" i="18"/>
  <c r="AB41" i="18" s="1"/>
  <c r="AB66" i="18" s="1"/>
  <c r="AA37" i="18"/>
  <c r="AB37" i="18" s="1"/>
  <c r="AB62" i="18" s="1"/>
  <c r="AA33" i="18"/>
  <c r="AB33" i="18" s="1"/>
  <c r="AB58" i="18" s="1"/>
  <c r="AC40" i="18"/>
  <c r="AD40" i="18" s="1"/>
  <c r="AD65" i="18" s="1"/>
  <c r="AC65" i="18"/>
  <c r="AC35" i="18"/>
  <c r="AD35" i="18" s="1"/>
  <c r="AD60" i="18" s="1"/>
  <c r="AF62" i="18"/>
  <c r="AH62" i="18"/>
  <c r="AG62" i="18"/>
  <c r="AH58" i="18"/>
  <c r="AC37" i="18"/>
  <c r="AD37" i="18" s="1"/>
  <c r="AD62" i="18" s="1"/>
  <c r="AC62" i="18"/>
  <c r="AA30" i="18"/>
  <c r="AB30" i="18" s="1"/>
  <c r="AA55" i="18"/>
  <c r="AH31" i="18"/>
  <c r="AH56" i="18" s="1"/>
  <c r="AG56" i="18"/>
  <c r="W31" i="18"/>
  <c r="X31" i="18" s="1"/>
  <c r="X56" i="18" s="1"/>
  <c r="W56" i="18"/>
  <c r="Y40" i="18"/>
  <c r="Z40" i="18" s="1"/>
  <c r="Z65" i="18" s="1"/>
  <c r="Y65" i="18"/>
  <c r="AF41" i="18"/>
  <c r="AF66" i="18" s="1"/>
  <c r="AE66" i="18"/>
  <c r="AH44" i="18"/>
  <c r="AH69" i="18" s="1"/>
  <c r="AG69" i="18"/>
  <c r="AF16" i="21"/>
  <c r="AG16" i="21" s="1"/>
  <c r="BE39" i="40" s="1"/>
  <c r="T16" i="21"/>
  <c r="W30" i="18"/>
  <c r="X30" i="18" s="1"/>
  <c r="W55" i="18"/>
  <c r="Y32" i="18"/>
  <c r="Z32" i="18" s="1"/>
  <c r="Z57" i="18" s="1"/>
  <c r="Y57" i="18"/>
  <c r="AH42" i="18"/>
  <c r="AH67" i="18" s="1"/>
  <c r="AG67" i="18"/>
  <c r="AB18" i="21"/>
  <c r="AH8" i="21"/>
  <c r="Z18" i="21"/>
  <c r="AF18" i="21"/>
  <c r="AG18" i="21" s="1"/>
  <c r="BE41" i="40" s="1"/>
  <c r="H18" i="21"/>
  <c r="AC30" i="18"/>
  <c r="AD30" i="18" s="1"/>
  <c r="AF57" i="18"/>
  <c r="AE57" i="18"/>
  <c r="AA32" i="18"/>
  <c r="AB32" i="18" s="1"/>
  <c r="AB57" i="18" s="1"/>
  <c r="AA57" i="18"/>
  <c r="U35" i="18"/>
  <c r="V35" i="18" s="1"/>
  <c r="V60" i="18" s="1"/>
  <c r="Y44" i="18"/>
  <c r="Z44" i="18" s="1"/>
  <c r="Z69" i="18" s="1"/>
  <c r="Y39" i="18"/>
  <c r="Z39" i="18" s="1"/>
  <c r="Z64" i="18" s="1"/>
  <c r="Y64" i="18"/>
  <c r="Y35" i="18"/>
  <c r="Z35" i="18" s="1"/>
  <c r="Z60" i="18" s="1"/>
  <c r="Y60" i="18"/>
  <c r="AA44" i="18"/>
  <c r="AB44" i="18" s="1"/>
  <c r="AB69" i="18" s="1"/>
  <c r="AA69" i="18"/>
  <c r="AA40" i="18"/>
  <c r="AB40" i="18" s="1"/>
  <c r="AB65" i="18" s="1"/>
  <c r="AA65" i="18"/>
  <c r="AA36" i="18"/>
  <c r="AB36" i="18" s="1"/>
  <c r="AB61" i="18" s="1"/>
  <c r="AA61" i="18"/>
  <c r="AC34" i="18"/>
  <c r="AD34" i="18" s="1"/>
  <c r="AD59" i="18" s="1"/>
  <c r="AC59" i="18"/>
  <c r="AF44" i="18"/>
  <c r="AF69" i="18" s="1"/>
  <c r="AF40" i="18"/>
  <c r="AF65" i="18" s="1"/>
  <c r="AE65" i="18"/>
  <c r="AF61" i="18"/>
  <c r="AE61" i="18"/>
  <c r="AH43" i="18"/>
  <c r="AH68" i="18" s="1"/>
  <c r="AF30" i="18"/>
  <c r="AE55" i="18"/>
  <c r="L8" i="21"/>
  <c r="P8" i="21"/>
  <c r="Q8" i="21" s="1"/>
  <c r="U31" i="40" s="1"/>
  <c r="R18" i="21"/>
  <c r="S18" i="21" s="1"/>
  <c r="AD18" i="40" s="1"/>
  <c r="AF31" i="18"/>
  <c r="AF56" i="18" s="1"/>
  <c r="AA31" i="18"/>
  <c r="AB31" i="18" s="1"/>
  <c r="AB56" i="18" s="1"/>
  <c r="AA56" i="18"/>
  <c r="U42" i="18"/>
  <c r="V42" i="18" s="1"/>
  <c r="V67" i="18" s="1"/>
  <c r="W41" i="18"/>
  <c r="X41" i="18" s="1"/>
  <c r="X66" i="18" s="1"/>
  <c r="W66" i="18"/>
  <c r="W37" i="18"/>
  <c r="X37" i="18" s="1"/>
  <c r="X62" i="18" s="1"/>
  <c r="W62" i="18"/>
  <c r="W33" i="18"/>
  <c r="X33" i="18" s="1"/>
  <c r="X58" i="18" s="1"/>
  <c r="W58" i="18"/>
  <c r="Y38" i="18"/>
  <c r="Z38" i="18" s="1"/>
  <c r="Z63" i="18" s="1"/>
  <c r="Y34" i="18"/>
  <c r="Z34" i="18" s="1"/>
  <c r="Z59" i="18" s="1"/>
  <c r="Y59" i="18"/>
  <c r="AA43" i="18"/>
  <c r="AB43" i="18" s="1"/>
  <c r="AB68" i="18" s="1"/>
  <c r="AA39" i="18"/>
  <c r="AB39" i="18" s="1"/>
  <c r="AB64" i="18" s="1"/>
  <c r="AA35" i="18"/>
  <c r="AB35" i="18" s="1"/>
  <c r="AB60" i="18" s="1"/>
  <c r="AC42" i="18"/>
  <c r="AD42" i="18" s="1"/>
  <c r="AD67" i="18" s="1"/>
  <c r="AC38" i="18"/>
  <c r="AD38" i="18" s="1"/>
  <c r="AD63" i="18" s="1"/>
  <c r="AC63" i="18"/>
  <c r="AC33" i="18"/>
  <c r="AD33" i="18" s="1"/>
  <c r="AD58" i="18" s="1"/>
  <c r="AF39" i="18"/>
  <c r="AF64" i="18" s="1"/>
  <c r="AF60" i="18"/>
  <c r="AH39" i="18"/>
  <c r="AH64" i="18" s="1"/>
  <c r="AG64" i="18"/>
  <c r="AH60" i="18"/>
  <c r="AG60" i="18"/>
  <c r="H2" i="18"/>
  <c r="J2" i="18" s="1"/>
  <c r="O70" i="18"/>
  <c r="U64" i="18"/>
  <c r="U39" i="18"/>
  <c r="V39" i="18" s="1"/>
  <c r="V64" i="18" s="1"/>
  <c r="I48" i="18"/>
  <c r="U57" i="18"/>
  <c r="U32" i="18"/>
  <c r="V32" i="18" s="1"/>
  <c r="V57" i="18" s="1"/>
  <c r="U38" i="18"/>
  <c r="V38" i="18" s="1"/>
  <c r="V63" i="18" s="1"/>
  <c r="U59" i="18"/>
  <c r="U34" i="18"/>
  <c r="V34" i="18" s="1"/>
  <c r="V59" i="18" s="1"/>
  <c r="U37" i="18"/>
  <c r="V37" i="18" s="1"/>
  <c r="V62" i="18" s="1"/>
  <c r="S46" i="18"/>
  <c r="S75" i="18" s="1"/>
  <c r="S76" i="18" s="1"/>
  <c r="Q46" i="18"/>
  <c r="Q75" i="18" s="1"/>
  <c r="Q76" i="18" s="1"/>
  <c r="G46" i="18"/>
  <c r="G75" i="18" s="1"/>
  <c r="G76" i="18" s="1"/>
  <c r="G55" i="18"/>
  <c r="G70" i="18" s="1"/>
  <c r="I46" i="18"/>
  <c r="I75" i="18" s="1"/>
  <c r="I76" i="18" s="1"/>
  <c r="M46" i="18"/>
  <c r="M75" i="18" s="1"/>
  <c r="M76" i="18" s="1"/>
  <c r="O46" i="18"/>
  <c r="O75" i="18" s="1"/>
  <c r="O76" i="18" s="1"/>
  <c r="K70" i="18"/>
  <c r="C44" i="40"/>
  <c r="L21" i="40"/>
  <c r="K46" i="18"/>
  <c r="K75" i="18" s="1"/>
  <c r="K76" i="18" s="1"/>
  <c r="C29" i="40"/>
  <c r="C43" i="40"/>
  <c r="L22" i="40"/>
  <c r="G50" i="18"/>
  <c r="F28" i="18"/>
  <c r="I50" i="18"/>
  <c r="G49" i="18"/>
  <c r="G48" i="18"/>
  <c r="H28" i="18"/>
  <c r="K16" i="21"/>
  <c r="Y16" i="21"/>
  <c r="AM39" i="40" s="1"/>
  <c r="J80" i="18" l="1"/>
  <c r="Y7" i="53" s="1"/>
  <c r="Y8" i="53"/>
  <c r="Y10" i="53"/>
  <c r="Y9" i="53"/>
  <c r="AS9" i="53"/>
  <c r="AS10" i="53"/>
  <c r="E8" i="53"/>
  <c r="E10" i="53"/>
  <c r="E9" i="53"/>
  <c r="L80" i="18"/>
  <c r="AI7" i="53" s="1"/>
  <c r="AI10" i="53"/>
  <c r="AI8" i="53"/>
  <c r="AI9" i="53"/>
  <c r="H80" i="18"/>
  <c r="O7" i="53" s="1"/>
  <c r="O8" i="53"/>
  <c r="O9" i="53"/>
  <c r="O10" i="53"/>
  <c r="I49" i="18"/>
  <c r="I51" i="18" s="1"/>
  <c r="H77" i="18"/>
  <c r="R80" i="18"/>
  <c r="BM7" i="53" s="1"/>
  <c r="BM8" i="53"/>
  <c r="P80" i="18"/>
  <c r="BC7" i="53" s="1"/>
  <c r="BC8" i="53"/>
  <c r="N80" i="18"/>
  <c r="AS7" i="53" s="1"/>
  <c r="AS8" i="53"/>
  <c r="X46" i="18"/>
  <c r="X75" i="18" s="1"/>
  <c r="X76" i="18" s="1"/>
  <c r="F80" i="18"/>
  <c r="E7" i="53" s="1"/>
  <c r="AB55" i="18"/>
  <c r="AB70" i="18" s="1"/>
  <c r="AA80" i="18" a="1"/>
  <c r="Z70" i="18"/>
  <c r="X55" i="18"/>
  <c r="X70" i="18" s="1"/>
  <c r="W80" i="18" a="1"/>
  <c r="Y80" i="18" a="1"/>
  <c r="V55" i="18"/>
  <c r="V70" i="18" s="1"/>
  <c r="U80" i="18" a="1"/>
  <c r="Q70" i="18"/>
  <c r="S70" i="18"/>
  <c r="AD55" i="18"/>
  <c r="AD70" i="18" s="1"/>
  <c r="AC80" i="18" a="1"/>
  <c r="AH55" i="18"/>
  <c r="AH70" i="18" s="1"/>
  <c r="AG80" i="18" a="1"/>
  <c r="AG80" i="18" s="1"/>
  <c r="BM53" i="53" s="1"/>
  <c r="AF55" i="18"/>
  <c r="AF70" i="18" s="1"/>
  <c r="AE80" i="18" a="1"/>
  <c r="AE80" i="18" s="1"/>
  <c r="BC53" i="53" s="1"/>
  <c r="AD46" i="18"/>
  <c r="AD75" i="18" s="1"/>
  <c r="AD76" i="18" s="1"/>
  <c r="AH46" i="18"/>
  <c r="AH75" i="18" s="1"/>
  <c r="AH76" i="18" s="1"/>
  <c r="Z46" i="18"/>
  <c r="Z75" i="18" s="1"/>
  <c r="Z76" i="18" s="1"/>
  <c r="AF46" i="18"/>
  <c r="AF75" i="18" s="1"/>
  <c r="AF76" i="18" s="1"/>
  <c r="AB46" i="18"/>
  <c r="AB75" i="18" s="1"/>
  <c r="AB76" i="18" s="1"/>
  <c r="V46" i="18"/>
  <c r="V75" i="18" s="1"/>
  <c r="V76" i="18" s="1"/>
  <c r="J77" i="18"/>
  <c r="L2" i="18"/>
  <c r="K50" i="18"/>
  <c r="K48" i="18"/>
  <c r="J28" i="18"/>
  <c r="K49" i="18"/>
  <c r="G51" i="18"/>
  <c r="C39" i="40"/>
  <c r="L16" i="40"/>
  <c r="AA80" i="18" l="1"/>
  <c r="AI53" i="53" s="1"/>
  <c r="AI55" i="53"/>
  <c r="AI56" i="53"/>
  <c r="AI54" i="53"/>
  <c r="AC80" i="18"/>
  <c r="AS53" i="53" s="1"/>
  <c r="AS54" i="53"/>
  <c r="AS55" i="53"/>
  <c r="AS56" i="53"/>
  <c r="Y80" i="18"/>
  <c r="Y53" i="53" s="1"/>
  <c r="Y54" i="53"/>
  <c r="Y55" i="53"/>
  <c r="Y56" i="53"/>
  <c r="E55" i="53"/>
  <c r="E56" i="53"/>
  <c r="W80" i="18"/>
  <c r="O53" i="53" s="1"/>
  <c r="O55" i="53"/>
  <c r="O56" i="53"/>
  <c r="O54" i="53"/>
  <c r="U80" i="18"/>
  <c r="E53" i="53" s="1"/>
  <c r="E54" i="53"/>
  <c r="K51" i="18"/>
  <c r="L28" i="18"/>
  <c r="M48" i="18"/>
  <c r="N2" i="18"/>
  <c r="L77" i="18"/>
  <c r="M49" i="18"/>
  <c r="M50" i="18"/>
  <c r="M51" i="18" l="1"/>
  <c r="P2" i="18"/>
  <c r="O48" i="18"/>
  <c r="N77" i="18"/>
  <c r="O49" i="18"/>
  <c r="O50" i="18"/>
  <c r="N28" i="18"/>
  <c r="L26" i="21"/>
  <c r="M26" i="21" s="1"/>
  <c r="L25" i="21"/>
  <c r="M25" i="21" s="1"/>
  <c r="O51" i="18" l="1"/>
  <c r="P28" i="18"/>
  <c r="Q50" i="18"/>
  <c r="P77" i="18"/>
  <c r="R2" i="18"/>
  <c r="Q48" i="18"/>
  <c r="Q49" i="18"/>
  <c r="Q51" i="18" l="1"/>
  <c r="U2" i="18"/>
  <c r="S50" i="18"/>
  <c r="R28" i="18"/>
  <c r="S48" i="18"/>
  <c r="S49" i="18"/>
  <c r="R77" i="18"/>
  <c r="U77" i="18" l="1"/>
  <c r="W2" i="18"/>
  <c r="V48" i="18"/>
  <c r="V49" i="18"/>
  <c r="U28" i="18"/>
  <c r="V50" i="18"/>
  <c r="S51" i="18"/>
  <c r="V51" i="18" l="1"/>
  <c r="W28" i="18"/>
  <c r="W77" i="18"/>
  <c r="X50" i="18"/>
  <c r="X48" i="18"/>
  <c r="Y2" i="18"/>
  <c r="X49" i="18"/>
  <c r="Z50" i="18" l="1"/>
  <c r="AA2" i="18"/>
  <c r="Z48" i="18"/>
  <c r="Y28" i="18"/>
  <c r="Z49" i="18"/>
  <c r="Y77" i="18"/>
  <c r="X51" i="18"/>
  <c r="Z51" i="18" l="1"/>
  <c r="AB49" i="18"/>
  <c r="AC2" i="18"/>
  <c r="AB48" i="18"/>
  <c r="AA77" i="18"/>
  <c r="AB50" i="18"/>
  <c r="AB51" i="18" l="1"/>
  <c r="AC77" i="18"/>
  <c r="AD49" i="18"/>
  <c r="AC28" i="18"/>
  <c r="AE2" i="18"/>
  <c r="AD50" i="18"/>
  <c r="AD48" i="18"/>
  <c r="W7" i="21" l="1"/>
  <c r="AM7" i="40" s="1"/>
  <c r="AE7" i="21"/>
  <c r="BE7" i="40" s="1"/>
  <c r="I7" i="21"/>
  <c r="AG7" i="21"/>
  <c r="BE30" i="40" s="1"/>
  <c r="Y8" i="21"/>
  <c r="AM31" i="40" s="1"/>
  <c r="K8" i="21"/>
  <c r="M7" i="21"/>
  <c r="L30" i="40" s="1"/>
  <c r="AA7" i="21"/>
  <c r="AV7" i="40" s="1"/>
  <c r="AC7" i="21"/>
  <c r="AV30" i="40" s="1"/>
  <c r="K7" i="21"/>
  <c r="O7" i="21"/>
  <c r="U7" i="40" s="1"/>
  <c r="Y7" i="21"/>
  <c r="AM30" i="40" s="1"/>
  <c r="G8" i="21"/>
  <c r="C8" i="40" s="1"/>
  <c r="O8" i="21"/>
  <c r="U8" i="40" s="1"/>
  <c r="U8" i="21"/>
  <c r="AD31" i="40" s="1"/>
  <c r="AA8" i="21"/>
  <c r="AV8" i="40" s="1"/>
  <c r="Q21" i="21"/>
  <c r="U44" i="40" s="1"/>
  <c r="AC8" i="21"/>
  <c r="AV31" i="40" s="1"/>
  <c r="S21" i="21"/>
  <c r="AD21" i="40" s="1"/>
  <c r="I8" i="21"/>
  <c r="W9" i="21"/>
  <c r="AM9" i="40" s="1"/>
  <c r="AA9" i="21"/>
  <c r="AV9" i="40" s="1"/>
  <c r="I9" i="21"/>
  <c r="O9" i="21"/>
  <c r="U9" i="40" s="1"/>
  <c r="S9" i="21"/>
  <c r="AD9" i="40" s="1"/>
  <c r="U9" i="21"/>
  <c r="AD32" i="40" s="1"/>
  <c r="M9" i="21"/>
  <c r="L32" i="40" s="1"/>
  <c r="AC9" i="21"/>
  <c r="AV32" i="40" s="1"/>
  <c r="G9" i="21"/>
  <c r="C9" i="40" s="1"/>
  <c r="Q9" i="21"/>
  <c r="U32" i="40" s="1"/>
  <c r="K10" i="21"/>
  <c r="AE11" i="21"/>
  <c r="BE11" i="40" s="1"/>
  <c r="Y10" i="21"/>
  <c r="AM33" i="40" s="1"/>
  <c r="I10" i="21"/>
  <c r="M10" i="21"/>
  <c r="L33" i="40" s="1"/>
  <c r="AG10" i="21"/>
  <c r="BE33" i="40" s="1"/>
  <c r="O10" i="21"/>
  <c r="U10" i="40" s="1"/>
  <c r="AE10" i="21"/>
  <c r="BE10" i="40" s="1"/>
  <c r="AC10" i="21"/>
  <c r="AV33" i="40" s="1"/>
  <c r="AA10" i="21"/>
  <c r="AV10" i="40" s="1"/>
  <c r="W10" i="21"/>
  <c r="AM10" i="40" s="1"/>
  <c r="M11" i="21"/>
  <c r="L34" i="40" s="1"/>
  <c r="W11" i="21"/>
  <c r="AM11" i="40" s="1"/>
  <c r="AC11" i="21"/>
  <c r="AV34" i="40" s="1"/>
  <c r="K11" i="21"/>
  <c r="I11" i="21"/>
  <c r="AG11" i="21"/>
  <c r="BE34" i="40" s="1"/>
  <c r="Y11" i="21"/>
  <c r="AM34" i="40" s="1"/>
  <c r="I6" i="21"/>
  <c r="W6" i="21"/>
  <c r="AM6" i="40" s="1"/>
  <c r="G6" i="21"/>
  <c r="C6" i="40" s="1"/>
  <c r="U11" i="21"/>
  <c r="AD34" i="40" s="1"/>
  <c r="U6" i="21"/>
  <c r="AD29" i="40" s="1"/>
  <c r="Q11" i="21"/>
  <c r="U34" i="40" s="1"/>
  <c r="G11" i="21"/>
  <c r="C11" i="40" s="1"/>
  <c r="AG21" i="21"/>
  <c r="BE44" i="40" s="1"/>
  <c r="O11" i="21"/>
  <c r="U11" i="40" s="1"/>
  <c r="M8" i="21"/>
  <c r="L31" i="40" s="1"/>
  <c r="S11" i="21"/>
  <c r="AD11" i="40" s="1"/>
  <c r="AA11" i="21"/>
  <c r="AV11" i="40" s="1"/>
  <c r="W8" i="21"/>
  <c r="AM8" i="40" s="1"/>
  <c r="AE21" i="21"/>
  <c r="BE21" i="40" s="1"/>
  <c r="Y9" i="21"/>
  <c r="AM32" i="40" s="1"/>
  <c r="U7" i="21"/>
  <c r="AD30" i="40" s="1"/>
  <c r="Q7" i="21"/>
  <c r="U30" i="40" s="1"/>
  <c r="G7" i="21"/>
  <c r="C7" i="40" s="1"/>
  <c r="AC18" i="21"/>
  <c r="AV41" i="40" s="1"/>
  <c r="AA17" i="21"/>
  <c r="AV17" i="40" s="1"/>
  <c r="G18" i="21"/>
  <c r="C18" i="40" s="1"/>
  <c r="Q22" i="21"/>
  <c r="U45" i="40" s="1"/>
  <c r="S22" i="21"/>
  <c r="AD22" i="40" s="1"/>
  <c r="K9" i="21"/>
  <c r="U18" i="21"/>
  <c r="AD41" i="40" s="1"/>
  <c r="W16" i="21"/>
  <c r="AM16" i="40" s="1"/>
  <c r="AA16" i="21"/>
  <c r="AV16" i="40" s="1"/>
  <c r="W14" i="21"/>
  <c r="AM14" i="40" s="1"/>
  <c r="G19" i="21"/>
  <c r="C19" i="40" s="1"/>
  <c r="O19" i="21"/>
  <c r="U19" i="40" s="1"/>
  <c r="K15" i="21"/>
  <c r="U16" i="21"/>
  <c r="AD39" i="40" s="1"/>
  <c r="I17" i="21"/>
  <c r="S7" i="21"/>
  <c r="AD7" i="40" s="1"/>
  <c r="AG9" i="21"/>
  <c r="BE32" i="40" s="1"/>
  <c r="M15" i="21"/>
  <c r="L38" i="40" s="1"/>
  <c r="G17" i="21"/>
  <c r="C17" i="40" s="1"/>
  <c r="G16" i="21"/>
  <c r="C16" i="40" s="1"/>
  <c r="I18" i="21"/>
  <c r="Y19" i="21"/>
  <c r="AM42" i="40" s="1"/>
  <c r="M17" i="21"/>
  <c r="L40" i="40" s="1"/>
  <c r="U15" i="21"/>
  <c r="AD38" i="40" s="1"/>
  <c r="O17" i="21"/>
  <c r="U17" i="40" s="1"/>
  <c r="Y18" i="21"/>
  <c r="AM41" i="40" s="1"/>
  <c r="Q20" i="21"/>
  <c r="U43" i="40" s="1"/>
  <c r="I15" i="21"/>
  <c r="Y14" i="21"/>
  <c r="AM37" i="40" s="1"/>
  <c r="I14" i="21"/>
  <c r="I19" i="21"/>
  <c r="O18" i="21"/>
  <c r="U18" i="40" s="1"/>
  <c r="O16" i="21"/>
  <c r="U16" i="40" s="1"/>
  <c r="AC15" i="21"/>
  <c r="AV38" i="40" s="1"/>
  <c r="W17" i="21"/>
  <c r="AM17" i="40" s="1"/>
  <c r="W18" i="21"/>
  <c r="AM18" i="40" s="1"/>
  <c r="AG22" i="21"/>
  <c r="BE45" i="40" s="1"/>
  <c r="AE9" i="21"/>
  <c r="BE9" i="40" s="1"/>
  <c r="AA18" i="21"/>
  <c r="AV18" i="40" s="1"/>
  <c r="AA19" i="21"/>
  <c r="AV19" i="40" s="1"/>
  <c r="U19" i="21"/>
  <c r="AD42" i="40" s="1"/>
  <c r="M16" i="21"/>
  <c r="L39" i="40" s="1"/>
  <c r="K14" i="21"/>
  <c r="Y17" i="21"/>
  <c r="AM40" i="40" s="1"/>
  <c r="AA14" i="21"/>
  <c r="AV14" i="40" s="1"/>
  <c r="M19" i="21"/>
  <c r="L42" i="40" s="1"/>
  <c r="O15" i="21"/>
  <c r="U15" i="40" s="1"/>
  <c r="K17" i="21"/>
  <c r="AC16" i="21"/>
  <c r="AV39" i="40" s="1"/>
  <c r="AE20" i="21"/>
  <c r="BE20" i="40" s="1"/>
  <c r="K19" i="21"/>
  <c r="M18" i="21"/>
  <c r="L41" i="40" s="1"/>
  <c r="S20" i="21"/>
  <c r="AD20" i="40" s="1"/>
  <c r="G15" i="21"/>
  <c r="C15" i="40" s="1"/>
  <c r="K18" i="21"/>
  <c r="AC14" i="21"/>
  <c r="AV37" i="40" s="1"/>
  <c r="W19" i="21"/>
  <c r="AM19" i="40" s="1"/>
  <c r="AC19" i="21"/>
  <c r="AV42" i="40" s="1"/>
  <c r="W15" i="21"/>
  <c r="AM15" i="40" s="1"/>
  <c r="I16" i="21"/>
  <c r="AE22" i="21"/>
  <c r="BE22" i="40" s="1"/>
  <c r="AA15" i="21"/>
  <c r="AV15" i="40" s="1"/>
  <c r="AC17" i="21"/>
  <c r="AV40" i="40" s="1"/>
  <c r="U17" i="21"/>
  <c r="AD40" i="40" s="1"/>
  <c r="M14" i="21"/>
  <c r="L37" i="40" s="1"/>
  <c r="G14" i="21"/>
  <c r="C14" i="40" s="1"/>
  <c r="Y15" i="21"/>
  <c r="AM38" i="40" s="1"/>
  <c r="AG20" i="21"/>
  <c r="BE43" i="40" s="1"/>
  <c r="AD51" i="18"/>
  <c r="AF49" i="18"/>
  <c r="AF48" i="18"/>
  <c r="AE77" i="18"/>
  <c r="AF50" i="18"/>
  <c r="AG2" i="18"/>
  <c r="AE28" i="18"/>
  <c r="C30" i="40" l="1"/>
  <c r="L7" i="40"/>
  <c r="L11" i="40"/>
  <c r="C34" i="40"/>
  <c r="L10" i="40"/>
  <c r="C33" i="40"/>
  <c r="L9" i="40"/>
  <c r="C32" i="40"/>
  <c r="L8" i="40"/>
  <c r="C31" i="40"/>
  <c r="C40" i="40"/>
  <c r="L17" i="40"/>
  <c r="C42" i="40"/>
  <c r="L19" i="40"/>
  <c r="C41" i="40"/>
  <c r="L18" i="40"/>
  <c r="L14" i="40"/>
  <c r="C37" i="40"/>
  <c r="C38" i="40"/>
  <c r="L15" i="40"/>
  <c r="AH50" i="18"/>
  <c r="AG28" i="18"/>
  <c r="AG77" i="18"/>
  <c r="AH48" i="18"/>
  <c r="AH49" i="18"/>
  <c r="AF51" i="18"/>
  <c r="AH51" i="1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<sst xmlns="http://schemas.openxmlformats.org/spreadsheetml/2006/main" count="866" uniqueCount="161">
  <si>
    <t>Starting Date of Schedule:</t>
  </si>
  <si>
    <t xml:space="preserve">All dates on all sheets will flow from this date </t>
  </si>
  <si>
    <t>COLOR CODING KEY</t>
  </si>
  <si>
    <t>Yellow = permanent switch</t>
  </si>
  <si>
    <t xml:space="preserve">Blue OFF = one time request </t>
  </si>
  <si>
    <t>Blue = awarded shift</t>
  </si>
  <si>
    <t>Call in Senority List</t>
  </si>
  <si>
    <t>Nutrition Services Associate</t>
  </si>
  <si>
    <t>Updated 09/13/2020</t>
  </si>
  <si>
    <t>First Name</t>
  </si>
  <si>
    <t>Last Name</t>
  </si>
  <si>
    <t>Hire Date</t>
  </si>
  <si>
    <t>Phone Number</t>
  </si>
  <si>
    <t>SR'TY</t>
  </si>
  <si>
    <t>POSTED:</t>
  </si>
  <si>
    <t>FTE</t>
  </si>
  <si>
    <t>MON</t>
  </si>
  <si>
    <t>TUE</t>
  </si>
  <si>
    <t>WED</t>
  </si>
  <si>
    <t>THU</t>
  </si>
  <si>
    <t>FRI</t>
  </si>
  <si>
    <t>SAT</t>
  </si>
  <si>
    <t>SUN</t>
  </si>
  <si>
    <t>Patients</t>
  </si>
  <si>
    <t>Early Ck</t>
  </si>
  <si>
    <t>Prep Ck</t>
  </si>
  <si>
    <t>.8</t>
  </si>
  <si>
    <t>B&amp;P Ck</t>
  </si>
  <si>
    <t>Wk Mid Ck</t>
  </si>
  <si>
    <t>1</t>
  </si>
  <si>
    <t>Deli Ck</t>
  </si>
  <si>
    <t>.5</t>
  </si>
  <si>
    <t>Din Ck 1</t>
  </si>
  <si>
    <t>1.0</t>
  </si>
  <si>
    <t>Din Ck 2</t>
  </si>
  <si>
    <t>.6</t>
  </si>
  <si>
    <t>Pm Grill</t>
  </si>
  <si>
    <t>Innov</t>
  </si>
  <si>
    <t>Wk Late Ck</t>
  </si>
  <si>
    <t>.5RD</t>
  </si>
  <si>
    <t>Am Grill</t>
  </si>
  <si>
    <t>Wk Open Ck</t>
  </si>
  <si>
    <t>Fry Ck</t>
  </si>
  <si>
    <t>Entrée Ck</t>
  </si>
  <si>
    <t>Stockroom</t>
  </si>
  <si>
    <t xml:space="preserve"> </t>
  </si>
  <si>
    <t>Shift Switch</t>
  </si>
  <si>
    <t>Awarded Shift</t>
  </si>
  <si>
    <t>Number scheduled in each position:</t>
  </si>
  <si>
    <t>RTO</t>
  </si>
  <si>
    <t>Request Time Off</t>
  </si>
  <si>
    <t>Totals:</t>
  </si>
  <si>
    <t>LOA</t>
  </si>
  <si>
    <t>OFF</t>
  </si>
  <si>
    <t>STO</t>
  </si>
  <si>
    <t>Difference between schedule and need:   (a " - " means we are short for that position on the schedule)</t>
  </si>
  <si>
    <t>P</t>
  </si>
  <si>
    <t>needed</t>
  </si>
  <si>
    <t>scheduled</t>
  </si>
  <si>
    <t>Day's</t>
  </si>
  <si>
    <t>short/over</t>
  </si>
  <si>
    <t>Summary:</t>
  </si>
  <si>
    <t>Cooks Daily Schedule</t>
  </si>
  <si>
    <t>Monday</t>
  </si>
  <si>
    <t>Wednesday</t>
  </si>
  <si>
    <t>Friday</t>
  </si>
  <si>
    <t>Sunday</t>
  </si>
  <si>
    <t>Tuesday</t>
  </si>
  <si>
    <t>Thursday</t>
  </si>
  <si>
    <t>Saturday</t>
  </si>
  <si>
    <t>#</t>
  </si>
  <si>
    <t>Position</t>
  </si>
  <si>
    <t>Team Member</t>
  </si>
  <si>
    <t xml:space="preserve">Duties </t>
  </si>
  <si>
    <t>Start Time</t>
  </si>
  <si>
    <t>15 Min.</t>
  </si>
  <si>
    <t>30 Min.</t>
  </si>
  <si>
    <t>End Time</t>
  </si>
  <si>
    <t>Greese Trap, Vent Under Pizza Cooler</t>
  </si>
  <si>
    <t>Dunnage Racks under Prep Table</t>
  </si>
  <si>
    <t>Pizza Cooler-Legs Gasket</t>
  </si>
  <si>
    <t>Retail</t>
  </si>
  <si>
    <t>Cooler Under Flat Top- Vent next to it</t>
  </si>
  <si>
    <t>Hot Holding Drawers, Sheet Pans in cubby</t>
  </si>
  <si>
    <t>Equipment stands under Range - Flat top</t>
  </si>
  <si>
    <t>In Time</t>
  </si>
  <si>
    <t>Out Time</t>
  </si>
  <si>
    <t>UMMC - Fairview Nutrition Services</t>
  </si>
  <si>
    <t>Time Off</t>
  </si>
  <si>
    <t>NUTRITION SERVICES - COOKS - TRAINING TRACKER</t>
  </si>
  <si>
    <t>Employee</t>
  </si>
  <si>
    <t>.5E</t>
  </si>
  <si>
    <t>.7</t>
  </si>
  <si>
    <t>.7 R</t>
  </si>
  <si>
    <t>R .8</t>
  </si>
  <si>
    <r>
      <t>PLEASE FILL IN POSTIONS NOT IDENTIFIED BUT</t>
    </r>
    <r>
      <rPr>
        <b/>
        <u/>
        <sz val="11"/>
        <rFont val="Arial"/>
        <family val="2"/>
      </rPr>
      <t xml:space="preserve"> YOU HAVE BEEN TRAINED</t>
    </r>
    <r>
      <rPr>
        <b/>
        <sz val="11"/>
        <rFont val="Arial"/>
        <family val="2"/>
      </rPr>
      <t xml:space="preserve"> - THANK YOU</t>
    </r>
  </si>
  <si>
    <t>=</t>
  </si>
  <si>
    <t>Trained</t>
  </si>
  <si>
    <t>Eastbank - Nutrition Services</t>
  </si>
  <si>
    <t>Employee Name</t>
  </si>
  <si>
    <t>Training  Sheet</t>
  </si>
  <si>
    <t>University Of Minnesota Medical Center</t>
  </si>
  <si>
    <t>Date</t>
  </si>
  <si>
    <t>TOPIC TITLES:</t>
  </si>
  <si>
    <t>Topic 1</t>
  </si>
  <si>
    <t>Topic 2</t>
  </si>
  <si>
    <t>Topic 3</t>
  </si>
  <si>
    <t>Topic 4</t>
  </si>
  <si>
    <t>**By Signing off on this I acknowledge I understand what is expected before the end of my shift daily**</t>
  </si>
  <si>
    <t>This page includes information about what positions are in Nutrition Services with the schedule and the number needed per day of the week.  Forumulas</t>
  </si>
  <si>
    <t>in other parts of the workbook rely on and refer to this data.</t>
  </si>
  <si>
    <t>1st/3rd</t>
  </si>
  <si>
    <t>2nd/4th</t>
  </si>
  <si>
    <t>Posn</t>
  </si>
  <si>
    <t>Description</t>
  </si>
  <si>
    <t>Heading</t>
  </si>
  <si>
    <t>Early Cook</t>
  </si>
  <si>
    <t>Prep Cook</t>
  </si>
  <si>
    <t>B&amp;P Cook</t>
  </si>
  <si>
    <t>P/R</t>
  </si>
  <si>
    <t>Deli Cook</t>
  </si>
  <si>
    <t>Dinner Cook 1</t>
  </si>
  <si>
    <t>Dinner Cook 2</t>
  </si>
  <si>
    <t>Am Grill Cook</t>
  </si>
  <si>
    <t>R</t>
  </si>
  <si>
    <t>Fry Cook</t>
  </si>
  <si>
    <t>Entrée Cook</t>
  </si>
  <si>
    <t>Innovations Cook</t>
  </si>
  <si>
    <t>Pm Grill Cook</t>
  </si>
  <si>
    <t>Wknd Opening Cook</t>
  </si>
  <si>
    <t>Wknd Mid Cook</t>
  </si>
  <si>
    <t>Wknd Late Cook</t>
  </si>
  <si>
    <t>Leave Of Absence</t>
  </si>
  <si>
    <t>TR</t>
  </si>
  <si>
    <t>Training</t>
  </si>
  <si>
    <t>15min</t>
  </si>
  <si>
    <t>30min</t>
  </si>
  <si>
    <t>N/A</t>
  </si>
  <si>
    <t>Bridges Prep cook</t>
  </si>
  <si>
    <t>Weekend Opening Cook</t>
  </si>
  <si>
    <t>Weekend Mid Cook</t>
  </si>
  <si>
    <t>Weekend Late Cook</t>
  </si>
  <si>
    <t>Signature</t>
  </si>
  <si>
    <t>Volunteer Sign Up Sheet</t>
  </si>
  <si>
    <t>UMMC</t>
  </si>
  <si>
    <t>The following shifts are open for cook positions</t>
  </si>
  <si>
    <t>DATE:</t>
  </si>
  <si>
    <t>Open Shifts:</t>
  </si>
  <si>
    <t>Name</t>
  </si>
  <si>
    <t>Shift</t>
  </si>
  <si>
    <t>Date Signed Up</t>
  </si>
  <si>
    <t>Date Picked</t>
  </si>
  <si>
    <t>POSTINGS COME DOWN AT 1:00PM TWO DAYS PRIOR TO THE POSTED SHIFT</t>
  </si>
  <si>
    <t>IMPORTANAT NOTICE: By signing this form you have committed to work this shift. You may remove your name prior to the posting deadline. Failure to work your shift will result in violation of the attendance policy.</t>
  </si>
  <si>
    <t>Persons receiving the available shift(s) will have their name and the specific job INITIALED. This is the only notification that will be provided. IT IS THE INDIVIDUAL'S RESPONSIBILITY TO CHECK THIS SHEET. Failure to work your shift will result in violation of the attendance policy.</t>
  </si>
  <si>
    <t>It is th deiscretion of the department that postings may be cancled with a 24 hour notice.</t>
  </si>
  <si>
    <t>Phone #</t>
  </si>
  <si>
    <t>Hrs.</t>
  </si>
  <si>
    <t>First</t>
  </si>
  <si>
    <t>Last</t>
  </si>
  <si>
    <t>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</si>
</sst>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F800]dddd\,\ mmmm\ dd\,\ yyyy"/>
    <numFmt numFmtId="165" formatCode="[$-409]h:mm\ AM/PM;@"/>
    <numFmt numFmtId="166" formatCode="m/d;@"/>
    <numFmt numFmtId="167" formatCode="mm/dd/yy;@"/>
    <numFmt numFmtId="168" formatCode="0.0"/>
    <numFmt numFmtId="169" formatCode="mmmm\ d"/>
  </numFmts>
  <fonts count="71" x14ac:knownFonts="1">
    <font>
      <sz val="10"/>
      <name val="Arial"/>
    </font>
    <font>
      <sz val="10"/>
      <name val="Arial"/>
      <family val="2"/>
    </font>
    <font>
      <sz val="10"/>
      <name val="Arial"/>
      <family val="2"/>
    </font>
    <font>
      <sz val="14"/>
      <name val="Arial"/>
      <family val="2"/>
    </font>
    <font>
      <sz val="9"/>
      <name val="Arial"/>
      <family val="2"/>
    </font>
    <font>
      <sz val="12"/>
      <name val="Arial"/>
      <family val="2"/>
    </font>
    <font>
      <b/>
      <sz val="10"/>
      <name val="Arial"/>
      <family val="2"/>
    </font>
    <font>
      <sz val="11"/>
      <name val="Arial"/>
      <family val="2"/>
    </font>
    <font>
      <sz val="8"/>
      <name val="Arial"/>
      <family val="2"/>
    </font>
    <font>
      <sz val="9"/>
      <color indexed="8"/>
      <name val="Arial"/>
      <family val="2"/>
    </font>
    <font>
      <b/>
      <sz val="14"/>
      <name val="Arial"/>
      <family val="2"/>
    </font>
    <font>
      <b/>
      <sz val="14"/>
      <color indexed="8"/>
      <name val="Arial"/>
      <family val="2"/>
    </font>
    <font>
      <sz val="14"/>
      <name val="Arial"/>
      <family val="2"/>
    </font>
    <font>
      <b/>
      <sz val="12"/>
      <name val="Arial"/>
      <family val="2"/>
    </font>
    <font>
      <sz val="10"/>
      <color indexed="10"/>
      <name val="Arial"/>
      <family val="2"/>
    </font>
    <font>
      <sz val="10"/>
      <color indexed="14"/>
      <name val="Arial"/>
      <family val="2"/>
    </font>
    <font>
      <sz val="10"/>
      <color indexed="12"/>
      <name val="Arial"/>
      <family val="2"/>
    </font>
    <font>
      <b/>
      <sz val="8"/>
      <name val="Arial"/>
      <family val="2"/>
    </font>
    <font>
      <sz val="14"/>
      <color indexed="12"/>
      <name val="Arial"/>
      <family val="2"/>
    </font>
    <font>
      <b/>
      <sz val="12"/>
      <color indexed="12"/>
      <name val="Arial"/>
      <family val="2"/>
    </font>
    <font>
      <b/>
      <sz val="9"/>
      <name val="Arial"/>
      <family val="2"/>
    </font>
    <font>
      <b/>
      <i/>
      <sz val="10"/>
      <name val="Arial"/>
      <family val="2"/>
    </font>
    <font>
      <i/>
      <sz val="12"/>
      <name val="Arial"/>
      <family val="2"/>
    </font>
    <font>
      <i/>
      <sz val="10"/>
      <name val="Arial"/>
      <family val="2"/>
    </font>
    <font>
      <sz val="10"/>
      <color indexed="17"/>
      <name val="Arial"/>
      <family val="2"/>
    </font>
    <font>
      <sz val="10"/>
      <color indexed="48"/>
      <name val="Arial"/>
      <family val="2"/>
    </font>
    <font>
      <b/>
      <u/>
      <sz val="10"/>
      <name val="Arial"/>
      <family val="2"/>
    </font>
    <font>
      <b/>
      <u/>
      <sz val="12"/>
      <name val="Arial"/>
      <family val="2"/>
    </font>
    <font>
      <b/>
      <sz val="11"/>
      <name val="Arial"/>
      <family val="2"/>
    </font>
    <font>
      <i/>
      <sz val="11"/>
      <name val="Arial"/>
      <family val="2"/>
    </font>
    <font>
      <b/>
      <sz val="22"/>
      <name val="Arial"/>
      <family val="2"/>
    </font>
    <font>
      <b/>
      <sz val="16"/>
      <name val="Arial"/>
      <family val="2"/>
    </font>
    <font>
      <sz val="16"/>
      <name val="Arial"/>
      <family val="2"/>
    </font>
    <font>
      <b/>
      <sz val="16"/>
      <name val="Algerian"/>
      <family val="5"/>
    </font>
    <font>
      <b/>
      <sz val="18"/>
      <color indexed="8"/>
      <name val="Arial"/>
      <family val="2"/>
    </font>
    <font>
      <b/>
      <sz val="20"/>
      <name val="Arial"/>
      <family val="2"/>
    </font>
    <font>
      <sz val="18"/>
      <name val="Arial"/>
      <family val="2"/>
    </font>
    <font>
      <b/>
      <u/>
      <sz val="11"/>
      <name val="Arial"/>
      <family val="2"/>
    </font>
    <font>
      <b/>
      <sz val="18"/>
      <name val="Arial Black"/>
      <family val="2"/>
    </font>
    <font>
      <sz val="22"/>
      <name val="Arial"/>
      <family val="2"/>
    </font>
    <font>
      <sz val="15"/>
      <name val="Arial"/>
      <family val="2"/>
    </font>
    <font>
      <b/>
      <sz val="20"/>
      <name val="Tahoma"/>
      <family val="2"/>
    </font>
    <font>
      <b/>
      <sz val="18"/>
      <name val="Tahoma"/>
      <family val="2"/>
    </font>
    <font>
      <sz val="18"/>
      <name val="Tahoma"/>
      <family val="2"/>
    </font>
    <font>
      <sz val="24"/>
      <name val="Arial"/>
      <family val="2"/>
    </font>
    <font>
      <sz val="26"/>
      <name val="Arial"/>
      <family val="2"/>
    </font>
    <font>
      <sz val="11"/>
      <color indexed="8"/>
      <name val="Arial"/>
      <family val="2"/>
    </font>
    <font>
      <sz val="10"/>
      <color rgb="FF0000FF"/>
      <name val="Arial"/>
      <family val="2"/>
    </font>
    <font>
      <sz val="10"/>
      <color rgb="FFFF0000"/>
      <name val="Arial"/>
      <family val="2"/>
    </font>
    <font>
      <b/>
      <sz val="18"/>
      <color rgb="FF000000"/>
      <name val="Arial"/>
      <family val="2"/>
    </font>
    <font>
      <b/>
      <sz val="14"/>
      <color theme="0"/>
      <name val="Arial"/>
      <family val="2"/>
    </font>
    <font>
      <sz val="10"/>
      <color theme="0"/>
      <name val="Arial"/>
      <family val="2"/>
    </font>
    <font>
      <b/>
      <sz val="12"/>
      <color theme="0"/>
      <name val="Arial"/>
      <family val="2"/>
    </font>
    <font>
      <b/>
      <sz val="18"/>
      <color theme="0"/>
      <name val="Tahoma"/>
      <family val="2"/>
    </font>
    <font>
      <b/>
      <sz val="16"/>
      <color theme="0"/>
      <name val="Arial"/>
      <family val="2"/>
    </font>
    <font>
      <b/>
      <sz val="9"/>
      <color theme="0"/>
      <name val="Arial"/>
      <family val="2"/>
    </font>
    <font>
      <b/>
      <sz val="10"/>
      <color theme="0"/>
      <name val="Arial"/>
      <family val="2"/>
    </font>
    <font>
      <b/>
      <sz val="22"/>
      <color theme="0"/>
      <name val="Arial"/>
      <family val="2"/>
    </font>
    <font>
      <b/>
      <sz val="18"/>
      <color theme="0"/>
      <name val="Arial"/>
      <family val="2"/>
    </font>
    <font>
      <b/>
      <sz val="20"/>
      <color theme="0"/>
      <name val="Arial"/>
      <family val="2"/>
    </font>
    <font>
      <sz val="14"/>
      <color theme="0"/>
      <name val="Arial"/>
      <family val="2"/>
    </font>
    <font>
      <b/>
      <sz val="24"/>
      <color theme="0"/>
      <name val="Tahoma"/>
      <family val="2"/>
    </font>
    <font>
      <sz val="10"/>
      <color rgb="FF7030A0"/>
      <name val="Arial"/>
      <family val="2"/>
    </font>
    <font>
      <sz val="10"/>
      <color rgb="FFCC00CC"/>
      <name val="Arial"/>
      <family val="2"/>
    </font>
    <font>
      <sz val="18"/>
      <color rgb="FF1A1A1A"/>
      <name val="Arial"/>
      <family val="2"/>
    </font>
    <font>
      <b/>
      <sz val="10"/>
      <color rgb="FFFF0000"/>
      <name val="Arial"/>
      <family val="2"/>
    </font>
    <font>
      <sz val="11"/>
      <color theme="0"/>
      <name val="Calibri"/>
      <family val="2"/>
      <scheme val="minor"/>
    </font>
    <font>
      <b/>
      <sz val="26"/>
      <color theme="1"/>
      <name val="Calibri"/>
      <family val="2"/>
      <scheme val="minor"/>
    </font>
    <font>
      <sz val="24"/>
      <color theme="0"/>
      <name val="Calibri"/>
      <family val="2"/>
      <scheme val="minor"/>
    </font>
    <font>
      <b/>
      <sz val="11"/>
      <name val="Calibri"/>
      <family val="2"/>
      <scheme val="minor"/>
    </font>
    <font>
      <b/>
      <sz val="14"/>
      <color rgb="FF000000"/>
      <name val="Arial"/>
      <family val="2"/>
    </font>
  </fonts>
  <fills count="16">
    <fill>
      <patternFill patternType="none"/>
    </fill>
    <fill>
      <patternFill patternType="gray125"/>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rgb="FF00B0F0"/>
        <bgColor indexed="64"/>
      </patternFill>
    </fill>
    <fill>
      <patternFill patternType="solid">
        <fgColor theme="0" tint="-0.249977111117893"/>
        <bgColor indexed="64"/>
      </patternFill>
    </fill>
    <fill>
      <patternFill patternType="solid">
        <fgColor rgb="FF0070C0"/>
        <bgColor indexed="64"/>
      </patternFill>
    </fill>
    <fill>
      <patternFill patternType="solid">
        <fgColor rgb="FF900021"/>
        <bgColor indexed="64"/>
      </patternFill>
    </fill>
    <fill>
      <patternFill patternType="solid">
        <fgColor rgb="FFFFCC33"/>
        <bgColor indexed="64"/>
      </patternFill>
    </fill>
    <fill>
      <patternFill patternType="solid">
        <fgColor rgb="FF7030A0"/>
        <bgColor indexed="64"/>
      </patternFill>
    </fill>
    <fill>
      <patternFill patternType="solid">
        <fgColor rgb="FFBFBFBF"/>
        <bgColor indexed="64"/>
      </patternFill>
    </fill>
    <fill>
      <patternFill patternType="solid">
        <fgColor rgb="FF8F1828"/>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top/>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style="thin">
        <color indexed="64"/>
      </left>
      <right/>
      <top/>
      <bottom style="thin">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2" fillId="0" borderId="0"/>
    <xf numFmtId="0" fontId="2" fillId="0" borderId="0"/>
    <xf numFmtId="0" fontId="1" fillId="0" borderId="0"/>
  </cellStyleXfs>
  <cellXfs count="611">
    <xf numFmtId="0" fontId="0" fillId="0" borderId="0" xfId="0"/>
    <xf numFmtId="0" fontId="0" fillId="0" borderId="0" xfId="0" applyAlignment="1">
      <alignment horizontal="center"/>
    </xf>
    <xf numFmtId="0" fontId="4" fillId="0" borderId="0" xfId="0" applyFont="1"/>
    <xf numFmtId="49" fontId="5" fillId="0" borderId="1" xfId="0" applyNumberFormat="1" applyFont="1" applyFill="1" applyBorder="1" applyAlignment="1">
      <alignment horizontal="center"/>
    </xf>
    <xf numFmtId="0" fontId="2" fillId="0" borderId="1" xfId="0" applyFont="1" applyBorder="1" applyAlignment="1">
      <alignment horizontal="center"/>
    </xf>
    <xf numFmtId="49" fontId="10" fillId="0" borderId="0" xfId="0" applyNumberFormat="1" applyFont="1" applyFill="1" applyBorder="1" applyAlignment="1">
      <alignment horizontal="center"/>
    </xf>
    <xf numFmtId="0" fontId="5" fillId="0" borderId="0" xfId="0" applyFont="1" applyBorder="1"/>
    <xf numFmtId="1" fontId="10" fillId="0" borderId="0" xfId="0" applyNumberFormat="1" applyFont="1" applyFill="1" applyBorder="1" applyAlignment="1">
      <alignment horizontal="center"/>
    </xf>
    <xf numFmtId="0" fontId="10" fillId="0" borderId="0" xfId="0" applyFont="1" applyFill="1" applyBorder="1" applyAlignment="1">
      <alignment horizontal="center"/>
    </xf>
    <xf numFmtId="0" fontId="6" fillId="0" borderId="0" xfId="0" applyFont="1" applyBorder="1"/>
    <xf numFmtId="0" fontId="0" fillId="0" borderId="0" xfId="0" applyFill="1" applyBorder="1"/>
    <xf numFmtId="0" fontId="0" fillId="0" borderId="0" xfId="0" applyFill="1" applyBorder="1" applyAlignment="1">
      <alignment horizontal="center"/>
    </xf>
    <xf numFmtId="0" fontId="2" fillId="0" borderId="0" xfId="0" applyFont="1" applyFill="1" applyBorder="1"/>
    <xf numFmtId="0" fontId="6" fillId="0" borderId="0" xfId="0" applyFont="1" applyAlignment="1">
      <alignment horizontal="center"/>
    </xf>
    <xf numFmtId="0" fontId="1" fillId="0" borderId="0" xfId="0" applyFont="1" applyFill="1" applyBorder="1"/>
    <xf numFmtId="0" fontId="2" fillId="0" borderId="0" xfId="0" applyFont="1"/>
    <xf numFmtId="49" fontId="2" fillId="0" borderId="0" xfId="0" applyNumberFormat="1" applyFont="1" applyFill="1" applyBorder="1" applyAlignment="1">
      <alignment horizontal="center" vertical="center"/>
    </xf>
    <xf numFmtId="0" fontId="2" fillId="0" borderId="0" xfId="0" applyFont="1" applyBorder="1"/>
    <xf numFmtId="0" fontId="2" fillId="0" borderId="0" xfId="0" applyFont="1" applyBorder="1" applyAlignment="1">
      <alignment horizontal="center"/>
    </xf>
    <xf numFmtId="1" fontId="5" fillId="0" borderId="1" xfId="0" applyNumberFormat="1" applyFont="1" applyFill="1" applyBorder="1" applyAlignment="1">
      <alignment horizontal="center"/>
    </xf>
    <xf numFmtId="1" fontId="3" fillId="0" borderId="1" xfId="0" applyNumberFormat="1" applyFont="1" applyFill="1" applyBorder="1" applyAlignment="1">
      <alignment horizontal="center" vertical="center"/>
    </xf>
    <xf numFmtId="1" fontId="2" fillId="0" borderId="0" xfId="0" applyNumberFormat="1" applyFont="1"/>
    <xf numFmtId="1" fontId="2" fillId="0" borderId="0" xfId="0" applyNumberFormat="1" applyFont="1" applyBorder="1" applyAlignment="1">
      <alignment horizontal="center"/>
    </xf>
    <xf numFmtId="0" fontId="2" fillId="0" borderId="0" xfId="0" applyFont="1" applyAlignment="1">
      <alignment horizontal="center"/>
    </xf>
    <xf numFmtId="49" fontId="2" fillId="0" borderId="0" xfId="0" applyNumberFormat="1" applyFont="1" applyFill="1" applyBorder="1" applyAlignment="1">
      <alignment horizontal="center"/>
    </xf>
    <xf numFmtId="0" fontId="2" fillId="0" borderId="0" xfId="0" applyFont="1" applyAlignment="1">
      <alignment horizontal="center" vertical="center"/>
    </xf>
    <xf numFmtId="0" fontId="12" fillId="0" borderId="0" xfId="0" applyFont="1"/>
    <xf numFmtId="0" fontId="0" fillId="0" borderId="0" xfId="0" applyAlignment="1">
      <alignment horizontal="right"/>
    </xf>
    <xf numFmtId="1" fontId="4" fillId="0" borderId="4" xfId="0" applyNumberFormat="1" applyFont="1" applyFill="1" applyBorder="1" applyAlignment="1">
      <alignment horizontal="center" vertical="center"/>
    </xf>
    <xf numFmtId="0" fontId="0" fillId="0" borderId="0" xfId="0" applyNumberFormat="1" applyFill="1" applyBorder="1" applyAlignment="1">
      <alignment horizontal="center"/>
    </xf>
    <xf numFmtId="167" fontId="10" fillId="0" borderId="0" xfId="0" applyNumberFormat="1" applyFont="1" applyFill="1" applyBorder="1" applyAlignment="1">
      <alignment horizontal="center"/>
    </xf>
    <xf numFmtId="0" fontId="10" fillId="0" borderId="0" xfId="0" applyFont="1" applyAlignment="1">
      <alignment horizontal="center"/>
    </xf>
    <xf numFmtId="1" fontId="3" fillId="5" borderId="1"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6" fillId="0" borderId="6" xfId="0" applyFont="1" applyBorder="1" applyAlignment="1">
      <alignment horizontal="center"/>
    </xf>
    <xf numFmtId="0" fontId="35" fillId="0" borderId="6" xfId="0" applyFont="1" applyBorder="1" applyAlignment="1">
      <alignment horizontal="center" vertical="center"/>
    </xf>
    <xf numFmtId="0" fontId="6" fillId="0" borderId="7" xfId="0" applyFont="1" applyBorder="1" applyAlignment="1">
      <alignment horizontal="center"/>
    </xf>
    <xf numFmtId="0" fontId="31" fillId="0" borderId="0" xfId="0" applyFont="1"/>
    <xf numFmtId="0" fontId="30" fillId="0" borderId="6" xfId="0" applyFont="1" applyBorder="1" applyAlignment="1">
      <alignment horizontal="left" vertical="center"/>
    </xf>
    <xf numFmtId="0" fontId="0" fillId="0" borderId="0" xfId="0" applyNumberFormat="1"/>
    <xf numFmtId="0" fontId="2" fillId="0" borderId="0" xfId="0" applyNumberFormat="1" applyFont="1"/>
    <xf numFmtId="0" fontId="6" fillId="5" borderId="1" xfId="0" applyNumberFormat="1" applyFont="1" applyFill="1" applyBorder="1"/>
    <xf numFmtId="0" fontId="0" fillId="5" borderId="0" xfId="0" applyNumberFormat="1" applyFill="1"/>
    <xf numFmtId="0" fontId="0" fillId="0" borderId="0" xfId="0" applyAlignment="1"/>
    <xf numFmtId="0" fontId="6" fillId="5" borderId="10" xfId="0" applyNumberFormat="1" applyFont="1" applyFill="1" applyBorder="1"/>
    <xf numFmtId="0" fontId="0" fillId="0" borderId="0" xfId="0" applyNumberFormat="1" applyBorder="1"/>
    <xf numFmtId="0" fontId="0" fillId="0" borderId="0" xfId="0" applyBorder="1" applyAlignment="1"/>
    <xf numFmtId="14" fontId="2" fillId="2" borderId="12" xfId="0" applyNumberFormat="1" applyFont="1" applyFill="1" applyBorder="1"/>
    <xf numFmtId="49"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1" fontId="4" fillId="0" borderId="13" xfId="0" applyNumberFormat="1" applyFont="1" applyFill="1" applyBorder="1" applyAlignment="1">
      <alignment horizontal="center" vertical="center"/>
    </xf>
    <xf numFmtId="0" fontId="2" fillId="0" borderId="0" xfId="3"/>
    <xf numFmtId="0" fontId="36" fillId="0" borderId="0" xfId="3" applyFont="1" applyBorder="1" applyAlignment="1">
      <alignment horizontal="center"/>
    </xf>
    <xf numFmtId="0" fontId="2" fillId="0" borderId="0" xfId="3" applyAlignment="1">
      <alignment horizontal="center" wrapText="1"/>
    </xf>
    <xf numFmtId="0" fontId="2" fillId="0" borderId="1" xfId="3" applyFont="1" applyBorder="1" applyAlignment="1">
      <alignment vertical="center" wrapText="1"/>
    </xf>
    <xf numFmtId="0" fontId="2" fillId="0" borderId="1" xfId="3" applyFont="1" applyBorder="1" applyAlignment="1">
      <alignment wrapText="1"/>
    </xf>
    <xf numFmtId="0" fontId="2" fillId="0" borderId="0" xfId="3" applyBorder="1"/>
    <xf numFmtId="0" fontId="2" fillId="0" borderId="1" xfId="3" applyFont="1" applyBorder="1"/>
    <xf numFmtId="0" fontId="40" fillId="0" borderId="0" xfId="3" applyFont="1"/>
    <xf numFmtId="0" fontId="2" fillId="0" borderId="0" xfId="3" applyFont="1"/>
    <xf numFmtId="0" fontId="2" fillId="0" borderId="0" xfId="3" applyFont="1" applyFill="1" applyBorder="1" applyAlignment="1">
      <alignment wrapText="1"/>
    </xf>
    <xf numFmtId="0" fontId="2" fillId="0" borderId="1" xfId="3" applyFont="1" applyFill="1" applyBorder="1" applyAlignment="1">
      <alignment wrapText="1"/>
    </xf>
    <xf numFmtId="0" fontId="1" fillId="0" borderId="3" xfId="0" applyFont="1" applyFill="1" applyBorder="1"/>
    <xf numFmtId="1" fontId="21" fillId="5" borderId="16" xfId="0" applyNumberFormat="1" applyFont="1" applyFill="1" applyBorder="1" applyAlignment="1">
      <alignment horizontal="center" vertical="center"/>
    </xf>
    <xf numFmtId="1" fontId="19" fillId="5" borderId="17" xfId="0" applyNumberFormat="1" applyFont="1" applyFill="1" applyBorder="1" applyAlignment="1">
      <alignment horizontal="center" vertical="center"/>
    </xf>
    <xf numFmtId="1" fontId="2" fillId="0" borderId="16" xfId="0" applyNumberFormat="1" applyFont="1" applyFill="1" applyBorder="1" applyAlignment="1">
      <alignment horizontal="center" vertical="center"/>
    </xf>
    <xf numFmtId="1" fontId="21" fillId="5" borderId="0" xfId="0" applyNumberFormat="1" applyFont="1" applyFill="1" applyBorder="1" applyAlignment="1">
      <alignment horizontal="center" vertical="center"/>
    </xf>
    <xf numFmtId="1" fontId="19" fillId="5" borderId="0" xfId="0" applyNumberFormat="1" applyFont="1" applyFill="1" applyBorder="1" applyAlignment="1">
      <alignment horizontal="center" vertical="center"/>
    </xf>
    <xf numFmtId="1" fontId="21" fillId="5" borderId="11" xfId="0" applyNumberFormat="1" applyFont="1" applyFill="1" applyBorder="1" applyAlignment="1">
      <alignment horizontal="center" vertical="center"/>
    </xf>
    <xf numFmtId="1" fontId="2" fillId="0" borderId="0" xfId="0" applyNumberFormat="1" applyFont="1" applyFill="1" applyBorder="1" applyAlignment="1">
      <alignment horizontal="center" vertical="center"/>
    </xf>
    <xf numFmtId="0" fontId="2" fillId="7" borderId="18" xfId="0" applyFont="1" applyFill="1" applyBorder="1"/>
    <xf numFmtId="0" fontId="6" fillId="0" borderId="0" xfId="0" applyNumberFormat="1" applyFont="1" applyFill="1" applyBorder="1" applyAlignment="1">
      <alignment horizontal="left"/>
    </xf>
    <xf numFmtId="1" fontId="7" fillId="0" borderId="4" xfId="0" applyNumberFormat="1" applyFont="1" applyFill="1" applyBorder="1" applyAlignment="1">
      <alignment horizontal="center" vertical="center"/>
    </xf>
    <xf numFmtId="1" fontId="7" fillId="5" borderId="4" xfId="0" applyNumberFormat="1" applyFont="1" applyFill="1" applyBorder="1" applyAlignment="1">
      <alignment horizontal="center" vertical="center"/>
    </xf>
    <xf numFmtId="0" fontId="0" fillId="6" borderId="1" xfId="0" applyFill="1" applyBorder="1"/>
    <xf numFmtId="0" fontId="48" fillId="8" borderId="1" xfId="0" applyFont="1" applyFill="1" applyBorder="1"/>
    <xf numFmtId="0" fontId="2" fillId="8" borderId="1" xfId="0" applyFont="1" applyFill="1" applyBorder="1"/>
    <xf numFmtId="0" fontId="10" fillId="0" borderId="0" xfId="0" applyFont="1" applyBorder="1" applyAlignment="1">
      <alignment horizontal="center" vertical="center"/>
    </xf>
    <xf numFmtId="0" fontId="6" fillId="0" borderId="0" xfId="0" applyFont="1" applyBorder="1" applyAlignment="1">
      <alignment horizontal="center" vertical="center"/>
    </xf>
    <xf numFmtId="0" fontId="2" fillId="9" borderId="0" xfId="0" applyFont="1" applyFill="1" applyAlignment="1">
      <alignment horizontal="center" vertical="center"/>
    </xf>
    <xf numFmtId="0" fontId="2" fillId="5"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2" fillId="10" borderId="12" xfId="0" applyNumberFormat="1" applyFont="1" applyFill="1" applyBorder="1" applyAlignment="1">
      <alignment horizontal="center" vertical="center"/>
    </xf>
    <xf numFmtId="49" fontId="3" fillId="0" borderId="11" xfId="0" applyNumberFormat="1" applyFont="1" applyFill="1" applyBorder="1" applyAlignment="1">
      <alignment horizontal="center" vertical="center"/>
    </xf>
    <xf numFmtId="0" fontId="3" fillId="0" borderId="11" xfId="0" applyFont="1" applyFill="1" applyBorder="1" applyAlignment="1">
      <alignment horizontal="center" vertical="center"/>
    </xf>
    <xf numFmtId="0" fontId="7" fillId="0" borderId="0" xfId="0" applyFont="1" applyFill="1" applyBorder="1" applyAlignment="1">
      <alignment horizontal="center" vertical="center"/>
    </xf>
    <xf numFmtId="49" fontId="18" fillId="0" borderId="11" xfId="0" applyNumberFormat="1" applyFont="1" applyFill="1" applyBorder="1" applyAlignment="1">
      <alignment horizontal="center" vertical="center"/>
    </xf>
    <xf numFmtId="0" fontId="17" fillId="0" borderId="0" xfId="0" applyFont="1" applyFill="1" applyBorder="1" applyAlignment="1">
      <alignment horizontal="center" vertical="center"/>
    </xf>
    <xf numFmtId="0" fontId="27" fillId="0" borderId="0" xfId="0" applyFont="1" applyFill="1" applyAlignment="1">
      <alignment horizontal="center" vertical="center"/>
    </xf>
    <xf numFmtId="0" fontId="5" fillId="0" borderId="0" xfId="0" applyFont="1" applyFill="1" applyAlignment="1">
      <alignment horizontal="center" vertical="center"/>
    </xf>
    <xf numFmtId="0" fontId="2" fillId="0" borderId="5" xfId="0" applyFont="1" applyBorder="1" applyAlignment="1">
      <alignment horizontal="center" vertical="center"/>
    </xf>
    <xf numFmtId="1" fontId="7" fillId="3" borderId="8" xfId="0" applyNumberFormat="1" applyFont="1" applyFill="1" applyBorder="1" applyAlignment="1">
      <alignment horizontal="center" vertical="center"/>
    </xf>
    <xf numFmtId="1" fontId="7" fillId="3" borderId="24" xfId="0" applyNumberFormat="1" applyFont="1" applyFill="1" applyBorder="1" applyAlignment="1">
      <alignment horizontal="center" vertical="center"/>
    </xf>
    <xf numFmtId="1" fontId="7" fillId="3" borderId="27" xfId="0" applyNumberFormat="1" applyFont="1" applyFill="1" applyBorder="1" applyAlignment="1">
      <alignment horizontal="center" vertical="center"/>
    </xf>
    <xf numFmtId="1" fontId="13" fillId="5" borderId="17" xfId="0" applyNumberFormat="1" applyFont="1" applyFill="1" applyBorder="1" applyAlignment="1">
      <alignment horizontal="center" vertical="center"/>
    </xf>
    <xf numFmtId="1" fontId="13" fillId="5" borderId="28" xfId="0" applyNumberFormat="1" applyFont="1" applyFill="1" applyBorder="1" applyAlignment="1">
      <alignment horizontal="center" vertical="center"/>
    </xf>
    <xf numFmtId="1" fontId="2" fillId="0" borderId="29" xfId="0" applyNumberFormat="1" applyFont="1" applyFill="1" applyBorder="1" applyAlignment="1">
      <alignment horizontal="center" vertical="center"/>
    </xf>
    <xf numFmtId="1" fontId="13" fillId="5" borderId="19"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1" fontId="13" fillId="5" borderId="0" xfId="0" applyNumberFormat="1" applyFont="1" applyFill="1" applyBorder="1" applyAlignment="1">
      <alignment horizontal="center" vertical="center"/>
    </xf>
    <xf numFmtId="1" fontId="16" fillId="0" borderId="13" xfId="0" applyNumberFormat="1" applyFont="1" applyBorder="1" applyAlignment="1">
      <alignment horizontal="center" vertical="center"/>
    </xf>
    <xf numFmtId="1" fontId="2" fillId="3" borderId="24" xfId="0" applyNumberFormat="1" applyFont="1" applyFill="1" applyBorder="1" applyAlignment="1">
      <alignment horizontal="center" vertical="center"/>
    </xf>
    <xf numFmtId="1" fontId="2" fillId="3" borderId="30" xfId="0" applyNumberFormat="1" applyFont="1" applyFill="1" applyBorder="1" applyAlignment="1">
      <alignment horizontal="center" vertical="center"/>
    </xf>
    <xf numFmtId="1" fontId="2" fillId="3" borderId="31" xfId="0" applyNumberFormat="1" applyFont="1" applyFill="1" applyBorder="1" applyAlignment="1">
      <alignment horizontal="center" vertical="center"/>
    </xf>
    <xf numFmtId="1" fontId="28" fillId="0" borderId="0" xfId="0" applyNumberFormat="1" applyFont="1" applyFill="1" applyBorder="1" applyAlignment="1">
      <alignment horizontal="center" vertical="center"/>
    </xf>
    <xf numFmtId="1" fontId="2" fillId="3" borderId="8" xfId="0" applyNumberFormat="1" applyFont="1" applyFill="1" applyBorder="1" applyAlignment="1">
      <alignment horizontal="center" vertical="center"/>
    </xf>
    <xf numFmtId="1" fontId="2" fillId="3" borderId="26" xfId="0" applyNumberFormat="1" applyFont="1" applyFill="1" applyBorder="1" applyAlignment="1">
      <alignment horizontal="center" vertical="center"/>
    </xf>
    <xf numFmtId="1" fontId="14" fillId="0" borderId="32" xfId="0" applyNumberFormat="1" applyFont="1" applyFill="1" applyBorder="1" applyAlignment="1">
      <alignment horizontal="center" vertical="center"/>
    </xf>
    <xf numFmtId="1" fontId="2" fillId="3" borderId="14" xfId="0" applyNumberFormat="1" applyFont="1" applyFill="1" applyBorder="1" applyAlignment="1">
      <alignment horizontal="center" vertical="center"/>
    </xf>
    <xf numFmtId="1" fontId="2" fillId="3" borderId="33" xfId="0" applyNumberFormat="1" applyFont="1" applyFill="1" applyBorder="1" applyAlignment="1">
      <alignment horizontal="center" vertical="center"/>
    </xf>
    <xf numFmtId="1" fontId="7" fillId="0" borderId="0" xfId="0" applyNumberFormat="1" applyFont="1" applyFill="1" applyBorder="1" applyAlignment="1">
      <alignment horizontal="center" vertical="center"/>
    </xf>
    <xf numFmtId="1" fontId="21" fillId="0" borderId="34" xfId="0" applyNumberFormat="1" applyFont="1" applyFill="1" applyBorder="1" applyAlignment="1">
      <alignment horizontal="center" vertical="center"/>
    </xf>
    <xf numFmtId="1" fontId="13" fillId="0" borderId="19" xfId="0" applyNumberFormat="1" applyFont="1" applyFill="1" applyBorder="1" applyAlignment="1">
      <alignment horizontal="center" vertical="center"/>
    </xf>
    <xf numFmtId="1" fontId="13" fillId="0" borderId="35" xfId="0" applyNumberFormat="1" applyFont="1" applyFill="1" applyBorder="1" applyAlignment="1">
      <alignment horizontal="center" vertical="center"/>
    </xf>
    <xf numFmtId="1" fontId="13" fillId="0" borderId="36" xfId="0" applyNumberFormat="1" applyFont="1" applyFill="1" applyBorder="1" applyAlignment="1">
      <alignment horizontal="center" vertical="center"/>
    </xf>
    <xf numFmtId="1" fontId="13" fillId="0" borderId="20" xfId="0" applyNumberFormat="1" applyFont="1" applyFill="1" applyBorder="1" applyAlignment="1">
      <alignment horizontal="center" vertical="center"/>
    </xf>
    <xf numFmtId="1" fontId="7" fillId="0" borderId="25" xfId="0" applyNumberFormat="1" applyFont="1" applyFill="1" applyBorder="1" applyAlignment="1">
      <alignment horizontal="center" vertical="center"/>
    </xf>
    <xf numFmtId="1" fontId="13" fillId="0" borderId="16" xfId="0" applyNumberFormat="1" applyFont="1" applyFill="1" applyBorder="1" applyAlignment="1">
      <alignment horizontal="center" vertical="center"/>
    </xf>
    <xf numFmtId="1" fontId="13" fillId="0" borderId="17" xfId="0" applyNumberFormat="1" applyFont="1" applyFill="1" applyBorder="1" applyAlignment="1">
      <alignment horizontal="center" vertical="center"/>
    </xf>
    <xf numFmtId="1" fontId="13" fillId="0" borderId="17" xfId="0" applyNumberFormat="1" applyFont="1" applyBorder="1" applyAlignment="1">
      <alignment horizontal="center" vertical="center"/>
    </xf>
    <xf numFmtId="1" fontId="13" fillId="0" borderId="28" xfId="0" applyNumberFormat="1" applyFont="1" applyFill="1" applyBorder="1" applyAlignment="1">
      <alignment horizontal="center" vertical="center"/>
    </xf>
    <xf numFmtId="1" fontId="3" fillId="0" borderId="11" xfId="0" applyNumberFormat="1" applyFont="1" applyFill="1" applyBorder="1" applyAlignment="1">
      <alignment horizontal="center" vertical="center"/>
    </xf>
    <xf numFmtId="49" fontId="4"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 fontId="2" fillId="0" borderId="0" xfId="0" applyNumberFormat="1" applyFont="1" applyAlignment="1">
      <alignment horizontal="center" vertical="center"/>
    </xf>
    <xf numFmtId="1" fontId="3" fillId="0" borderId="0" xfId="0" applyNumberFormat="1" applyFont="1" applyFill="1" applyBorder="1" applyAlignment="1">
      <alignment horizontal="center" vertical="center"/>
    </xf>
    <xf numFmtId="1" fontId="3" fillId="0" borderId="0" xfId="0" applyNumberFormat="1" applyFont="1" applyBorder="1" applyAlignment="1">
      <alignment horizontal="center" vertical="center"/>
    </xf>
    <xf numFmtId="1" fontId="3" fillId="0" borderId="0" xfId="0" applyNumberFormat="1" applyFont="1" applyAlignment="1">
      <alignment horizontal="center" vertical="center"/>
    </xf>
    <xf numFmtId="2" fontId="2" fillId="0" borderId="0" xfId="0" applyNumberFormat="1" applyFont="1" applyBorder="1" applyAlignment="1">
      <alignment horizontal="center" vertical="center"/>
    </xf>
    <xf numFmtId="49" fontId="3" fillId="0" borderId="0" xfId="0" applyNumberFormat="1" applyFont="1" applyAlignment="1">
      <alignment horizontal="center" vertical="center"/>
    </xf>
    <xf numFmtId="49" fontId="3" fillId="0" borderId="0" xfId="0" applyNumberFormat="1" applyFont="1" applyFill="1" applyAlignment="1">
      <alignment horizontal="center" vertical="center"/>
    </xf>
    <xf numFmtId="49" fontId="2" fillId="0" borderId="0" xfId="0" applyNumberFormat="1" applyFont="1" applyAlignment="1">
      <alignment horizontal="center" vertical="center"/>
    </xf>
    <xf numFmtId="1" fontId="2" fillId="0" borderId="23" xfId="0" applyNumberFormat="1" applyFont="1" applyBorder="1" applyAlignment="1">
      <alignment horizontal="center" vertical="center"/>
    </xf>
    <xf numFmtId="1" fontId="2" fillId="0" borderId="37" xfId="0" applyNumberFormat="1" applyFont="1" applyBorder="1" applyAlignment="1">
      <alignment horizontal="center" vertical="center"/>
    </xf>
    <xf numFmtId="1" fontId="2" fillId="0" borderId="38" xfId="0" applyNumberFormat="1" applyFont="1" applyBorder="1" applyAlignment="1">
      <alignment horizontal="center" vertical="center"/>
    </xf>
    <xf numFmtId="1" fontId="2" fillId="0" borderId="21" xfId="0" applyNumberFormat="1" applyFont="1" applyBorder="1" applyAlignment="1">
      <alignment horizontal="center" vertical="center"/>
    </xf>
    <xf numFmtId="1" fontId="7"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 fontId="2" fillId="0" borderId="5" xfId="0" applyNumberFormat="1" applyFont="1" applyBorder="1" applyAlignment="1">
      <alignment horizontal="center" vertical="center"/>
    </xf>
    <xf numFmtId="1" fontId="2" fillId="0" borderId="40"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2" fillId="0" borderId="0" xfId="0" applyNumberFormat="1" applyFont="1" applyBorder="1" applyAlignment="1">
      <alignment horizontal="center" vertical="center"/>
    </xf>
    <xf numFmtId="1" fontId="2" fillId="0" borderId="29" xfId="0" applyNumberFormat="1" applyFont="1" applyBorder="1" applyAlignment="1">
      <alignment horizontal="center" vertical="center"/>
    </xf>
    <xf numFmtId="1" fontId="7" fillId="0" borderId="29" xfId="0" applyNumberFormat="1" applyFont="1" applyBorder="1" applyAlignment="1">
      <alignment horizontal="center" vertical="center"/>
    </xf>
    <xf numFmtId="1" fontId="4" fillId="0" borderId="0" xfId="0" applyNumberFormat="1" applyFont="1" applyFill="1" applyAlignment="1">
      <alignment horizontal="center" vertical="center"/>
    </xf>
    <xf numFmtId="1" fontId="6" fillId="4" borderId="34" xfId="0" applyNumberFormat="1" applyFont="1" applyFill="1" applyBorder="1" applyAlignment="1">
      <alignment horizontal="center" vertical="center"/>
    </xf>
    <xf numFmtId="1" fontId="6" fillId="4" borderId="20" xfId="0" applyNumberFormat="1" applyFont="1" applyFill="1" applyBorder="1" applyAlignment="1">
      <alignment horizontal="center" vertical="center"/>
    </xf>
    <xf numFmtId="1" fontId="6" fillId="4" borderId="19" xfId="0" applyNumberFormat="1" applyFont="1" applyFill="1" applyBorder="1" applyAlignment="1">
      <alignment horizontal="center" vertical="center"/>
    </xf>
    <xf numFmtId="1" fontId="6" fillId="4" borderId="42" xfId="0" applyNumberFormat="1" applyFont="1" applyFill="1" applyBorder="1" applyAlignment="1">
      <alignment horizontal="center" vertical="center"/>
    </xf>
    <xf numFmtId="1" fontId="4" fillId="0" borderId="0" xfId="0" applyNumberFormat="1" applyFont="1" applyFill="1" applyBorder="1" applyAlignment="1">
      <alignment horizontal="center" vertical="center"/>
    </xf>
    <xf numFmtId="49" fontId="7" fillId="0" borderId="0" xfId="0" applyNumberFormat="1" applyFont="1" applyFill="1" applyBorder="1" applyAlignment="1">
      <alignment horizontal="center" vertical="center"/>
    </xf>
    <xf numFmtId="49" fontId="3" fillId="0" borderId="0" xfId="0" applyNumberFormat="1" applyFont="1" applyBorder="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49" fontId="4" fillId="5" borderId="0" xfId="0" applyNumberFormat="1" applyFont="1" applyFill="1" applyAlignment="1">
      <alignment horizontal="center" vertical="center"/>
    </xf>
    <xf numFmtId="0" fontId="3" fillId="0" borderId="0" xfId="0" applyFont="1" applyBorder="1" applyAlignment="1">
      <alignment horizontal="center" vertical="center"/>
    </xf>
    <xf numFmtId="0" fontId="4" fillId="0" borderId="0" xfId="0" applyFont="1" applyFill="1" applyAlignment="1">
      <alignment horizontal="center" vertical="center"/>
    </xf>
    <xf numFmtId="0" fontId="4" fillId="5" borderId="0" xfId="0" applyFont="1" applyFill="1" applyAlignment="1">
      <alignment horizontal="center" vertical="center"/>
    </xf>
    <xf numFmtId="0" fontId="5" fillId="0" borderId="21" xfId="0" applyFont="1" applyBorder="1" applyAlignment="1">
      <alignment horizontal="center" vertical="center"/>
    </xf>
    <xf numFmtId="0" fontId="7" fillId="0" borderId="21" xfId="0" applyFont="1" applyBorder="1" applyAlignment="1">
      <alignment horizontal="center" vertical="center"/>
    </xf>
    <xf numFmtId="166" fontId="28" fillId="0" borderId="0" xfId="0" applyNumberFormat="1" applyFont="1" applyBorder="1" applyAlignment="1">
      <alignment horizontal="center" vertical="center"/>
    </xf>
    <xf numFmtId="0" fontId="5" fillId="0" borderId="0" xfId="0" applyFont="1" applyAlignment="1">
      <alignment horizontal="center" vertical="center"/>
    </xf>
    <xf numFmtId="0" fontId="4" fillId="0" borderId="0" xfId="0" applyFont="1" applyFill="1" applyBorder="1" applyAlignment="1">
      <alignment horizontal="center" vertical="center"/>
    </xf>
    <xf numFmtId="0" fontId="5" fillId="6" borderId="12" xfId="0" applyFont="1" applyFill="1" applyBorder="1" applyAlignment="1">
      <alignment horizontal="center" vertical="center"/>
    </xf>
    <xf numFmtId="49" fontId="45" fillId="0" borderId="0" xfId="0"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xf>
    <xf numFmtId="0" fontId="15"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49" fontId="14" fillId="0" borderId="0" xfId="0" applyNumberFormat="1" applyFont="1" applyFill="1" applyBorder="1" applyAlignment="1">
      <alignment horizontal="center" vertical="center"/>
    </xf>
    <xf numFmtId="0" fontId="24" fillId="0" borderId="0" xfId="0" applyNumberFormat="1" applyFont="1" applyFill="1" applyBorder="1" applyAlignment="1">
      <alignment horizontal="center" vertical="center"/>
    </xf>
    <xf numFmtId="0" fontId="25" fillId="0" borderId="0" xfId="0" applyNumberFormat="1" applyFont="1" applyFill="1" applyBorder="1" applyAlignment="1">
      <alignment horizontal="center" vertical="center"/>
    </xf>
    <xf numFmtId="166" fontId="6" fillId="0" borderId="25" xfId="0" applyNumberFormat="1" applyFont="1" applyBorder="1" applyAlignment="1">
      <alignment horizontal="center" vertical="center"/>
    </xf>
    <xf numFmtId="0" fontId="6" fillId="0" borderId="29" xfId="0" applyFont="1" applyBorder="1" applyAlignment="1">
      <alignment horizontal="center" vertical="center"/>
    </xf>
    <xf numFmtId="49" fontId="5" fillId="0" borderId="0" xfId="0" applyNumberFormat="1" applyFont="1" applyBorder="1" applyAlignment="1">
      <alignment horizontal="center" vertical="center"/>
    </xf>
    <xf numFmtId="1" fontId="6" fillId="0" borderId="11" xfId="0" applyNumberFormat="1" applyFont="1" applyBorder="1" applyAlignment="1">
      <alignment horizontal="center" vertical="center"/>
    </xf>
    <xf numFmtId="0" fontId="7" fillId="0" borderId="0" xfId="0" applyFont="1" applyBorder="1" applyAlignment="1">
      <alignment horizontal="center" vertical="center"/>
    </xf>
    <xf numFmtId="1" fontId="2" fillId="0" borderId="43" xfId="0" applyNumberFormat="1" applyFont="1" applyBorder="1" applyAlignment="1">
      <alignment horizontal="center" vertical="center"/>
    </xf>
    <xf numFmtId="1" fontId="2" fillId="0" borderId="24" xfId="0" applyNumberFormat="1" applyFont="1" applyBorder="1" applyAlignment="1">
      <alignment horizontal="center" vertical="center"/>
    </xf>
    <xf numFmtId="1" fontId="2" fillId="0" borderId="8" xfId="0" applyNumberFormat="1" applyFont="1" applyBorder="1" applyAlignment="1">
      <alignment horizontal="center" vertical="center"/>
    </xf>
    <xf numFmtId="1" fontId="7" fillId="0" borderId="40" xfId="0" applyNumberFormat="1" applyFont="1" applyBorder="1" applyAlignment="1">
      <alignment horizontal="center" vertical="center"/>
    </xf>
    <xf numFmtId="49" fontId="2" fillId="0" borderId="0" xfId="0" applyNumberFormat="1" applyFont="1" applyBorder="1" applyAlignment="1">
      <alignment horizontal="center" vertical="center"/>
    </xf>
    <xf numFmtId="1" fontId="21" fillId="0" borderId="32" xfId="0" applyNumberFormat="1" applyFont="1" applyBorder="1" applyAlignment="1">
      <alignment horizontal="center" vertical="center"/>
    </xf>
    <xf numFmtId="1" fontId="23" fillId="0" borderId="14" xfId="0" applyNumberFormat="1" applyFont="1" applyBorder="1" applyAlignment="1">
      <alignment horizontal="center" vertical="center"/>
    </xf>
    <xf numFmtId="1" fontId="22" fillId="0" borderId="14" xfId="0" applyNumberFormat="1" applyFont="1" applyBorder="1" applyAlignment="1">
      <alignment horizontal="center" vertical="center"/>
    </xf>
    <xf numFmtId="1" fontId="23" fillId="0" borderId="33" xfId="0" applyNumberFormat="1" applyFont="1" applyBorder="1" applyAlignment="1">
      <alignment horizontal="center" vertical="center"/>
    </xf>
    <xf numFmtId="0" fontId="21" fillId="0" borderId="0" xfId="0" applyFont="1" applyFill="1" applyBorder="1" applyAlignment="1">
      <alignment horizontal="center" vertical="center"/>
    </xf>
    <xf numFmtId="0" fontId="23" fillId="0" borderId="0" xfId="0" applyFont="1" applyFill="1" applyBorder="1" applyAlignment="1">
      <alignment horizontal="center" vertical="center"/>
    </xf>
    <xf numFmtId="1" fontId="2" fillId="0" borderId="0" xfId="0" applyNumberFormat="1" applyFont="1" applyFill="1" applyAlignment="1">
      <alignment horizontal="center" vertical="center"/>
    </xf>
    <xf numFmtId="1" fontId="29" fillId="0" borderId="0" xfId="0" applyNumberFormat="1" applyFont="1" applyBorder="1" applyAlignment="1">
      <alignment horizontal="center" vertical="center"/>
    </xf>
    <xf numFmtId="1" fontId="5" fillId="0" borderId="0" xfId="0" applyNumberFormat="1" applyFont="1" applyFill="1" applyAlignment="1">
      <alignment horizontal="center" vertical="center"/>
    </xf>
    <xf numFmtId="0" fontId="2" fillId="0" borderId="0" xfId="0" applyFont="1" applyFill="1" applyBorder="1" applyAlignment="1">
      <alignment horizontal="right"/>
    </xf>
    <xf numFmtId="0" fontId="1" fillId="0" borderId="44" xfId="0" applyFont="1" applyFill="1" applyBorder="1"/>
    <xf numFmtId="1" fontId="6" fillId="0" borderId="1" xfId="0" applyNumberFormat="1" applyFont="1" applyFill="1" applyBorder="1" applyAlignment="1">
      <alignment horizontal="left" vertical="center"/>
    </xf>
    <xf numFmtId="0" fontId="1" fillId="0" borderId="1" xfId="0" applyFont="1" applyFill="1" applyBorder="1"/>
    <xf numFmtId="0" fontId="1" fillId="0" borderId="1" xfId="0" applyNumberFormat="1" applyFont="1" applyFill="1" applyBorder="1" applyAlignment="1">
      <alignment horizontal="left"/>
    </xf>
    <xf numFmtId="49" fontId="6" fillId="0" borderId="1" xfId="0" applyNumberFormat="1" applyFont="1" applyFill="1" applyBorder="1" applyAlignment="1">
      <alignment horizontal="left"/>
    </xf>
    <xf numFmtId="0" fontId="6" fillId="0" borderId="1" xfId="0" applyNumberFormat="1" applyFont="1" applyFill="1" applyBorder="1" applyAlignment="1">
      <alignment horizontal="left"/>
    </xf>
    <xf numFmtId="0" fontId="1" fillId="0" borderId="1" xfId="0" applyFont="1" applyFill="1" applyBorder="1" applyAlignment="1">
      <alignment horizontal="left" vertical="center"/>
    </xf>
    <xf numFmtId="0" fontId="1" fillId="7" borderId="1" xfId="0" applyFont="1" applyFill="1" applyBorder="1" applyAlignment="1">
      <alignment horizontal="left" vertical="center"/>
    </xf>
    <xf numFmtId="0" fontId="1" fillId="0"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1" fillId="7" borderId="10" xfId="0" applyFont="1" applyFill="1" applyBorder="1"/>
    <xf numFmtId="0" fontId="50" fillId="11" borderId="0" xfId="0" applyNumberFormat="1" applyFont="1" applyFill="1" applyBorder="1" applyAlignment="1">
      <alignment horizontal="center"/>
    </xf>
    <xf numFmtId="1" fontId="50" fillId="11" borderId="1" xfId="0" applyNumberFormat="1" applyFont="1" applyFill="1" applyBorder="1" applyAlignment="1">
      <alignment horizontal="center" vertical="center"/>
    </xf>
    <xf numFmtId="0" fontId="51" fillId="11" borderId="0" xfId="0" applyFont="1" applyFill="1" applyBorder="1"/>
    <xf numFmtId="0" fontId="50" fillId="11" borderId="1" xfId="0" applyFont="1" applyFill="1" applyBorder="1" applyAlignment="1">
      <alignment horizontal="center" vertical="center"/>
    </xf>
    <xf numFmtId="49" fontId="50" fillId="11" borderId="1" xfId="0" applyNumberFormat="1" applyFont="1" applyFill="1" applyBorder="1" applyAlignment="1">
      <alignment horizontal="center" vertical="center"/>
    </xf>
    <xf numFmtId="49" fontId="38" fillId="12" borderId="45" xfId="0" applyNumberFormat="1" applyFont="1" applyFill="1" applyBorder="1" applyAlignment="1">
      <alignment horizontal="center" vertical="center"/>
    </xf>
    <xf numFmtId="0" fontId="2" fillId="12" borderId="6" xfId="0" applyFont="1" applyFill="1" applyBorder="1" applyAlignment="1">
      <alignment horizontal="center" vertical="center" textRotation="255"/>
    </xf>
    <xf numFmtId="0" fontId="13" fillId="12" borderId="6" xfId="0" applyFont="1" applyFill="1" applyBorder="1" applyAlignment="1">
      <alignment horizontal="center" vertical="center"/>
    </xf>
    <xf numFmtId="14" fontId="43" fillId="0" borderId="1" xfId="2" applyNumberFormat="1" applyFont="1" applyFill="1" applyBorder="1" applyAlignment="1" applyProtection="1">
      <alignment horizontal="left" vertical="center"/>
    </xf>
    <xf numFmtId="0" fontId="41" fillId="12" borderId="1" xfId="2" applyNumberFormat="1" applyFont="1" applyFill="1" applyBorder="1" applyAlignment="1" applyProtection="1">
      <alignment vertical="center"/>
    </xf>
    <xf numFmtId="0" fontId="6" fillId="0" borderId="1" xfId="0" applyFont="1" applyFill="1" applyBorder="1" applyAlignment="1">
      <alignment vertical="center"/>
    </xf>
    <xf numFmtId="0" fontId="32" fillId="0" borderId="0" xfId="3" applyFont="1" applyBorder="1" applyAlignment="1">
      <alignment wrapText="1"/>
    </xf>
    <xf numFmtId="0" fontId="4" fillId="0" borderId="1" xfId="3" applyFont="1" applyBorder="1" applyAlignment="1">
      <alignment vertical="center" wrapText="1"/>
    </xf>
    <xf numFmtId="0" fontId="10" fillId="12" borderId="8" xfId="3" applyFont="1" applyFill="1" applyBorder="1" applyAlignment="1">
      <alignment horizontal="center"/>
    </xf>
    <xf numFmtId="0" fontId="40" fillId="0" borderId="0" xfId="3" applyFont="1" applyFill="1" applyBorder="1"/>
    <xf numFmtId="0" fontId="39" fillId="0" borderId="0" xfId="3" applyFont="1" applyAlignment="1" applyProtection="1">
      <alignment horizontal="center" vertical="center" wrapText="1"/>
    </xf>
    <xf numFmtId="0" fontId="54" fillId="11" borderId="22" xfId="3" applyFont="1" applyFill="1" applyBorder="1" applyAlignment="1" applyProtection="1">
      <alignment horizontal="center" vertical="top"/>
    </xf>
    <xf numFmtId="169" fontId="31" fillId="12" borderId="22" xfId="3" applyNumberFormat="1" applyFont="1" applyFill="1" applyBorder="1" applyAlignment="1" applyProtection="1">
      <alignment horizontal="center" vertical="top"/>
      <protection locked="0"/>
    </xf>
    <xf numFmtId="0" fontId="2" fillId="0" borderId="0" xfId="3" applyFill="1" applyBorder="1"/>
    <xf numFmtId="0" fontId="2" fillId="0" borderId="0" xfId="3" applyFill="1" applyBorder="1" applyAlignment="1"/>
    <xf numFmtId="0" fontId="2" fillId="0" borderId="0" xfId="3" applyFill="1" applyBorder="1" applyAlignment="1">
      <alignment wrapText="1"/>
    </xf>
    <xf numFmtId="0" fontId="2" fillId="0" borderId="0" xfId="3" applyFill="1"/>
    <xf numFmtId="0" fontId="2" fillId="0" borderId="0" xfId="3" applyFill="1" applyAlignment="1">
      <alignment wrapText="1"/>
    </xf>
    <xf numFmtId="18" fontId="2" fillId="0" borderId="0" xfId="0" applyNumberFormat="1" applyFont="1" applyBorder="1"/>
    <xf numFmtId="18" fontId="2" fillId="0" borderId="0" xfId="0" applyNumberFormat="1" applyFont="1"/>
    <xf numFmtId="18" fontId="2" fillId="0" borderId="0" xfId="0" applyNumberFormat="1" applyFont="1" applyFill="1" applyBorder="1"/>
    <xf numFmtId="0" fontId="6" fillId="0" borderId="1" xfId="0" applyFont="1" applyFill="1" applyBorder="1" applyAlignment="1">
      <alignment vertical="center" wrapText="1"/>
    </xf>
    <xf numFmtId="165" fontId="6" fillId="0" borderId="1" xfId="0" applyNumberFormat="1" applyFont="1" applyFill="1" applyBorder="1" applyAlignment="1">
      <alignment horizontal="center" vertical="center"/>
    </xf>
    <xf numFmtId="0" fontId="10" fillId="12" borderId="0" xfId="0" applyNumberFormat="1" applyFont="1" applyFill="1" applyBorder="1" applyAlignment="1">
      <alignment horizontal="center"/>
    </xf>
    <xf numFmtId="167" fontId="10" fillId="12" borderId="1" xfId="0" applyNumberFormat="1" applyFont="1" applyFill="1" applyBorder="1" applyAlignment="1">
      <alignment horizontal="center" vertical="center"/>
    </xf>
    <xf numFmtId="165" fontId="0" fillId="0" borderId="0" xfId="0" applyNumberFormat="1"/>
    <xf numFmtId="165" fontId="2" fillId="0" borderId="0" xfId="0" applyNumberFormat="1" applyFont="1"/>
    <xf numFmtId="18" fontId="28" fillId="0" borderId="1" xfId="3" applyNumberFormat="1" applyFont="1" applyBorder="1" applyAlignment="1">
      <alignment horizontal="center"/>
    </xf>
    <xf numFmtId="165" fontId="28" fillId="0" borderId="1" xfId="3" applyNumberFormat="1" applyFont="1" applyBorder="1" applyAlignment="1">
      <alignment horizontal="center"/>
    </xf>
    <xf numFmtId="18" fontId="28" fillId="0" borderId="1" xfId="3" applyNumberFormat="1" applyFont="1" applyBorder="1" applyAlignment="1">
      <alignment horizontal="center" vertical="center"/>
    </xf>
    <xf numFmtId="165" fontId="28" fillId="0" borderId="1" xfId="3" applyNumberFormat="1" applyFont="1" applyBorder="1" applyAlignment="1">
      <alignment horizontal="center" vertical="center"/>
    </xf>
    <xf numFmtId="0" fontId="13" fillId="0" borderId="1" xfId="3" applyFont="1" applyFill="1" applyBorder="1" applyAlignment="1" applyProtection="1">
      <alignment horizontal="center"/>
      <protection locked="0"/>
    </xf>
    <xf numFmtId="0" fontId="13" fillId="0" borderId="1" xfId="0" applyFont="1" applyFill="1" applyBorder="1" applyAlignment="1">
      <alignment horizontal="center"/>
    </xf>
    <xf numFmtId="0" fontId="28" fillId="0" borderId="1" xfId="0" applyNumberFormat="1" applyFont="1" applyFill="1" applyBorder="1" applyAlignment="1">
      <alignment horizontal="center" vertical="center"/>
    </xf>
    <xf numFmtId="0" fontId="28" fillId="0" borderId="1" xfId="3" applyFont="1" applyFill="1" applyBorder="1" applyAlignment="1" applyProtection="1">
      <alignment horizontal="center" vertical="center"/>
      <protection locked="0"/>
    </xf>
    <xf numFmtId="0" fontId="28" fillId="0" borderId="1" xfId="0" applyFont="1" applyFill="1" applyBorder="1" applyAlignment="1">
      <alignment horizontal="center" vertical="center"/>
    </xf>
    <xf numFmtId="0" fontId="13" fillId="9" borderId="1" xfId="0" applyFont="1" applyFill="1" applyBorder="1" applyAlignment="1">
      <alignment horizontal="center"/>
    </xf>
    <xf numFmtId="0" fontId="13" fillId="9" borderId="1" xfId="3" applyFont="1" applyFill="1" applyBorder="1" applyAlignment="1" applyProtection="1">
      <alignment horizontal="center"/>
      <protection locked="0"/>
    </xf>
    <xf numFmtId="0" fontId="4" fillId="9" borderId="1" xfId="3" applyFont="1" applyFill="1" applyBorder="1" applyAlignment="1">
      <alignment vertical="center" wrapText="1"/>
    </xf>
    <xf numFmtId="18" fontId="28" fillId="9" borderId="1" xfId="3" applyNumberFormat="1" applyFont="1" applyFill="1" applyBorder="1" applyAlignment="1">
      <alignment horizontal="center"/>
    </xf>
    <xf numFmtId="0" fontId="28" fillId="9" borderId="1" xfId="0" applyFont="1" applyFill="1" applyBorder="1" applyAlignment="1">
      <alignment horizontal="center" vertical="center"/>
    </xf>
    <xf numFmtId="0" fontId="28" fillId="9" borderId="1" xfId="3" applyFont="1" applyFill="1" applyBorder="1" applyAlignment="1" applyProtection="1">
      <alignment horizontal="center" vertical="center"/>
      <protection locked="0"/>
    </xf>
    <xf numFmtId="18" fontId="28" fillId="9" borderId="1" xfId="3" applyNumberFormat="1" applyFont="1" applyFill="1" applyBorder="1" applyAlignment="1">
      <alignment horizontal="center" vertical="center"/>
    </xf>
    <xf numFmtId="0" fontId="2" fillId="9" borderId="1" xfId="3" applyFont="1" applyFill="1" applyBorder="1" applyAlignment="1">
      <alignment vertical="center"/>
    </xf>
    <xf numFmtId="0" fontId="28" fillId="9" borderId="1" xfId="0" applyNumberFormat="1" applyFont="1" applyFill="1" applyBorder="1" applyAlignment="1">
      <alignment horizontal="center" vertical="center"/>
    </xf>
    <xf numFmtId="0" fontId="2" fillId="9" borderId="1" xfId="3" applyFont="1" applyFill="1" applyBorder="1" applyAlignment="1">
      <alignment wrapText="1"/>
    </xf>
    <xf numFmtId="165" fontId="28" fillId="9" borderId="1" xfId="3" applyNumberFormat="1" applyFont="1" applyFill="1" applyBorder="1" applyAlignment="1">
      <alignment horizontal="center"/>
    </xf>
    <xf numFmtId="165" fontId="28" fillId="9" borderId="1" xfId="3" applyNumberFormat="1" applyFont="1" applyFill="1" applyBorder="1" applyAlignment="1">
      <alignment horizontal="center" vertical="center"/>
    </xf>
    <xf numFmtId="0" fontId="13" fillId="9" borderId="22" xfId="0" applyFont="1" applyFill="1" applyBorder="1" applyAlignment="1">
      <alignment horizontal="center"/>
    </xf>
    <xf numFmtId="0" fontId="13" fillId="9" borderId="22" xfId="3" applyFont="1" applyFill="1" applyBorder="1" applyAlignment="1" applyProtection="1">
      <alignment horizontal="center"/>
      <protection locked="0"/>
    </xf>
    <xf numFmtId="0" fontId="2" fillId="9" borderId="22" xfId="3" applyFont="1" applyFill="1" applyBorder="1" applyAlignment="1">
      <alignment vertical="center" wrapText="1"/>
    </xf>
    <xf numFmtId="18" fontId="28" fillId="9" borderId="22" xfId="3" applyNumberFormat="1" applyFont="1" applyFill="1" applyBorder="1" applyAlignment="1">
      <alignment horizontal="center"/>
    </xf>
    <xf numFmtId="0" fontId="28" fillId="9" borderId="22" xfId="0" applyFont="1" applyFill="1" applyBorder="1" applyAlignment="1">
      <alignment horizontal="center" vertical="center"/>
    </xf>
    <xf numFmtId="0" fontId="28" fillId="9" borderId="22" xfId="3" applyFont="1" applyFill="1" applyBorder="1" applyAlignment="1" applyProtection="1">
      <alignment horizontal="center" vertical="center"/>
      <protection locked="0"/>
    </xf>
    <xf numFmtId="18" fontId="28" fillId="9" borderId="22" xfId="3" applyNumberFormat="1" applyFont="1" applyFill="1" applyBorder="1" applyAlignment="1">
      <alignment horizontal="center" vertical="center"/>
    </xf>
    <xf numFmtId="1" fontId="3" fillId="0" borderId="1" xfId="0" applyNumberFormat="1" applyFont="1" applyFill="1" applyBorder="1" applyAlignment="1">
      <alignment horizontal="center"/>
    </xf>
    <xf numFmtId="0" fontId="2" fillId="0" borderId="1" xfId="0" applyFont="1" applyBorder="1"/>
    <xf numFmtId="0" fontId="2" fillId="0" borderId="0" xfId="0" applyNumberFormat="1" applyFont="1" applyFill="1"/>
    <xf numFmtId="0" fontId="6" fillId="12" borderId="12" xfId="0" applyNumberFormat="1" applyFont="1" applyFill="1" applyBorder="1" applyAlignment="1">
      <alignment horizontal="center"/>
    </xf>
    <xf numFmtId="0" fontId="6" fillId="12" borderId="7" xfId="0" applyNumberFormat="1" applyFont="1" applyFill="1" applyBorder="1" applyAlignment="1">
      <alignment horizontal="center"/>
    </xf>
    <xf numFmtId="0" fontId="0" fillId="12" borderId="25" xfId="0" applyNumberFormat="1" applyFill="1" applyBorder="1"/>
    <xf numFmtId="0" fontId="26" fillId="12" borderId="25" xfId="0" applyNumberFormat="1" applyFont="1" applyFill="1" applyBorder="1" applyAlignment="1">
      <alignment horizontal="right"/>
    </xf>
    <xf numFmtId="0" fontId="2" fillId="0" borderId="0" xfId="0" applyNumberFormat="1" applyFont="1" applyFill="1" applyAlignment="1">
      <alignment horizontal="right"/>
    </xf>
    <xf numFmtId="0" fontId="26" fillId="5" borderId="0" xfId="0" applyNumberFormat="1" applyFont="1" applyFill="1" applyBorder="1" applyAlignment="1"/>
    <xf numFmtId="0" fontId="2" fillId="5" borderId="1" xfId="0" applyNumberFormat="1" applyFont="1" applyFill="1" applyBorder="1" applyAlignment="1">
      <alignment vertical="center"/>
    </xf>
    <xf numFmtId="0" fontId="6" fillId="12" borderId="11" xfId="0" applyNumberFormat="1" applyFont="1" applyFill="1" applyBorder="1" applyAlignment="1">
      <alignment horizontal="right"/>
    </xf>
    <xf numFmtId="14" fontId="2" fillId="12" borderId="42" xfId="0" applyNumberFormat="1" applyFont="1" applyFill="1" applyBorder="1" applyAlignment="1">
      <alignment horizontal="left"/>
    </xf>
    <xf numFmtId="14" fontId="31" fillId="0" borderId="45" xfId="0" applyNumberFormat="1" applyFont="1" applyBorder="1" applyAlignment="1">
      <alignment horizontal="center"/>
    </xf>
    <xf numFmtId="165" fontId="5" fillId="0" borderId="0" xfId="0" applyNumberFormat="1" applyFont="1" applyFill="1" applyAlignment="1">
      <alignment horizontal="center" vertical="center"/>
    </xf>
    <xf numFmtId="0" fontId="10" fillId="12" borderId="4" xfId="3" applyFont="1" applyFill="1" applyBorder="1" applyAlignment="1">
      <alignment horizontal="center"/>
    </xf>
    <xf numFmtId="0" fontId="10" fillId="12" borderId="27" xfId="3" applyFont="1" applyFill="1" applyBorder="1" applyAlignment="1">
      <alignment horizontal="center"/>
    </xf>
    <xf numFmtId="0" fontId="40" fillId="0" borderId="50" xfId="3" applyFont="1" applyBorder="1"/>
    <xf numFmtId="18" fontId="28" fillId="0" borderId="26" xfId="3" applyNumberFormat="1" applyFont="1" applyBorder="1" applyAlignment="1">
      <alignment horizontal="center"/>
    </xf>
    <xf numFmtId="0" fontId="40" fillId="9" borderId="50" xfId="3" applyFont="1" applyFill="1" applyBorder="1"/>
    <xf numFmtId="18" fontId="28" fillId="9" borderId="26" xfId="3" applyNumberFormat="1" applyFont="1" applyFill="1" applyBorder="1" applyAlignment="1">
      <alignment horizontal="center"/>
    </xf>
    <xf numFmtId="0" fontId="40" fillId="9" borderId="51" xfId="3" applyFont="1" applyFill="1" applyBorder="1"/>
    <xf numFmtId="18" fontId="28" fillId="9" borderId="52" xfId="3" applyNumberFormat="1" applyFont="1" applyFill="1" applyBorder="1" applyAlignment="1">
      <alignment horizontal="center"/>
    </xf>
    <xf numFmtId="0" fontId="2" fillId="0" borderId="50" xfId="3" applyBorder="1" applyAlignment="1">
      <alignment wrapText="1"/>
    </xf>
    <xf numFmtId="0" fontId="40" fillId="9" borderId="50" xfId="3" applyFont="1" applyFill="1" applyBorder="1" applyAlignment="1">
      <alignment wrapText="1"/>
    </xf>
    <xf numFmtId="0" fontId="40" fillId="9" borderId="32" xfId="3" applyFont="1" applyFill="1" applyBorder="1"/>
    <xf numFmtId="0" fontId="28" fillId="9" borderId="14" xfId="0" applyNumberFormat="1" applyFont="1" applyFill="1" applyBorder="1" applyAlignment="1">
      <alignment horizontal="center" vertical="center"/>
    </xf>
    <xf numFmtId="0" fontId="28" fillId="9" borderId="14" xfId="3" applyFont="1" applyFill="1" applyBorder="1" applyAlignment="1" applyProtection="1">
      <alignment horizontal="center" vertical="center"/>
      <protection locked="0"/>
    </xf>
    <xf numFmtId="0" fontId="2" fillId="9" borderId="14" xfId="3" applyFont="1" applyFill="1" applyBorder="1" applyAlignment="1">
      <alignment wrapText="1"/>
    </xf>
    <xf numFmtId="18" fontId="28" fillId="9" borderId="14" xfId="3" applyNumberFormat="1" applyFont="1" applyFill="1" applyBorder="1" applyAlignment="1">
      <alignment horizontal="center"/>
    </xf>
    <xf numFmtId="165" fontId="28" fillId="9" borderId="14" xfId="3" applyNumberFormat="1" applyFont="1" applyFill="1" applyBorder="1" applyAlignment="1">
      <alignment horizontal="center"/>
    </xf>
    <xf numFmtId="18" fontId="28" fillId="9" borderId="33" xfId="3" applyNumberFormat="1" applyFont="1" applyFill="1" applyBorder="1" applyAlignment="1">
      <alignment horizontal="center"/>
    </xf>
    <xf numFmtId="18" fontId="28" fillId="0" borderId="26" xfId="3" applyNumberFormat="1" applyFont="1" applyBorder="1" applyAlignment="1">
      <alignment horizontal="center" vertical="center"/>
    </xf>
    <xf numFmtId="18" fontId="28" fillId="9" borderId="26" xfId="3" applyNumberFormat="1" applyFont="1" applyFill="1" applyBorder="1" applyAlignment="1">
      <alignment horizontal="center" vertical="center"/>
    </xf>
    <xf numFmtId="18" fontId="28" fillId="9" borderId="52" xfId="3" applyNumberFormat="1" applyFont="1" applyFill="1" applyBorder="1" applyAlignment="1">
      <alignment horizontal="center" vertical="center"/>
    </xf>
    <xf numFmtId="18" fontId="28" fillId="9" borderId="14" xfId="3" applyNumberFormat="1" applyFont="1" applyFill="1" applyBorder="1" applyAlignment="1">
      <alignment horizontal="center" vertical="center"/>
    </xf>
    <xf numFmtId="165" fontId="28" fillId="9" borderId="14" xfId="3" applyNumberFormat="1" applyFont="1" applyFill="1" applyBorder="1" applyAlignment="1">
      <alignment horizontal="center" vertical="center"/>
    </xf>
    <xf numFmtId="18" fontId="28" fillId="9" borderId="33" xfId="3" applyNumberFormat="1" applyFont="1" applyFill="1" applyBorder="1" applyAlignment="1">
      <alignment horizontal="center" vertical="center"/>
    </xf>
    <xf numFmtId="49" fontId="10" fillId="12" borderId="22" xfId="0" applyNumberFormat="1" applyFont="1" applyFill="1" applyBorder="1" applyAlignment="1">
      <alignment horizontal="center"/>
    </xf>
    <xf numFmtId="0" fontId="10" fillId="12" borderId="22" xfId="0" applyFont="1" applyFill="1" applyBorder="1" applyAlignment="1">
      <alignment horizontal="center"/>
    </xf>
    <xf numFmtId="165" fontId="6" fillId="0" borderId="26" xfId="0" applyNumberFormat="1" applyFont="1" applyFill="1" applyBorder="1" applyAlignment="1">
      <alignment horizontal="center" vertical="center"/>
    </xf>
    <xf numFmtId="0" fontId="1" fillId="0" borderId="26" xfId="0" applyFont="1" applyFill="1" applyBorder="1"/>
    <xf numFmtId="165" fontId="6" fillId="0" borderId="26" xfId="0" applyNumberFormat="1" applyFont="1" applyFill="1" applyBorder="1" applyAlignment="1">
      <alignment horizontal="center"/>
    </xf>
    <xf numFmtId="0" fontId="6" fillId="0" borderId="26" xfId="0" applyNumberFormat="1" applyFont="1" applyFill="1" applyBorder="1" applyAlignment="1">
      <alignment horizontal="left"/>
    </xf>
    <xf numFmtId="0" fontId="6" fillId="0" borderId="14" xfId="0" applyNumberFormat="1" applyFont="1" applyFill="1" applyBorder="1" applyAlignment="1">
      <alignment horizontal="left"/>
    </xf>
    <xf numFmtId="0" fontId="6" fillId="0" borderId="33" xfId="0" applyNumberFormat="1" applyFont="1" applyFill="1" applyBorder="1" applyAlignment="1">
      <alignment horizontal="left"/>
    </xf>
    <xf numFmtId="1" fontId="48" fillId="0" borderId="13" xfId="0" applyNumberFormat="1" applyFont="1" applyBorder="1" applyAlignment="1">
      <alignment horizontal="center" vertical="center"/>
    </xf>
    <xf numFmtId="1" fontId="63" fillId="0" borderId="13" xfId="0" applyNumberFormat="1" applyFont="1" applyBorder="1" applyAlignment="1">
      <alignment horizontal="center" vertical="center"/>
    </xf>
    <xf numFmtId="1" fontId="63" fillId="0" borderId="54" xfId="0" applyNumberFormat="1" applyFont="1" applyBorder="1" applyAlignment="1">
      <alignment horizontal="center" vertical="center"/>
    </xf>
    <xf numFmtId="49" fontId="6" fillId="0" borderId="14" xfId="0" applyNumberFormat="1" applyFont="1" applyFill="1" applyBorder="1" applyAlignment="1">
      <alignment horizontal="left"/>
    </xf>
    <xf numFmtId="0" fontId="28" fillId="0" borderId="0" xfId="0" applyNumberFormat="1" applyFont="1" applyFill="1" applyBorder="1" applyAlignment="1">
      <alignment horizontal="center" vertical="center"/>
    </xf>
    <xf numFmtId="0" fontId="28" fillId="0" borderId="0" xfId="3" applyFont="1" applyFill="1" applyBorder="1" applyAlignment="1" applyProtection="1">
      <alignment horizontal="center" vertical="center"/>
      <protection locked="0"/>
    </xf>
    <xf numFmtId="18" fontId="28" fillId="0" borderId="0" xfId="3" applyNumberFormat="1" applyFont="1" applyFill="1" applyBorder="1" applyAlignment="1">
      <alignment horizontal="center"/>
    </xf>
    <xf numFmtId="165" fontId="28" fillId="0" borderId="0" xfId="3" applyNumberFormat="1" applyFont="1" applyFill="1" applyBorder="1" applyAlignment="1">
      <alignment horizontal="center"/>
    </xf>
    <xf numFmtId="18" fontId="28" fillId="0" borderId="0" xfId="3" applyNumberFormat="1" applyFont="1" applyFill="1" applyBorder="1" applyAlignment="1">
      <alignment horizontal="center" vertical="center"/>
    </xf>
    <xf numFmtId="165" fontId="28" fillId="0" borderId="0" xfId="3" applyNumberFormat="1" applyFont="1" applyFill="1" applyBorder="1" applyAlignment="1">
      <alignment horizontal="center" vertical="center"/>
    </xf>
    <xf numFmtId="0" fontId="3" fillId="0" borderId="0" xfId="0" applyFont="1" applyAlignment="1">
      <alignment horizontal="center"/>
    </xf>
    <xf numFmtId="0" fontId="3" fillId="0" borderId="0" xfId="0" applyFont="1"/>
    <xf numFmtId="1" fontId="3" fillId="0" borderId="0" xfId="0" applyNumberFormat="1" applyFont="1"/>
    <xf numFmtId="1" fontId="3" fillId="13" borderId="1" xfId="0" applyNumberFormat="1" applyFont="1" applyFill="1" applyBorder="1" applyAlignment="1">
      <alignment horizontal="center"/>
    </xf>
    <xf numFmtId="0" fontId="2" fillId="13" borderId="1" xfId="0" applyFont="1" applyFill="1" applyBorder="1"/>
    <xf numFmtId="0" fontId="2" fillId="0" borderId="1" xfId="0" applyFont="1" applyFill="1" applyBorder="1"/>
    <xf numFmtId="0" fontId="6" fillId="13" borderId="12" xfId="0" applyFont="1" applyFill="1" applyBorder="1" applyAlignment="1">
      <alignment horizontal="center"/>
    </xf>
    <xf numFmtId="0" fontId="28" fillId="14" borderId="1" xfId="0" applyNumberFormat="1" applyFont="1" applyFill="1" applyBorder="1" applyAlignment="1">
      <alignment horizontal="center" vertical="center"/>
    </xf>
    <xf numFmtId="0" fontId="28" fillId="14" borderId="1" xfId="3" applyFont="1" applyFill="1" applyBorder="1" applyAlignment="1" applyProtection="1">
      <alignment horizontal="center" vertical="center"/>
      <protection locked="0"/>
    </xf>
    <xf numFmtId="18" fontId="28" fillId="14" borderId="26" xfId="3" applyNumberFormat="1" applyFont="1" applyFill="1" applyBorder="1" applyAlignment="1">
      <alignment horizontal="center" vertical="center"/>
    </xf>
    <xf numFmtId="0" fontId="40" fillId="14" borderId="50" xfId="3" applyFont="1" applyFill="1" applyBorder="1"/>
    <xf numFmtId="0" fontId="2" fillId="14" borderId="1" xfId="3" applyFont="1" applyFill="1" applyBorder="1" applyAlignment="1">
      <alignment wrapText="1"/>
    </xf>
    <xf numFmtId="18" fontId="28" fillId="14" borderId="1" xfId="3" applyNumberFormat="1" applyFont="1" applyFill="1" applyBorder="1" applyAlignment="1">
      <alignment horizontal="center" vertical="center"/>
    </xf>
    <xf numFmtId="165" fontId="28" fillId="14" borderId="1" xfId="3" applyNumberFormat="1" applyFont="1" applyFill="1" applyBorder="1" applyAlignment="1">
      <alignment horizontal="center" vertical="center"/>
    </xf>
    <xf numFmtId="18" fontId="28" fillId="0" borderId="1" xfId="3" applyNumberFormat="1" applyFont="1" applyFill="1" applyBorder="1" applyAlignment="1">
      <alignment horizontal="center" vertical="center"/>
    </xf>
    <xf numFmtId="165" fontId="28" fillId="0" borderId="1" xfId="3" applyNumberFormat="1" applyFont="1" applyFill="1" applyBorder="1" applyAlignment="1">
      <alignment horizontal="center" vertical="center"/>
    </xf>
    <xf numFmtId="18" fontId="28" fillId="0" borderId="26" xfId="3" applyNumberFormat="1" applyFont="1" applyFill="1" applyBorder="1" applyAlignment="1">
      <alignment horizontal="center" vertical="center"/>
    </xf>
    <xf numFmtId="0" fontId="40" fillId="0" borderId="50" xfId="3" applyFont="1" applyFill="1" applyBorder="1"/>
    <xf numFmtId="18" fontId="28" fillId="0" borderId="1" xfId="3" applyNumberFormat="1" applyFont="1" applyFill="1" applyBorder="1" applyAlignment="1">
      <alignment horizontal="center"/>
    </xf>
    <xf numFmtId="165" fontId="28" fillId="0" borderId="1" xfId="3" applyNumberFormat="1" applyFont="1" applyFill="1" applyBorder="1" applyAlignment="1">
      <alignment horizontal="center"/>
    </xf>
    <xf numFmtId="18" fontId="28" fillId="0" borderId="26" xfId="3" applyNumberFormat="1" applyFont="1" applyFill="1" applyBorder="1" applyAlignment="1">
      <alignment horizontal="center"/>
    </xf>
    <xf numFmtId="18" fontId="28" fillId="14" borderId="1" xfId="3" applyNumberFormat="1" applyFont="1" applyFill="1" applyBorder="1" applyAlignment="1">
      <alignment horizontal="center"/>
    </xf>
    <xf numFmtId="165" fontId="28" fillId="14" borderId="1" xfId="3" applyNumberFormat="1" applyFont="1" applyFill="1" applyBorder="1" applyAlignment="1">
      <alignment horizontal="center"/>
    </xf>
    <xf numFmtId="18" fontId="28" fillId="14" borderId="26" xfId="3" applyNumberFormat="1" applyFont="1" applyFill="1" applyBorder="1" applyAlignment="1">
      <alignment horizontal="center"/>
    </xf>
    <xf numFmtId="0" fontId="2" fillId="14" borderId="1" xfId="3" applyFont="1" applyFill="1" applyBorder="1"/>
    <xf numFmtId="0" fontId="2" fillId="0" borderId="14" xfId="3" applyFont="1" applyFill="1" applyBorder="1" applyAlignment="1">
      <alignment wrapText="1"/>
    </xf>
    <xf numFmtId="18" fontId="28" fillId="0" borderId="14" xfId="3" applyNumberFormat="1" applyFont="1" applyFill="1" applyBorder="1" applyAlignment="1">
      <alignment horizontal="center" vertical="center"/>
    </xf>
    <xf numFmtId="165" fontId="28" fillId="0" borderId="14" xfId="3" applyNumberFormat="1" applyFont="1" applyFill="1" applyBorder="1" applyAlignment="1">
      <alignment horizontal="center" vertical="center"/>
    </xf>
    <xf numFmtId="18" fontId="28" fillId="0" borderId="33" xfId="3" applyNumberFormat="1" applyFont="1" applyFill="1" applyBorder="1" applyAlignment="1">
      <alignment horizontal="center" vertical="center"/>
    </xf>
    <xf numFmtId="0" fontId="40" fillId="0" borderId="32" xfId="3" applyFont="1" applyFill="1" applyBorder="1"/>
    <xf numFmtId="0" fontId="28" fillId="0" borderId="14" xfId="0" applyNumberFormat="1" applyFont="1" applyFill="1" applyBorder="1" applyAlignment="1">
      <alignment horizontal="center" vertical="center"/>
    </xf>
    <xf numFmtId="0" fontId="28" fillId="0" borderId="14" xfId="3" applyFont="1" applyFill="1" applyBorder="1" applyAlignment="1" applyProtection="1">
      <alignment horizontal="center" vertical="center"/>
      <protection locked="0"/>
    </xf>
    <xf numFmtId="18" fontId="28" fillId="0" borderId="14" xfId="3" applyNumberFormat="1" applyFont="1" applyFill="1" applyBorder="1" applyAlignment="1">
      <alignment horizontal="center"/>
    </xf>
    <xf numFmtId="165" fontId="28" fillId="0" borderId="14" xfId="3" applyNumberFormat="1" applyFont="1" applyFill="1" applyBorder="1" applyAlignment="1">
      <alignment horizontal="center"/>
    </xf>
    <xf numFmtId="18" fontId="28" fillId="0" borderId="33" xfId="3" applyNumberFormat="1" applyFont="1" applyFill="1" applyBorder="1" applyAlignment="1">
      <alignment horizontal="center"/>
    </xf>
    <xf numFmtId="0" fontId="43" fillId="0" borderId="1" xfId="2" applyNumberFormat="1" applyFont="1" applyFill="1" applyBorder="1" applyAlignment="1" applyProtection="1">
      <alignment horizontal="left" vertical="center"/>
    </xf>
    <xf numFmtId="0" fontId="6" fillId="12" borderId="34" xfId="0" applyNumberFormat="1" applyFont="1" applyFill="1" applyBorder="1" applyAlignment="1"/>
    <xf numFmtId="0" fontId="2" fillId="12" borderId="11" xfId="0" applyNumberFormat="1" applyFont="1" applyFill="1" applyBorder="1" applyAlignment="1"/>
    <xf numFmtId="166" fontId="6" fillId="4" borderId="41" xfId="0" applyNumberFormat="1" applyFont="1" applyFill="1" applyBorder="1" applyAlignment="1">
      <alignment horizontal="center" vertical="center"/>
    </xf>
    <xf numFmtId="166" fontId="6" fillId="4" borderId="29" xfId="0" applyNumberFormat="1" applyFont="1" applyFill="1" applyBorder="1" applyAlignment="1">
      <alignment horizontal="center" vertical="center"/>
    </xf>
    <xf numFmtId="0" fontId="28" fillId="0" borderId="11" xfId="0" applyFont="1" applyBorder="1" applyAlignment="1">
      <alignment horizontal="center" vertical="center"/>
    </xf>
    <xf numFmtId="0" fontId="39" fillId="0" borderId="0" xfId="3" applyFont="1" applyAlignment="1" applyProtection="1">
      <alignment wrapText="1"/>
    </xf>
    <xf numFmtId="0" fontId="10"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49" fillId="0" borderId="1" xfId="0" applyFont="1" applyFill="1" applyBorder="1" applyAlignment="1">
      <alignment horizontal="center"/>
    </xf>
    <xf numFmtId="2" fontId="36" fillId="0" borderId="55" xfId="0" applyNumberFormat="1" applyFont="1" applyBorder="1" applyAlignment="1">
      <alignment horizontal="left" vertical="center"/>
    </xf>
    <xf numFmtId="0" fontId="7" fillId="0" borderId="1" xfId="1" applyNumberFormat="1" applyFont="1" applyFill="1" applyBorder="1" applyAlignment="1" applyProtection="1">
      <alignment horizontal="center" vertical="center"/>
    </xf>
    <xf numFmtId="0" fontId="7" fillId="0" borderId="22" xfId="1" applyNumberFormat="1" applyFont="1" applyFill="1" applyBorder="1" applyAlignment="1" applyProtection="1">
      <alignment horizontal="center" vertical="center"/>
    </xf>
    <xf numFmtId="0" fontId="36" fillId="0" borderId="1" xfId="0" applyFont="1" applyFill="1" applyBorder="1" applyAlignment="1">
      <alignment horizontal="left" vertical="center"/>
    </xf>
    <xf numFmtId="0" fontId="53" fillId="11" borderId="40" xfId="2" applyNumberFormat="1" applyFont="1" applyFill="1" applyBorder="1" applyAlignment="1" applyProtection="1">
      <alignment vertical="center"/>
    </xf>
    <xf numFmtId="0" fontId="53" fillId="11" borderId="15" xfId="2" applyNumberFormat="1" applyFont="1" applyFill="1" applyBorder="1" applyAlignment="1" applyProtection="1">
      <alignment horizontal="left" vertical="center"/>
    </xf>
    <xf numFmtId="0" fontId="53" fillId="11" borderId="15" xfId="2" applyNumberFormat="1" applyFont="1" applyFill="1" applyBorder="1" applyAlignment="1" applyProtection="1">
      <alignment horizontal="center" vertical="center"/>
    </xf>
    <xf numFmtId="2" fontId="53" fillId="11" borderId="41" xfId="2" applyNumberFormat="1" applyFont="1" applyFill="1" applyBorder="1" applyAlignment="1" applyProtection="1">
      <alignment horizontal="center" vertical="center"/>
    </xf>
    <xf numFmtId="0" fontId="7" fillId="0" borderId="0" xfId="1" applyNumberFormat="1" applyFont="1" applyFill="1" applyBorder="1" applyAlignment="1" applyProtection="1">
      <alignment horizontal="center" vertical="center"/>
    </xf>
    <xf numFmtId="2" fontId="36" fillId="0" borderId="0" xfId="0" applyNumberFormat="1" applyFont="1" applyBorder="1" applyAlignment="1">
      <alignment horizontal="left" vertical="center"/>
    </xf>
    <xf numFmtId="0" fontId="49" fillId="0" borderId="0" xfId="0" applyFont="1" applyFill="1" applyBorder="1" applyAlignment="1">
      <alignment horizontal="center"/>
    </xf>
    <xf numFmtId="168" fontId="46" fillId="5" borderId="0" xfId="0" applyNumberFormat="1" applyFont="1" applyFill="1" applyBorder="1" applyAlignment="1">
      <alignment horizontal="center" vertical="center"/>
    </xf>
    <xf numFmtId="1" fontId="10" fillId="0" borderId="0" xfId="0" applyNumberFormat="1" applyFont="1" applyFill="1" applyBorder="1" applyAlignment="1" applyProtection="1">
      <alignment horizontal="center" vertical="center"/>
      <protection locked="0"/>
    </xf>
    <xf numFmtId="1" fontId="10" fillId="0" borderId="0" xfId="0" applyNumberFormat="1" applyFont="1" applyFill="1" applyBorder="1" applyAlignment="1">
      <alignment horizontal="center" vertical="center"/>
    </xf>
    <xf numFmtId="1" fontId="34" fillId="0" borderId="0" xfId="0" applyNumberFormat="1" applyFont="1" applyFill="1" applyBorder="1" applyAlignment="1">
      <alignment horizontal="left" vertical="center"/>
    </xf>
    <xf numFmtId="0" fontId="7" fillId="0" borderId="50" xfId="0" applyFont="1" applyFill="1" applyBorder="1" applyAlignment="1">
      <alignment horizontal="center" vertical="center"/>
    </xf>
    <xf numFmtId="0" fontId="7" fillId="0" borderId="32" xfId="0" applyFont="1" applyFill="1" applyBorder="1" applyAlignment="1">
      <alignment horizontal="center" vertical="center"/>
    </xf>
    <xf numFmtId="0" fontId="7" fillId="0" borderId="14" xfId="1" applyNumberFormat="1" applyFont="1" applyFill="1" applyBorder="1" applyAlignment="1" applyProtection="1">
      <alignment horizontal="center" vertical="center"/>
    </xf>
    <xf numFmtId="2" fontId="36" fillId="0" borderId="70" xfId="0" applyNumberFormat="1" applyFont="1" applyBorder="1" applyAlignment="1">
      <alignment horizontal="left" vertical="center"/>
    </xf>
    <xf numFmtId="0" fontId="49" fillId="0" borderId="14" xfId="0" applyFont="1" applyFill="1" applyBorder="1" applyAlignment="1">
      <alignment horizontal="center"/>
    </xf>
    <xf numFmtId="168" fontId="46" fillId="5" borderId="2" xfId="0" applyNumberFormat="1" applyFont="1" applyFill="1" applyBorder="1" applyAlignment="1">
      <alignment horizontal="center" vertical="center"/>
    </xf>
    <xf numFmtId="168" fontId="46" fillId="5" borderId="66" xfId="0" applyNumberFormat="1" applyFont="1" applyFill="1" applyBorder="1" applyAlignment="1">
      <alignment horizontal="center" vertical="center"/>
    </xf>
    <xf numFmtId="164" fontId="31" fillId="5" borderId="0" xfId="0" applyNumberFormat="1" applyFont="1" applyFill="1" applyBorder="1" applyAlignment="1">
      <alignment horizontal="center" vertical="center"/>
    </xf>
    <xf numFmtId="0" fontId="13" fillId="0" borderId="0" xfId="0" applyFont="1" applyFill="1" applyBorder="1" applyAlignment="1">
      <alignment horizontal="center" vertical="center"/>
    </xf>
    <xf numFmtId="164" fontId="31" fillId="0" borderId="0" xfId="0" applyNumberFormat="1" applyFont="1" applyFill="1" applyBorder="1" applyAlignment="1">
      <alignment horizontal="center" vertical="center"/>
    </xf>
    <xf numFmtId="49" fontId="28" fillId="0" borderId="0"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7" fillId="5" borderId="8" xfId="1" applyNumberFormat="1" applyFont="1" applyFill="1" applyBorder="1" applyAlignment="1" applyProtection="1">
      <alignment horizontal="center" vertical="center"/>
    </xf>
    <xf numFmtId="2" fontId="36" fillId="0" borderId="65" xfId="0" applyNumberFormat="1" applyFont="1" applyBorder="1" applyAlignment="1">
      <alignment horizontal="left" vertical="center"/>
    </xf>
    <xf numFmtId="168" fontId="46" fillId="5" borderId="61" xfId="0" applyNumberFormat="1" applyFont="1" applyFill="1" applyBorder="1" applyAlignment="1">
      <alignment horizontal="center" vertical="center"/>
    </xf>
    <xf numFmtId="0" fontId="6" fillId="5" borderId="13" xfId="0" applyNumberFormat="1" applyFont="1" applyFill="1" applyBorder="1" applyAlignment="1">
      <alignment horizontal="left" vertical="center"/>
    </xf>
    <xf numFmtId="0" fontId="6" fillId="5" borderId="46" xfId="0" applyNumberFormat="1" applyFont="1" applyFill="1" applyBorder="1"/>
    <xf numFmtId="0" fontId="6" fillId="5" borderId="43" xfId="0" applyNumberFormat="1" applyFont="1" applyFill="1" applyBorder="1"/>
    <xf numFmtId="0" fontId="6" fillId="0" borderId="24" xfId="0" applyNumberFormat="1" applyFont="1" applyBorder="1"/>
    <xf numFmtId="0" fontId="6" fillId="5" borderId="4" xfId="0" applyNumberFormat="1" applyFont="1" applyFill="1" applyBorder="1" applyAlignment="1">
      <alignment horizontal="left" vertical="center"/>
    </xf>
    <xf numFmtId="0" fontId="6" fillId="0" borderId="26" xfId="0" applyNumberFormat="1" applyFont="1" applyBorder="1"/>
    <xf numFmtId="0" fontId="6" fillId="12" borderId="2" xfId="0" applyFont="1" applyFill="1" applyBorder="1" applyAlignment="1">
      <alignment horizontal="center"/>
    </xf>
    <xf numFmtId="49" fontId="20" fillId="12" borderId="10" xfId="0" applyNumberFormat="1" applyFont="1" applyFill="1" applyBorder="1" applyAlignment="1">
      <alignment horizontal="center"/>
    </xf>
    <xf numFmtId="49" fontId="9" fillId="0" borderId="10" xfId="0" applyNumberFormat="1" applyFont="1" applyFill="1" applyBorder="1" applyAlignment="1">
      <alignment horizontal="center"/>
    </xf>
    <xf numFmtId="0" fontId="35" fillId="12" borderId="67" xfId="0" applyFont="1" applyFill="1" applyBorder="1" applyAlignment="1">
      <alignment horizontal="center" vertical="center"/>
    </xf>
    <xf numFmtId="0" fontId="13" fillId="12" borderId="80" xfId="0" applyNumberFormat="1" applyFont="1" applyFill="1" applyBorder="1" applyAlignment="1">
      <alignment horizontal="center" vertical="center"/>
    </xf>
    <xf numFmtId="0" fontId="13" fillId="12" borderId="68" xfId="0" applyNumberFormat="1" applyFont="1" applyFill="1" applyBorder="1" applyAlignment="1">
      <alignment horizontal="center" vertical="center"/>
    </xf>
    <xf numFmtId="0" fontId="2" fillId="0" borderId="29" xfId="0" applyFont="1" applyBorder="1"/>
    <xf numFmtId="0" fontId="31" fillId="0" borderId="16" xfId="0" applyFont="1" applyBorder="1" applyAlignment="1">
      <alignment horizontal="center" vertical="center"/>
    </xf>
    <xf numFmtId="49" fontId="9" fillId="0" borderId="14" xfId="0" applyNumberFormat="1" applyFont="1" applyFill="1" applyBorder="1" applyAlignment="1">
      <alignment horizontal="center"/>
    </xf>
    <xf numFmtId="1" fontId="3" fillId="0" borderId="14" xfId="0" applyNumberFormat="1" applyFont="1" applyFill="1" applyBorder="1" applyAlignment="1">
      <alignment horizontal="center"/>
    </xf>
    <xf numFmtId="0" fontId="2" fillId="0" borderId="14" xfId="0" applyFont="1" applyBorder="1"/>
    <xf numFmtId="0" fontId="2" fillId="0" borderId="2" xfId="0" applyFont="1" applyBorder="1" applyAlignment="1">
      <alignment horizontal="center"/>
    </xf>
    <xf numFmtId="0" fontId="2" fillId="0" borderId="66" xfId="0" applyFont="1" applyBorder="1" applyAlignment="1">
      <alignment horizontal="center"/>
    </xf>
    <xf numFmtId="1" fontId="3" fillId="0" borderId="50" xfId="0" applyNumberFormat="1" applyFont="1" applyFill="1" applyBorder="1" applyAlignment="1">
      <alignment horizontal="center"/>
    </xf>
    <xf numFmtId="0" fontId="2" fillId="0" borderId="26" xfId="0" applyFont="1" applyFill="1" applyBorder="1"/>
    <xf numFmtId="1" fontId="3" fillId="13" borderId="50" xfId="0" applyNumberFormat="1" applyFont="1" applyFill="1" applyBorder="1" applyAlignment="1">
      <alignment horizontal="center"/>
    </xf>
    <xf numFmtId="0" fontId="2" fillId="13" borderId="26" xfId="0" applyFont="1" applyFill="1" applyBorder="1"/>
    <xf numFmtId="0" fontId="2" fillId="0" borderId="26" xfId="0" applyFont="1" applyBorder="1"/>
    <xf numFmtId="1" fontId="3" fillId="0" borderId="32" xfId="0" applyNumberFormat="1" applyFont="1" applyFill="1" applyBorder="1" applyAlignment="1">
      <alignment horizontal="center"/>
    </xf>
    <xf numFmtId="0" fontId="2" fillId="0" borderId="33" xfId="0" applyFont="1" applyBorder="1"/>
    <xf numFmtId="1" fontId="3" fillId="13" borderId="13" xfId="0" applyNumberFormat="1" applyFont="1" applyFill="1" applyBorder="1" applyAlignment="1">
      <alignment horizontal="center"/>
    </xf>
    <xf numFmtId="1" fontId="3" fillId="0" borderId="43" xfId="0" applyNumberFormat="1" applyFont="1" applyFill="1" applyBorder="1" applyAlignment="1">
      <alignment horizontal="center"/>
    </xf>
    <xf numFmtId="0" fontId="2" fillId="0" borderId="43" xfId="0" applyFont="1" applyFill="1" applyBorder="1"/>
    <xf numFmtId="0" fontId="2" fillId="0" borderId="24" xfId="0" applyFont="1" applyFill="1" applyBorder="1"/>
    <xf numFmtId="0" fontId="57" fillId="11" borderId="54" xfId="0" applyNumberFormat="1" applyFont="1" applyFill="1" applyBorder="1" applyAlignment="1">
      <alignment horizontal="center"/>
    </xf>
    <xf numFmtId="49" fontId="55" fillId="11" borderId="8" xfId="0" applyNumberFormat="1" applyFont="1" applyFill="1" applyBorder="1" applyAlignment="1">
      <alignment horizontal="center"/>
    </xf>
    <xf numFmtId="0" fontId="56" fillId="11" borderId="61" xfId="0" applyFont="1" applyFill="1" applyBorder="1" applyAlignment="1">
      <alignment horizontal="center"/>
    </xf>
    <xf numFmtId="0" fontId="54" fillId="11" borderId="5" xfId="0" applyNumberFormat="1" applyFont="1" applyFill="1" applyBorder="1" applyAlignment="1">
      <alignment horizontal="center" textRotation="45"/>
    </xf>
    <xf numFmtId="0" fontId="54" fillId="11" borderId="12" xfId="0" applyNumberFormat="1" applyFont="1" applyFill="1" applyBorder="1" applyAlignment="1">
      <alignment horizontal="center" textRotation="45"/>
    </xf>
    <xf numFmtId="1" fontId="54" fillId="11" borderId="12" xfId="0" applyNumberFormat="1" applyFont="1" applyFill="1" applyBorder="1" applyAlignment="1">
      <alignment horizontal="center" textRotation="45"/>
    </xf>
    <xf numFmtId="49" fontId="54" fillId="11" borderId="12" xfId="0" applyNumberFormat="1" applyFont="1" applyFill="1" applyBorder="1" applyAlignment="1">
      <alignment horizontal="center" textRotation="45"/>
    </xf>
    <xf numFmtId="0" fontId="54" fillId="11" borderId="29" xfId="0" applyNumberFormat="1" applyFont="1" applyFill="1" applyBorder="1" applyAlignment="1">
      <alignment horizontal="center" textRotation="45"/>
    </xf>
    <xf numFmtId="0" fontId="26" fillId="0" borderId="0" xfId="0" applyFont="1" applyFill="1" applyBorder="1" applyAlignment="1">
      <alignment horizontal="center" vertical="center"/>
    </xf>
    <xf numFmtId="165" fontId="5" fillId="0" borderId="0" xfId="0" applyNumberFormat="1" applyFont="1" applyFill="1" applyBorder="1" applyAlignment="1">
      <alignment horizontal="center" vertical="center"/>
    </xf>
    <xf numFmtId="1" fontId="16" fillId="0" borderId="0" xfId="0" applyNumberFormat="1" applyFont="1" applyBorder="1" applyAlignment="1">
      <alignment horizontal="center" vertical="center"/>
    </xf>
    <xf numFmtId="1" fontId="62" fillId="0" borderId="0" xfId="0" applyNumberFormat="1" applyFont="1" applyBorder="1" applyAlignment="1">
      <alignment horizontal="center" vertical="center"/>
    </xf>
    <xf numFmtId="1" fontId="48" fillId="0" borderId="0" xfId="0" applyNumberFormat="1" applyFont="1" applyBorder="1" applyAlignment="1">
      <alignment horizontal="center" vertical="center"/>
    </xf>
    <xf numFmtId="0" fontId="10" fillId="0" borderId="0" xfId="0" applyFont="1" applyAlignment="1"/>
    <xf numFmtId="0" fontId="2" fillId="0" borderId="1" xfId="0" applyNumberFormat="1" applyFont="1" applyFill="1" applyBorder="1" applyAlignment="1">
      <alignment horizontal="center"/>
    </xf>
    <xf numFmtId="1" fontId="2" fillId="0" borderId="1" xfId="0" applyNumberFormat="1" applyFont="1" applyFill="1" applyBorder="1" applyAlignment="1">
      <alignment horizontal="center"/>
    </xf>
    <xf numFmtId="0" fontId="2" fillId="0" borderId="1" xfId="0" applyFont="1" applyBorder="1" applyAlignment="1">
      <alignment wrapText="1"/>
    </xf>
    <xf numFmtId="49" fontId="2" fillId="0" borderId="1" xfId="0" applyNumberFormat="1" applyFont="1" applyFill="1" applyBorder="1" applyAlignment="1">
      <alignment horizontal="center"/>
    </xf>
    <xf numFmtId="49" fontId="47" fillId="0" borderId="1" xfId="0" applyNumberFormat="1" applyFont="1" applyFill="1" applyBorder="1" applyAlignment="1">
      <alignment horizontal="center"/>
    </xf>
    <xf numFmtId="165" fontId="5" fillId="0" borderId="25" xfId="0" applyNumberFormat="1" applyFont="1" applyFill="1" applyBorder="1" applyAlignment="1">
      <alignment horizontal="center" vertical="center"/>
    </xf>
    <xf numFmtId="165" fontId="2" fillId="0" borderId="1" xfId="0" applyNumberFormat="1" applyFont="1" applyBorder="1"/>
    <xf numFmtId="165" fontId="2" fillId="0" borderId="1" xfId="0" applyNumberFormat="1" applyFont="1" applyBorder="1" applyAlignment="1">
      <alignment wrapText="1"/>
    </xf>
    <xf numFmtId="165" fontId="2" fillId="0" borderId="1" xfId="0" applyNumberFormat="1" applyFont="1" applyFill="1" applyBorder="1"/>
    <xf numFmtId="165" fontId="1" fillId="0" borderId="1" xfId="0" applyNumberFormat="1" applyFont="1" applyFill="1" applyBorder="1"/>
    <xf numFmtId="165" fontId="0" fillId="0" borderId="1" xfId="0" applyNumberFormat="1" applyBorder="1"/>
    <xf numFmtId="0" fontId="1" fillId="0" borderId="0" xfId="4"/>
    <xf numFmtId="0" fontId="1" fillId="0" borderId="0" xfId="4" applyAlignment="1">
      <alignment vertical="center"/>
    </xf>
    <xf numFmtId="0" fontId="32" fillId="12" borderId="13" xfId="4" applyFont="1" applyFill="1" applyBorder="1" applyAlignment="1">
      <alignment vertical="center"/>
    </xf>
    <xf numFmtId="0" fontId="1" fillId="12" borderId="29" xfId="4" applyFill="1" applyBorder="1"/>
    <xf numFmtId="166" fontId="13" fillId="0" borderId="0" xfId="0" applyNumberFormat="1" applyFont="1" applyFill="1" applyBorder="1" applyAlignment="1">
      <alignment horizontal="center" vertical="center"/>
    </xf>
    <xf numFmtId="1" fontId="13" fillId="0" borderId="0" xfId="0" applyNumberFormat="1" applyFont="1" applyFill="1" applyBorder="1" applyAlignment="1">
      <alignment horizontal="center" vertical="center"/>
    </xf>
    <xf numFmtId="1" fontId="13" fillId="0" borderId="0" xfId="0" applyNumberFormat="1" applyFont="1" applyAlignment="1">
      <alignment horizontal="center" vertical="center"/>
    </xf>
    <xf numFmtId="1" fontId="13" fillId="0" borderId="0" xfId="0" applyNumberFormat="1" applyFont="1" applyBorder="1" applyAlignment="1">
      <alignment horizontal="center" vertical="center"/>
    </xf>
    <xf numFmtId="0" fontId="13" fillId="0" borderId="0" xfId="0" applyFont="1" applyBorder="1" applyAlignment="1">
      <alignment horizontal="center" vertical="center"/>
    </xf>
    <xf numFmtId="0" fontId="1" fillId="0" borderId="0" xfId="0" applyFont="1"/>
    <xf numFmtId="14" fontId="36" fillId="0" borderId="1" xfId="0" applyNumberFormat="1" applyFont="1" applyFill="1" applyBorder="1" applyAlignment="1">
      <alignment horizontal="left" vertical="center"/>
    </xf>
    <xf numFmtId="0" fontId="70" fillId="0" borderId="8" xfId="0" applyFont="1" applyFill="1" applyBorder="1" applyAlignment="1">
      <alignment horizontal="left"/>
    </xf>
    <xf numFmtId="0" fontId="70" fillId="0" borderId="1" xfId="0" applyFont="1" applyFill="1" applyBorder="1" applyAlignment="1">
      <alignment horizontal="left"/>
    </xf>
    <xf numFmtId="1" fontId="11" fillId="5" borderId="8" xfId="0" applyNumberFormat="1" applyFont="1" applyFill="1" applyBorder="1" applyAlignment="1">
      <alignment vertical="center"/>
    </xf>
    <xf numFmtId="1" fontId="11" fillId="0" borderId="1" xfId="0" applyNumberFormat="1" applyFont="1" applyFill="1" applyBorder="1" applyAlignment="1">
      <alignment vertical="center"/>
    </xf>
    <xf numFmtId="1" fontId="11" fillId="0" borderId="14" xfId="0" applyNumberFormat="1" applyFont="1" applyFill="1" applyBorder="1" applyAlignment="1">
      <alignment vertical="center"/>
    </xf>
    <xf numFmtId="0" fontId="1" fillId="9" borderId="1" xfId="0" applyFont="1" applyFill="1" applyBorder="1" applyAlignment="1">
      <alignment horizontal="left" vertical="center"/>
    </xf>
    <xf numFmtId="0" fontId="43" fillId="0" borderId="1" xfId="2" applyFont="1" applyFill="1" applyBorder="1" applyAlignment="1">
      <alignment horizontal="left" vertical="center"/>
    </xf>
    <xf numFmtId="14" fontId="43" fillId="0" borderId="1" xfId="2" applyNumberFormat="1" applyFont="1" applyFill="1" applyBorder="1" applyAlignment="1">
      <alignment horizontal="left" vertical="center"/>
    </xf>
    <xf numFmtId="0" fontId="36" fillId="0" borderId="13" xfId="0" applyFont="1" applyFill="1" applyBorder="1" applyAlignment="1">
      <alignment horizontal="left" vertical="center"/>
    </xf>
    <xf numFmtId="0" fontId="36" fillId="0" borderId="43" xfId="0" applyFont="1" applyFill="1" applyBorder="1" applyAlignment="1">
      <alignment horizontal="left" vertical="center"/>
    </xf>
    <xf numFmtId="14" fontId="36" fillId="0" borderId="43" xfId="0" applyNumberFormat="1" applyFont="1" applyFill="1" applyBorder="1" applyAlignment="1">
      <alignment horizontal="left" vertical="center"/>
    </xf>
    <xf numFmtId="0" fontId="36" fillId="0" borderId="24" xfId="0" applyFont="1" applyFill="1" applyBorder="1" applyAlignment="1">
      <alignment horizontal="left" vertical="center"/>
    </xf>
    <xf numFmtId="0" fontId="36" fillId="0" borderId="50" xfId="0" applyFont="1" applyFill="1" applyBorder="1" applyAlignment="1">
      <alignment horizontal="left" vertical="center"/>
    </xf>
    <xf numFmtId="0" fontId="36" fillId="0" borderId="26" xfId="0" applyFont="1" applyFill="1" applyBorder="1" applyAlignment="1">
      <alignment horizontal="left" vertical="center"/>
    </xf>
    <xf numFmtId="0" fontId="43" fillId="0" borderId="50" xfId="2" applyFont="1" applyFill="1" applyBorder="1" applyAlignment="1">
      <alignment horizontal="left" vertical="center"/>
    </xf>
    <xf numFmtId="0" fontId="64" fillId="0" borderId="26" xfId="0" applyFont="1" applyFill="1" applyBorder="1" applyAlignment="1">
      <alignment horizontal="left" vertical="center" wrapText="1"/>
    </xf>
    <xf numFmtId="0" fontId="43" fillId="0" borderId="26" xfId="2" applyNumberFormat="1" applyFont="1" applyFill="1" applyBorder="1" applyAlignment="1" applyProtection="1">
      <alignment horizontal="left" vertical="center"/>
    </xf>
    <xf numFmtId="0" fontId="0" fillId="0" borderId="50" xfId="0" applyFill="1" applyBorder="1" applyAlignment="1">
      <alignment horizontal="left" vertical="center"/>
    </xf>
    <xf numFmtId="0" fontId="43" fillId="0" borderId="50" xfId="2" applyNumberFormat="1" applyFont="1" applyFill="1" applyBorder="1" applyAlignment="1" applyProtection="1">
      <alignment horizontal="left" vertical="center"/>
    </xf>
    <xf numFmtId="0" fontId="43" fillId="0" borderId="32" xfId="2" applyNumberFormat="1" applyFont="1" applyFill="1" applyBorder="1" applyAlignment="1" applyProtection="1">
      <alignment horizontal="left" vertical="center"/>
    </xf>
    <xf numFmtId="0" fontId="43" fillId="0" borderId="14" xfId="2" applyNumberFormat="1" applyFont="1" applyFill="1" applyBorder="1" applyAlignment="1" applyProtection="1">
      <alignment horizontal="left" vertical="center"/>
    </xf>
    <xf numFmtId="14" fontId="43" fillId="0" borderId="14" xfId="2" applyNumberFormat="1" applyFont="1" applyFill="1" applyBorder="1" applyAlignment="1" applyProtection="1">
      <alignment horizontal="left" vertical="center"/>
    </xf>
    <xf numFmtId="0" fontId="43" fillId="0" borderId="33" xfId="2" applyNumberFormat="1" applyFont="1" applyFill="1" applyBorder="1" applyAlignment="1" applyProtection="1">
      <alignment horizontal="left" vertical="center"/>
    </xf>
    <xf numFmtId="0" fontId="42" fillId="12" borderId="1" xfId="2" applyNumberFormat="1" applyFont="1" applyFill="1" applyBorder="1" applyAlignment="1" applyProtection="1">
      <alignment horizontal="center" vertical="center"/>
    </xf>
    <xf numFmtId="0" fontId="42" fillId="12" borderId="59" xfId="2" applyNumberFormat="1" applyFont="1" applyFill="1" applyBorder="1" applyAlignment="1" applyProtection="1">
      <alignment horizontal="center" vertical="center"/>
    </xf>
    <xf numFmtId="0" fontId="61" fillId="11" borderId="56" xfId="2" applyNumberFormat="1" applyFont="1" applyFill="1" applyBorder="1" applyAlignment="1" applyProtection="1">
      <alignment horizontal="center" vertical="center"/>
    </xf>
    <xf numFmtId="0" fontId="61" fillId="11" borderId="57" xfId="2" applyNumberFormat="1" applyFont="1" applyFill="1" applyBorder="1" applyAlignment="1" applyProtection="1">
      <alignment horizontal="center" vertical="center"/>
    </xf>
    <xf numFmtId="0" fontId="61" fillId="11" borderId="58" xfId="2" applyNumberFormat="1" applyFont="1" applyFill="1" applyBorder="1" applyAlignment="1" applyProtection="1">
      <alignment horizontal="center" vertical="center"/>
    </xf>
    <xf numFmtId="0" fontId="42" fillId="12" borderId="60" xfId="2" applyNumberFormat="1" applyFont="1" applyFill="1" applyBorder="1" applyAlignment="1" applyProtection="1">
      <alignment horizontal="center" vertical="center"/>
    </xf>
    <xf numFmtId="0" fontId="42" fillId="12" borderId="10" xfId="2" applyNumberFormat="1" applyFont="1" applyFill="1" applyBorder="1" applyAlignment="1" applyProtection="1">
      <alignment horizontal="center" vertical="center"/>
    </xf>
    <xf numFmtId="0" fontId="59" fillId="15" borderId="23" xfId="4" applyFont="1" applyFill="1" applyBorder="1" applyAlignment="1">
      <alignment horizontal="center" vertical="center"/>
    </xf>
    <xf numFmtId="0" fontId="59" fillId="15" borderId="21" xfId="4" applyFont="1" applyFill="1" applyBorder="1" applyAlignment="1">
      <alignment horizontal="center" vertical="center"/>
    </xf>
    <xf numFmtId="0" fontId="59" fillId="15" borderId="39" xfId="4" applyFont="1" applyFill="1" applyBorder="1" applyAlignment="1">
      <alignment horizontal="center" vertical="center"/>
    </xf>
    <xf numFmtId="0" fontId="59" fillId="15" borderId="5" xfId="4" applyFont="1" applyFill="1" applyBorder="1" applyAlignment="1">
      <alignment horizontal="center" vertical="center"/>
    </xf>
    <xf numFmtId="0" fontId="59" fillId="15" borderId="0" xfId="4" applyFont="1" applyFill="1" applyAlignment="1">
      <alignment horizontal="center" vertical="center"/>
    </xf>
    <xf numFmtId="0" fontId="59" fillId="15" borderId="29" xfId="4" applyFont="1" applyFill="1" applyBorder="1" applyAlignment="1">
      <alignment horizontal="center" vertical="center"/>
    </xf>
    <xf numFmtId="0" fontId="59" fillId="15" borderId="34" xfId="4" applyFont="1" applyFill="1" applyBorder="1" applyAlignment="1">
      <alignment horizontal="center" vertical="center"/>
    </xf>
    <xf numFmtId="0" fontId="59" fillId="15" borderId="11" xfId="4" applyFont="1" applyFill="1" applyBorder="1" applyAlignment="1">
      <alignment horizontal="center" vertical="center"/>
    </xf>
    <xf numFmtId="0" fontId="59" fillId="15" borderId="42" xfId="4" applyFont="1" applyFill="1" applyBorder="1" applyAlignment="1">
      <alignment horizontal="center" vertical="center"/>
    </xf>
    <xf numFmtId="0" fontId="67" fillId="12" borderId="5" xfId="4" applyFont="1" applyFill="1" applyBorder="1" applyAlignment="1">
      <alignment horizontal="center" vertical="center" textRotation="90"/>
    </xf>
    <xf numFmtId="0" fontId="67" fillId="12" borderId="34" xfId="4" applyFont="1" applyFill="1" applyBorder="1" applyAlignment="1">
      <alignment horizontal="center" vertical="center" textRotation="90"/>
    </xf>
    <xf numFmtId="0" fontId="1" fillId="12" borderId="0" xfId="4" applyFill="1" applyAlignment="1">
      <alignment horizontal="center" vertical="center"/>
    </xf>
    <xf numFmtId="164" fontId="32" fillId="12" borderId="43" xfId="4" applyNumberFormat="1" applyFont="1" applyFill="1" applyBorder="1" applyAlignment="1">
      <alignment horizontal="center" vertical="center"/>
    </xf>
    <xf numFmtId="164" fontId="32" fillId="12" borderId="24" xfId="4" applyNumberFormat="1" applyFont="1" applyFill="1" applyBorder="1" applyAlignment="1">
      <alignment horizontal="center" vertical="center"/>
    </xf>
    <xf numFmtId="0" fontId="68" fillId="15" borderId="50" xfId="4" applyFont="1" applyFill="1" applyBorder="1" applyAlignment="1">
      <alignment horizontal="center" vertical="center"/>
    </xf>
    <xf numFmtId="0" fontId="68" fillId="15" borderId="1" xfId="4" applyFont="1" applyFill="1" applyBorder="1" applyAlignment="1">
      <alignment horizontal="center" vertical="center"/>
    </xf>
    <xf numFmtId="0" fontId="68" fillId="15" borderId="32" xfId="4" applyFont="1" applyFill="1" applyBorder="1" applyAlignment="1">
      <alignment horizontal="center" vertical="center"/>
    </xf>
    <xf numFmtId="0" fontId="68" fillId="15" borderId="14" xfId="4" applyFont="1" applyFill="1" applyBorder="1" applyAlignment="1">
      <alignment horizontal="center" vertical="center"/>
    </xf>
    <xf numFmtId="1" fontId="66" fillId="15" borderId="2" xfId="4" applyNumberFormat="1" applyFont="1" applyFill="1" applyBorder="1" applyAlignment="1">
      <alignment horizontal="center" vertical="center"/>
    </xf>
    <xf numFmtId="0" fontId="66" fillId="15" borderId="3" xfId="4" applyFont="1" applyFill="1" applyBorder="1" applyAlignment="1">
      <alignment horizontal="center" vertical="center"/>
    </xf>
    <xf numFmtId="0" fontId="66" fillId="15" borderId="69" xfId="4" applyFont="1" applyFill="1" applyBorder="1" applyAlignment="1">
      <alignment horizontal="center" vertical="center"/>
    </xf>
    <xf numFmtId="0" fontId="69" fillId="12" borderId="62" xfId="4" applyFont="1" applyFill="1" applyBorder="1" applyAlignment="1">
      <alignment horizontal="center" vertical="center"/>
    </xf>
    <xf numFmtId="0" fontId="69" fillId="12" borderId="63" xfId="4" applyFont="1" applyFill="1" applyBorder="1" applyAlignment="1">
      <alignment horizontal="center" vertical="center"/>
    </xf>
    <xf numFmtId="0" fontId="69" fillId="12" borderId="64" xfId="4" applyFont="1" applyFill="1" applyBorder="1" applyAlignment="1">
      <alignment horizontal="center" vertical="center"/>
    </xf>
    <xf numFmtId="0" fontId="1" fillId="0" borderId="65" xfId="4" applyBorder="1" applyAlignment="1">
      <alignment horizontal="center" vertical="center"/>
    </xf>
    <xf numFmtId="0" fontId="1" fillId="0" borderId="55" xfId="4" applyBorder="1" applyAlignment="1">
      <alignment horizontal="center" vertical="center"/>
    </xf>
    <xf numFmtId="0" fontId="1" fillId="0" borderId="0" xfId="4" applyAlignment="1">
      <alignment horizontal="center" vertical="center"/>
    </xf>
    <xf numFmtId="0" fontId="1" fillId="0" borderId="0" xfId="4" applyAlignment="1">
      <alignment horizontal="center" vertical="center" wrapText="1"/>
    </xf>
    <xf numFmtId="14" fontId="32" fillId="12" borderId="45" xfId="0" applyNumberFormat="1" applyFont="1" applyFill="1" applyBorder="1" applyAlignment="1" applyProtection="1">
      <alignment horizontal="center" vertical="center"/>
      <protection locked="0"/>
    </xf>
    <xf numFmtId="14" fontId="32" fillId="12" borderId="6" xfId="0" applyNumberFormat="1" applyFont="1" applyFill="1" applyBorder="1" applyAlignment="1" applyProtection="1">
      <alignment horizontal="center" vertical="center"/>
      <protection locked="0"/>
    </xf>
    <xf numFmtId="14" fontId="32" fillId="12" borderId="7" xfId="0" applyNumberFormat="1" applyFont="1" applyFill="1" applyBorder="1" applyAlignment="1" applyProtection="1">
      <alignment horizontal="center" vertical="center"/>
      <protection locked="0"/>
    </xf>
    <xf numFmtId="166" fontId="50" fillId="11" borderId="43" xfId="0" applyNumberFormat="1" applyFont="1" applyFill="1" applyBorder="1" applyAlignment="1">
      <alignment horizontal="center" vertical="center"/>
    </xf>
    <xf numFmtId="49" fontId="52" fillId="11" borderId="22" xfId="0" applyNumberFormat="1" applyFont="1" applyFill="1" applyBorder="1" applyAlignment="1">
      <alignment horizontal="center" vertical="center"/>
    </xf>
    <xf numFmtId="49" fontId="38" fillId="12" borderId="45" xfId="0" applyNumberFormat="1" applyFont="1" applyFill="1" applyBorder="1" applyAlignment="1">
      <alignment horizontal="center" vertical="center"/>
    </xf>
    <xf numFmtId="49" fontId="38" fillId="12" borderId="6" xfId="0" applyNumberFormat="1" applyFont="1" applyFill="1" applyBorder="1" applyAlignment="1">
      <alignment horizontal="center" vertical="center"/>
    </xf>
    <xf numFmtId="49" fontId="38" fillId="12" borderId="7" xfId="0" applyNumberFormat="1" applyFont="1" applyFill="1" applyBorder="1" applyAlignment="1">
      <alignment horizontal="center" vertical="center"/>
    </xf>
    <xf numFmtId="166" fontId="50" fillId="11" borderId="24" xfId="0" applyNumberFormat="1" applyFont="1" applyFill="1" applyBorder="1" applyAlignment="1">
      <alignment horizontal="center" vertical="center"/>
    </xf>
    <xf numFmtId="49" fontId="52" fillId="11" borderId="52" xfId="0" applyNumberFormat="1" applyFont="1" applyFill="1" applyBorder="1" applyAlignment="1">
      <alignment horizontal="center" vertical="center"/>
    </xf>
    <xf numFmtId="166" fontId="50" fillId="11" borderId="13" xfId="0" applyNumberFormat="1" applyFont="1" applyFill="1" applyBorder="1" applyAlignment="1">
      <alignment horizontal="center" vertical="center"/>
    </xf>
    <xf numFmtId="49" fontId="52" fillId="11" borderId="51" xfId="0" applyNumberFormat="1" applyFont="1" applyFill="1" applyBorder="1" applyAlignment="1">
      <alignment horizontal="center" vertical="center"/>
    </xf>
    <xf numFmtId="1" fontId="10" fillId="0" borderId="2" xfId="0" applyNumberFormat="1" applyFont="1" applyFill="1" applyBorder="1" applyAlignment="1" applyProtection="1">
      <alignment horizontal="center" vertical="center"/>
      <protection locked="0"/>
    </xf>
    <xf numFmtId="1" fontId="10" fillId="0" borderId="69" xfId="0" applyNumberFormat="1" applyFont="1" applyFill="1" applyBorder="1" applyAlignment="1" applyProtection="1">
      <alignment horizontal="center" vertical="center"/>
      <protection locked="0"/>
    </xf>
    <xf numFmtId="1" fontId="10" fillId="0" borderId="66" xfId="0" applyNumberFormat="1" applyFont="1" applyFill="1" applyBorder="1" applyAlignment="1" applyProtection="1">
      <alignment horizontal="center" vertical="center"/>
      <protection locked="0"/>
    </xf>
    <xf numFmtId="1" fontId="10" fillId="0" borderId="71" xfId="0" applyNumberFormat="1" applyFont="1" applyFill="1" applyBorder="1" applyAlignment="1" applyProtection="1">
      <alignment horizontal="center" vertical="center"/>
      <protection locked="0"/>
    </xf>
    <xf numFmtId="1" fontId="10" fillId="0" borderId="10" xfId="0" applyNumberFormat="1" applyFont="1" applyFill="1" applyBorder="1" applyAlignment="1" applyProtection="1">
      <alignment horizontal="center" vertical="center"/>
      <protection locked="0"/>
    </xf>
    <xf numFmtId="1" fontId="10" fillId="0" borderId="49" xfId="0" applyNumberFormat="1" applyFont="1" applyFill="1" applyBorder="1" applyAlignment="1" applyProtection="1">
      <alignment horizontal="center" vertical="center"/>
      <protection locked="0"/>
    </xf>
    <xf numFmtId="1" fontId="10" fillId="5" borderId="61" xfId="0" applyNumberFormat="1" applyFont="1" applyFill="1" applyBorder="1" applyAlignment="1" applyProtection="1">
      <alignment horizontal="center" vertical="center"/>
      <protection locked="0"/>
    </xf>
    <xf numFmtId="1" fontId="10" fillId="5" borderId="76" xfId="0" applyNumberFormat="1" applyFont="1" applyFill="1" applyBorder="1" applyAlignment="1" applyProtection="1">
      <alignment horizontal="center" vertical="center"/>
      <protection locked="0"/>
    </xf>
    <xf numFmtId="1" fontId="10" fillId="5" borderId="9" xfId="0" applyNumberFormat="1" applyFont="1" applyFill="1" applyBorder="1" applyAlignment="1" applyProtection="1">
      <alignment horizontal="center" vertical="center"/>
      <protection locked="0"/>
    </xf>
    <xf numFmtId="1" fontId="10" fillId="0" borderId="72" xfId="0" applyNumberFormat="1" applyFont="1" applyFill="1" applyBorder="1" applyAlignment="1" applyProtection="1">
      <alignment horizontal="center" vertical="center"/>
      <protection locked="0"/>
    </xf>
    <xf numFmtId="1" fontId="10" fillId="0" borderId="73" xfId="0" applyNumberFormat="1" applyFont="1" applyFill="1" applyBorder="1" applyAlignment="1" applyProtection="1">
      <alignment horizontal="center" vertical="center"/>
      <protection locked="0"/>
    </xf>
    <xf numFmtId="1" fontId="10" fillId="5" borderId="75" xfId="0" applyNumberFormat="1" applyFont="1" applyFill="1" applyBorder="1" applyAlignment="1" applyProtection="1">
      <alignment horizontal="center" vertical="center"/>
      <protection locked="0"/>
    </xf>
    <xf numFmtId="0" fontId="50" fillId="11" borderId="35" xfId="0" applyFont="1" applyFill="1" applyBorder="1" applyAlignment="1" applyProtection="1">
      <alignment horizontal="center" vertical="center"/>
      <protection locked="0"/>
    </xf>
    <xf numFmtId="0" fontId="50" fillId="11" borderId="47" xfId="0" applyFont="1" applyFill="1" applyBorder="1" applyAlignment="1" applyProtection="1">
      <alignment horizontal="center" vertical="center"/>
      <protection locked="0"/>
    </xf>
    <xf numFmtId="0" fontId="50" fillId="11" borderId="77" xfId="0" applyFont="1" applyFill="1" applyBorder="1" applyAlignment="1" applyProtection="1">
      <alignment horizontal="center" vertical="center"/>
      <protection locked="0"/>
    </xf>
    <xf numFmtId="0" fontId="17" fillId="0" borderId="0" xfId="0" applyFont="1" applyBorder="1" applyAlignment="1">
      <alignment horizontal="center" vertical="center" textRotation="255"/>
    </xf>
    <xf numFmtId="0" fontId="17" fillId="0" borderId="0" xfId="0" applyFont="1" applyAlignment="1">
      <alignment horizontal="center" vertical="center" textRotation="255"/>
    </xf>
    <xf numFmtId="0" fontId="6" fillId="5" borderId="67" xfId="0" applyFont="1" applyFill="1" applyBorder="1" applyAlignment="1">
      <alignment horizontal="center" vertical="center" textRotation="255"/>
    </xf>
    <xf numFmtId="0" fontId="6" fillId="5" borderId="74" xfId="0" applyFont="1" applyFill="1" applyBorder="1" applyAlignment="1">
      <alignment horizontal="center" vertical="center" textRotation="255"/>
    </xf>
    <xf numFmtId="0" fontId="33" fillId="5" borderId="21" xfId="0" applyFont="1" applyFill="1" applyBorder="1" applyAlignment="1">
      <alignment horizontal="center" vertical="center"/>
    </xf>
    <xf numFmtId="166" fontId="6" fillId="4" borderId="5" xfId="0" applyNumberFormat="1" applyFont="1" applyFill="1" applyBorder="1" applyAlignment="1">
      <alignment horizontal="center" vertical="center"/>
    </xf>
    <xf numFmtId="166" fontId="6" fillId="4" borderId="40" xfId="0" applyNumberFormat="1" applyFont="1" applyFill="1" applyBorder="1" applyAlignment="1">
      <alignment horizontal="center" vertical="center"/>
    </xf>
    <xf numFmtId="166" fontId="6" fillId="4" borderId="41" xfId="0" applyNumberFormat="1" applyFont="1" applyFill="1" applyBorder="1" applyAlignment="1">
      <alignment horizontal="center" vertical="center"/>
    </xf>
    <xf numFmtId="49" fontId="13" fillId="0" borderId="34" xfId="0" applyNumberFormat="1" applyFont="1" applyBorder="1" applyAlignment="1">
      <alignment horizontal="center" vertical="center"/>
    </xf>
    <xf numFmtId="49" fontId="13" fillId="0" borderId="42" xfId="0" applyNumberFormat="1" applyFont="1" applyBorder="1" applyAlignment="1">
      <alignment horizontal="center" vertical="center"/>
    </xf>
    <xf numFmtId="166" fontId="6" fillId="4" borderId="29" xfId="0" applyNumberFormat="1" applyFont="1" applyFill="1" applyBorder="1" applyAlignment="1">
      <alignment horizontal="center" vertical="center"/>
    </xf>
    <xf numFmtId="166" fontId="10" fillId="0" borderId="23" xfId="0" applyNumberFormat="1" applyFont="1" applyBorder="1" applyAlignment="1">
      <alignment horizontal="center" vertical="center"/>
    </xf>
    <xf numFmtId="166" fontId="10" fillId="0" borderId="39" xfId="0" applyNumberFormat="1" applyFont="1" applyBorder="1" applyAlignment="1">
      <alignment horizontal="center" vertical="center"/>
    </xf>
    <xf numFmtId="166" fontId="10" fillId="5" borderId="23" xfId="0" applyNumberFormat="1" applyFont="1" applyFill="1" applyBorder="1" applyAlignment="1">
      <alignment horizontal="center" vertical="center"/>
    </xf>
    <xf numFmtId="166" fontId="10" fillId="5" borderId="39" xfId="0" applyNumberFormat="1" applyFont="1" applyFill="1" applyBorder="1" applyAlignment="1">
      <alignment horizontal="center" vertical="center"/>
    </xf>
    <xf numFmtId="49" fontId="44" fillId="0" borderId="45" xfId="0" applyNumberFormat="1" applyFont="1" applyFill="1" applyBorder="1" applyAlignment="1">
      <alignment horizontal="center" vertical="center"/>
    </xf>
    <xf numFmtId="49" fontId="44" fillId="0" borderId="6" xfId="0" applyNumberFormat="1" applyFont="1" applyFill="1" applyBorder="1" applyAlignment="1">
      <alignment horizontal="center" vertical="center"/>
    </xf>
    <xf numFmtId="49" fontId="44" fillId="0" borderId="7" xfId="0" applyNumberFormat="1" applyFont="1" applyFill="1" applyBorder="1" applyAlignment="1">
      <alignment horizontal="center" vertical="center"/>
    </xf>
    <xf numFmtId="0" fontId="58" fillId="11" borderId="35" xfId="3" applyFont="1" applyFill="1" applyBorder="1" applyAlignment="1">
      <alignment horizontal="center"/>
    </xf>
    <xf numFmtId="0" fontId="58" fillId="11" borderId="47" xfId="3" applyFont="1" applyFill="1" applyBorder="1" applyAlignment="1">
      <alignment horizontal="center"/>
    </xf>
    <xf numFmtId="0" fontId="58" fillId="11" borderId="36" xfId="3" applyFont="1" applyFill="1" applyBorder="1" applyAlignment="1">
      <alignment horizontal="center"/>
    </xf>
    <xf numFmtId="0" fontId="30" fillId="0" borderId="0" xfId="3" applyFont="1" applyBorder="1" applyAlignment="1" applyProtection="1">
      <alignment horizontal="center" vertical="center" wrapText="1"/>
    </xf>
    <xf numFmtId="0" fontId="30" fillId="0" borderId="0" xfId="3" applyFont="1" applyAlignment="1" applyProtection="1">
      <alignment horizontal="center" vertical="center" wrapText="1"/>
    </xf>
    <xf numFmtId="0" fontId="50" fillId="11" borderId="43" xfId="0" applyFont="1" applyFill="1" applyBorder="1" applyAlignment="1">
      <alignment horizontal="center"/>
    </xf>
    <xf numFmtId="0" fontId="50" fillId="11" borderId="24" xfId="0" applyFont="1" applyFill="1" applyBorder="1" applyAlignment="1">
      <alignment horizontal="center"/>
    </xf>
    <xf numFmtId="0" fontId="50" fillId="11" borderId="1" xfId="0" applyNumberFormat="1" applyFont="1" applyFill="1" applyBorder="1" applyAlignment="1">
      <alignment horizontal="center"/>
    </xf>
    <xf numFmtId="0" fontId="50" fillId="11" borderId="26" xfId="0" applyNumberFormat="1" applyFont="1" applyFill="1" applyBorder="1" applyAlignment="1">
      <alignment horizontal="center"/>
    </xf>
    <xf numFmtId="0" fontId="10" fillId="12" borderId="53" xfId="0" applyFont="1" applyFill="1" applyBorder="1" applyAlignment="1">
      <alignment horizontal="center" vertical="center" textRotation="90"/>
    </xf>
    <xf numFmtId="0" fontId="10" fillId="12" borderId="54" xfId="0" applyFont="1" applyFill="1" applyBorder="1" applyAlignment="1">
      <alignment horizontal="center" vertical="center" textRotation="90"/>
    </xf>
    <xf numFmtId="0" fontId="10" fillId="12" borderId="16" xfId="0" applyFont="1" applyFill="1" applyBorder="1" applyAlignment="1">
      <alignment horizontal="center" vertical="center" textRotation="90"/>
    </xf>
    <xf numFmtId="0" fontId="28" fillId="0" borderId="34" xfId="0" applyFont="1" applyBorder="1" applyAlignment="1">
      <alignment horizontal="center" vertical="center"/>
    </xf>
    <xf numFmtId="0" fontId="28" fillId="0" borderId="11" xfId="0" applyFont="1" applyBorder="1" applyAlignment="1">
      <alignment horizontal="center" vertical="center"/>
    </xf>
    <xf numFmtId="0" fontId="13" fillId="12" borderId="45" xfId="0" applyNumberFormat="1" applyFont="1" applyFill="1" applyBorder="1" applyAlignment="1">
      <alignment horizontal="center"/>
    </xf>
    <xf numFmtId="0" fontId="13" fillId="12" borderId="6" xfId="0" applyNumberFormat="1" applyFont="1" applyFill="1" applyBorder="1" applyAlignment="1">
      <alignment horizontal="center"/>
    </xf>
    <xf numFmtId="0" fontId="13" fillId="12" borderId="7" xfId="0" applyNumberFormat="1" applyFont="1" applyFill="1" applyBorder="1" applyAlignment="1">
      <alignment horizontal="center"/>
    </xf>
    <xf numFmtId="0" fontId="58" fillId="11" borderId="45" xfId="0" applyFont="1" applyFill="1" applyBorder="1" applyAlignment="1">
      <alignment horizontal="center"/>
    </xf>
    <xf numFmtId="0" fontId="58" fillId="11" borderId="6" xfId="0" applyFont="1" applyFill="1" applyBorder="1" applyAlignment="1">
      <alignment horizontal="center"/>
    </xf>
    <xf numFmtId="0" fontId="58" fillId="11" borderId="7" xfId="0" applyFont="1" applyFill="1" applyBorder="1" applyAlignment="1">
      <alignment horizontal="center"/>
    </xf>
    <xf numFmtId="49" fontId="65" fillId="6" borderId="78" xfId="0" applyNumberFormat="1" applyFont="1" applyFill="1" applyBorder="1" applyAlignment="1">
      <alignment horizontal="center" vertical="center"/>
    </xf>
    <xf numFmtId="49" fontId="65" fillId="6" borderId="18" xfId="0" applyNumberFormat="1" applyFont="1" applyFill="1" applyBorder="1" applyAlignment="1">
      <alignment horizontal="center" vertical="center"/>
    </xf>
    <xf numFmtId="49" fontId="65" fillId="6" borderId="79" xfId="0" applyNumberFormat="1" applyFont="1" applyFill="1" applyBorder="1" applyAlignment="1">
      <alignment horizontal="center" vertical="center"/>
    </xf>
    <xf numFmtId="49" fontId="65" fillId="6" borderId="5" xfId="0" applyNumberFormat="1" applyFont="1" applyFill="1" applyBorder="1" applyAlignment="1">
      <alignment horizontal="center" vertical="center"/>
    </xf>
    <xf numFmtId="49" fontId="65" fillId="6" borderId="0" xfId="0" applyNumberFormat="1" applyFont="1" applyFill="1" applyBorder="1" applyAlignment="1">
      <alignment horizontal="center" vertical="center"/>
    </xf>
    <xf numFmtId="49" fontId="65" fillId="6" borderId="29" xfId="0" applyNumberFormat="1" applyFont="1" applyFill="1" applyBorder="1" applyAlignment="1">
      <alignment horizontal="center" vertical="center"/>
    </xf>
    <xf numFmtId="49" fontId="65" fillId="6" borderId="34" xfId="0" applyNumberFormat="1" applyFont="1" applyFill="1" applyBorder="1" applyAlignment="1">
      <alignment horizontal="center" vertical="center"/>
    </xf>
    <xf numFmtId="49" fontId="65" fillId="6" borderId="11" xfId="0" applyNumberFormat="1" applyFont="1" applyFill="1" applyBorder="1" applyAlignment="1">
      <alignment horizontal="center" vertical="center"/>
    </xf>
    <xf numFmtId="49" fontId="65" fillId="6" borderId="42" xfId="0" applyNumberFormat="1" applyFont="1" applyFill="1" applyBorder="1" applyAlignment="1">
      <alignment horizontal="center" vertical="center"/>
    </xf>
    <xf numFmtId="0" fontId="50" fillId="11" borderId="45" xfId="0" applyNumberFormat="1" applyFont="1" applyFill="1" applyBorder="1" applyAlignment="1">
      <alignment horizontal="center" wrapText="1"/>
    </xf>
    <xf numFmtId="0" fontId="50" fillId="11" borderId="6" xfId="0" applyNumberFormat="1" applyFont="1" applyFill="1" applyBorder="1" applyAlignment="1">
      <alignment horizontal="center" wrapText="1"/>
    </xf>
    <xf numFmtId="0" fontId="50" fillId="11" borderId="7" xfId="0" applyNumberFormat="1" applyFont="1" applyFill="1" applyBorder="1" applyAlignment="1">
      <alignment horizontal="center" wrapText="1"/>
    </xf>
    <xf numFmtId="0" fontId="60" fillId="11" borderId="23" xfId="0" applyNumberFormat="1" applyFont="1" applyFill="1" applyBorder="1" applyAlignment="1">
      <alignment horizontal="center" wrapText="1"/>
    </xf>
    <xf numFmtId="0" fontId="60" fillId="11" borderId="21" xfId="0" applyNumberFormat="1" applyFont="1" applyFill="1" applyBorder="1" applyAlignment="1">
      <alignment horizontal="center" wrapText="1"/>
    </xf>
    <xf numFmtId="0" fontId="60" fillId="11" borderId="39" xfId="0" applyNumberFormat="1" applyFont="1" applyFill="1" applyBorder="1" applyAlignment="1">
      <alignment horizontal="center" wrapText="1"/>
    </xf>
    <xf numFmtId="0" fontId="6" fillId="12" borderId="5" xfId="0" applyNumberFormat="1" applyFont="1" applyFill="1" applyBorder="1" applyAlignment="1">
      <alignment horizontal="center"/>
    </xf>
    <xf numFmtId="0" fontId="6" fillId="12" borderId="0" xfId="0" applyNumberFormat="1" applyFont="1" applyFill="1" applyBorder="1" applyAlignment="1">
      <alignment horizontal="center"/>
    </xf>
    <xf numFmtId="0" fontId="6" fillId="12" borderId="29" xfId="0" applyNumberFormat="1" applyFont="1" applyFill="1" applyBorder="1" applyAlignment="1">
      <alignment horizontal="center"/>
    </xf>
    <xf numFmtId="0" fontId="2" fillId="0" borderId="1" xfId="0" applyNumberFormat="1" applyFont="1" applyFill="1" applyBorder="1" applyAlignment="1">
      <alignment horizontal="left" vertical="center"/>
    </xf>
    <xf numFmtId="0" fontId="26" fillId="5" borderId="0" xfId="0" applyNumberFormat="1" applyFont="1" applyFill="1" applyBorder="1" applyAlignment="1">
      <alignment horizontal="center"/>
    </xf>
    <xf numFmtId="0" fontId="10" fillId="0" borderId="48" xfId="0" applyFont="1" applyBorder="1" applyAlignment="1">
      <alignment horizontal="center"/>
    </xf>
    <xf numFmtId="0" fontId="6" fillId="0" borderId="48" xfId="0" applyFont="1" applyBorder="1" applyAlignment="1">
      <alignment horizontal="center"/>
    </xf>
    <xf numFmtId="49" fontId="13" fillId="0" borderId="2" xfId="0" applyNumberFormat="1" applyFont="1" applyFill="1" applyBorder="1" applyAlignment="1">
      <alignment horizontal="center"/>
    </xf>
    <xf numFmtId="0" fontId="6" fillId="0" borderId="10" xfId="0" applyFont="1" applyBorder="1" applyAlignment="1">
      <alignment horizontal="center"/>
    </xf>
  </cellXfs>
  <cellStyles count="5">
    <cellStyle name="Comma" xfId="1" builtinId="3"/>
    <cellStyle name="Comma 2" xfId="2" xr:uid="{00000000-0005-0000-0000-000001000000}"/>
    <cellStyle name="Normal" xfId="0" builtinId="0"/>
    <cellStyle name="Normal 2" xfId="3" xr:uid="{00000000-0005-0000-0000-000003000000}"/>
    <cellStyle name="Normal 3" xfId="4" xr:uid="{7BCB35E0-B95B-41BF-9C26-4F5DE3F7609A}"/>
  </cellStyles>
  <dxfs count="237">
    <dxf>
      <font>
        <color theme="1"/>
      </font>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CC33"/>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00FF"/>
      </font>
    </dxf>
    <dxf>
      <font>
        <color rgb="FFFF0000"/>
      </font>
    </dxf>
    <dxf>
      <font>
        <color rgb="FF9900CC"/>
      </font>
    </dxf>
    <dxf>
      <font>
        <color rgb="FF008000"/>
      </font>
    </dxf>
    <dxf>
      <font>
        <color rgb="FF008000"/>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00FF"/>
      </font>
    </dxf>
    <dxf>
      <font>
        <color rgb="FFFF0000"/>
      </font>
    </dxf>
    <dxf>
      <font>
        <color rgb="FF9900CC"/>
      </font>
    </dxf>
    <dxf>
      <font>
        <color rgb="FF008000"/>
      </font>
    </dxf>
    <dxf>
      <font>
        <color rgb="FF008000"/>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00FF"/>
      </font>
    </dxf>
    <dxf>
      <font>
        <color rgb="FFFF0000"/>
      </font>
    </dxf>
    <dxf>
      <font>
        <color rgb="FF9900CC"/>
      </font>
    </dxf>
    <dxf>
      <font>
        <color rgb="FF008000"/>
      </font>
    </dxf>
    <dxf>
      <font>
        <color rgb="FF008000"/>
      </font>
    </dxf>
    <dxf>
      <fill>
        <patternFill>
          <bgColor rgb="FFFF0000"/>
        </patternFill>
      </fill>
    </dxf>
    <dxf>
      <fill>
        <patternFill>
          <bgColor rgb="FFFF0000"/>
        </patternFill>
      </fill>
    </dxf>
    <dxf>
      <font>
        <color rgb="FF0000FF"/>
      </font>
    </dxf>
    <dxf>
      <font>
        <color rgb="FFFF0000"/>
      </font>
    </dxf>
    <dxf>
      <font>
        <color rgb="FF9900CC"/>
      </font>
    </dxf>
    <dxf>
      <font>
        <color rgb="FF008000"/>
      </font>
    </dxf>
    <dxf>
      <font>
        <color rgb="FF008000"/>
      </font>
    </dxf>
    <dxf>
      <font>
        <color rgb="FF0000FF"/>
      </font>
    </dxf>
    <dxf>
      <font>
        <color rgb="FFFF0000"/>
      </font>
    </dxf>
    <dxf>
      <font>
        <color rgb="FF9900CC"/>
      </font>
    </dxf>
    <dxf>
      <font>
        <color rgb="FF008000"/>
      </font>
    </dxf>
    <dxf>
      <font>
        <color rgb="FF008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val="0"/>
        <i/>
        <condense val="0"/>
        <extend val="0"/>
        <color indexed="10"/>
      </font>
    </dxf>
    <dxf>
      <font>
        <condense val="0"/>
        <extend val="0"/>
        <color indexed="10"/>
      </font>
      <fill>
        <patternFill>
          <bgColor indexed="41"/>
        </patternFill>
      </fill>
    </dxf>
    <dxf>
      <font>
        <condense val="0"/>
        <extend val="0"/>
        <color indexed="10"/>
      </font>
      <fill>
        <patternFill patternType="none">
          <bgColor indexed="65"/>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8"/>
        <color auto="1"/>
        <name val="Tahoma"/>
        <family val="2"/>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8"/>
        <color auto="1"/>
        <name val="Tahoma"/>
        <family val="2"/>
        <scheme val="none"/>
      </font>
      <numFmt numFmtId="19" formatCode="m/d/yyyy"/>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8"/>
        <color auto="1"/>
        <name val="Tahoma"/>
        <family val="2"/>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8"/>
        <color auto="1"/>
        <name val="Tahoma"/>
        <family val="2"/>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8"/>
        <color auto="1"/>
        <name val="Tahoma"/>
        <family val="2"/>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protection locked="1" hidden="0"/>
    </dxf>
    <dxf>
      <border outline="0">
        <left style="medium">
          <color rgb="FF000000"/>
        </left>
        <right style="medium">
          <color rgb="FF000000"/>
        </right>
        <top style="thin">
          <color indexed="64"/>
        </top>
        <bottom style="medium">
          <color rgb="FF000000"/>
        </bottom>
      </border>
    </dxf>
    <dxf>
      <fill>
        <patternFill patternType="none">
          <fgColor indexed="64"/>
          <bgColor auto="1"/>
        </patternFill>
      </fill>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66675</xdr:rowOff>
    </xdr:from>
    <xdr:to>
      <xdr:col>1</xdr:col>
      <xdr:colOff>1762125</xdr:colOff>
      <xdr:row>2</xdr:row>
      <xdr:rowOff>0</xdr:rowOff>
    </xdr:to>
    <xdr:pic>
      <xdr:nvPicPr>
        <xdr:cNvPr id="42280" name="Picture 1">
          <a:extLst>
            <a:ext uri="{FF2B5EF4-FFF2-40B4-BE49-F238E27FC236}">
              <a16:creationId xmlns:a16="http://schemas.microsoft.com/office/drawing/2014/main" id="{BF5055FC-E93C-42C6-AC09-74BFB19D36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6667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276225</xdr:colOff>
      <xdr:row>0</xdr:row>
      <xdr:rowOff>57150</xdr:rowOff>
    </xdr:from>
    <xdr:to>
      <xdr:col>11</xdr:col>
      <xdr:colOff>28575</xdr:colOff>
      <xdr:row>1</xdr:row>
      <xdr:rowOff>304800</xdr:rowOff>
    </xdr:to>
    <xdr:pic>
      <xdr:nvPicPr>
        <xdr:cNvPr id="42281" name="Picture 5">
          <a:extLst>
            <a:ext uri="{FF2B5EF4-FFF2-40B4-BE49-F238E27FC236}">
              <a16:creationId xmlns:a16="http://schemas.microsoft.com/office/drawing/2014/main" id="{308C668C-4BA1-4A4F-9374-DD009B202B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72725" y="5715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228600</xdr:colOff>
      <xdr:row>23</xdr:row>
      <xdr:rowOff>66675</xdr:rowOff>
    </xdr:from>
    <xdr:to>
      <xdr:col>1</xdr:col>
      <xdr:colOff>1762125</xdr:colOff>
      <xdr:row>25</xdr:row>
      <xdr:rowOff>0</xdr:rowOff>
    </xdr:to>
    <xdr:pic>
      <xdr:nvPicPr>
        <xdr:cNvPr id="42282" name="Picture 6">
          <a:extLst>
            <a:ext uri="{FF2B5EF4-FFF2-40B4-BE49-F238E27FC236}">
              <a16:creationId xmlns:a16="http://schemas.microsoft.com/office/drawing/2014/main" id="{C3E3A2D5-E156-44AD-8A2B-63A5F29E27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927735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257175</xdr:colOff>
      <xdr:row>23</xdr:row>
      <xdr:rowOff>38100</xdr:rowOff>
    </xdr:from>
    <xdr:to>
      <xdr:col>11</xdr:col>
      <xdr:colOff>9525</xdr:colOff>
      <xdr:row>24</xdr:row>
      <xdr:rowOff>285750</xdr:rowOff>
    </xdr:to>
    <xdr:pic>
      <xdr:nvPicPr>
        <xdr:cNvPr id="42283" name="Picture 7">
          <a:extLst>
            <a:ext uri="{FF2B5EF4-FFF2-40B4-BE49-F238E27FC236}">
              <a16:creationId xmlns:a16="http://schemas.microsoft.com/office/drawing/2014/main" id="{285151F9-646B-4785-9D98-B07349D155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53675" y="924877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257175</xdr:colOff>
      <xdr:row>0</xdr:row>
      <xdr:rowOff>85725</xdr:rowOff>
    </xdr:from>
    <xdr:to>
      <xdr:col>20</xdr:col>
      <xdr:colOff>9525</xdr:colOff>
      <xdr:row>2</xdr:row>
      <xdr:rowOff>19050</xdr:rowOff>
    </xdr:to>
    <xdr:pic>
      <xdr:nvPicPr>
        <xdr:cNvPr id="42284" name="Picture 8">
          <a:extLst>
            <a:ext uri="{FF2B5EF4-FFF2-40B4-BE49-F238E27FC236}">
              <a16:creationId xmlns:a16="http://schemas.microsoft.com/office/drawing/2014/main" id="{17306C01-B48D-4CEC-8C13-2AC8432F90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0" y="8572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257175</xdr:colOff>
      <xdr:row>23</xdr:row>
      <xdr:rowOff>38100</xdr:rowOff>
    </xdr:from>
    <xdr:to>
      <xdr:col>20</xdr:col>
      <xdr:colOff>9525</xdr:colOff>
      <xdr:row>24</xdr:row>
      <xdr:rowOff>285750</xdr:rowOff>
    </xdr:to>
    <xdr:pic>
      <xdr:nvPicPr>
        <xdr:cNvPr id="42285" name="Picture 9">
          <a:extLst>
            <a:ext uri="{FF2B5EF4-FFF2-40B4-BE49-F238E27FC236}">
              <a16:creationId xmlns:a16="http://schemas.microsoft.com/office/drawing/2014/main" id="{3D68CF46-FA34-4125-B604-ADCF3D1E36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0" y="924877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247650</xdr:colOff>
      <xdr:row>0</xdr:row>
      <xdr:rowOff>66675</xdr:rowOff>
    </xdr:from>
    <xdr:to>
      <xdr:col>29</xdr:col>
      <xdr:colOff>0</xdr:colOff>
      <xdr:row>2</xdr:row>
      <xdr:rowOff>0</xdr:rowOff>
    </xdr:to>
    <xdr:pic>
      <xdr:nvPicPr>
        <xdr:cNvPr id="42286" name="Picture 10">
          <a:extLst>
            <a:ext uri="{FF2B5EF4-FFF2-40B4-BE49-F238E27FC236}">
              <a16:creationId xmlns:a16="http://schemas.microsoft.com/office/drawing/2014/main" id="{34034D3D-A62A-4351-A2A7-1E2AE0F7CA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03800" y="6667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247650</xdr:colOff>
      <xdr:row>23</xdr:row>
      <xdr:rowOff>28575</xdr:rowOff>
    </xdr:from>
    <xdr:to>
      <xdr:col>29</xdr:col>
      <xdr:colOff>0</xdr:colOff>
      <xdr:row>24</xdr:row>
      <xdr:rowOff>276225</xdr:rowOff>
    </xdr:to>
    <xdr:pic>
      <xdr:nvPicPr>
        <xdr:cNvPr id="42287" name="Picture 11">
          <a:extLst>
            <a:ext uri="{FF2B5EF4-FFF2-40B4-BE49-F238E27FC236}">
              <a16:creationId xmlns:a16="http://schemas.microsoft.com/office/drawing/2014/main" id="{C352D814-2620-4C3C-BB06-C460E860EA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03800" y="923925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xdr:col>
      <xdr:colOff>219075</xdr:colOff>
      <xdr:row>0</xdr:row>
      <xdr:rowOff>38100</xdr:rowOff>
    </xdr:from>
    <xdr:to>
      <xdr:col>37</xdr:col>
      <xdr:colOff>1752600</xdr:colOff>
      <xdr:row>1</xdr:row>
      <xdr:rowOff>285750</xdr:rowOff>
    </xdr:to>
    <xdr:pic>
      <xdr:nvPicPr>
        <xdr:cNvPr id="42288" name="Picture 12">
          <a:extLst>
            <a:ext uri="{FF2B5EF4-FFF2-40B4-BE49-F238E27FC236}">
              <a16:creationId xmlns:a16="http://schemas.microsoft.com/office/drawing/2014/main" id="{2967DF7D-5DAE-4425-9FB1-5F54B4E478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405050" y="3810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xdr:col>
      <xdr:colOff>180975</xdr:colOff>
      <xdr:row>23</xdr:row>
      <xdr:rowOff>28575</xdr:rowOff>
    </xdr:from>
    <xdr:to>
      <xdr:col>37</xdr:col>
      <xdr:colOff>1714500</xdr:colOff>
      <xdr:row>24</xdr:row>
      <xdr:rowOff>276225</xdr:rowOff>
    </xdr:to>
    <xdr:pic>
      <xdr:nvPicPr>
        <xdr:cNvPr id="42289" name="Picture 13">
          <a:extLst>
            <a:ext uri="{FF2B5EF4-FFF2-40B4-BE49-F238E27FC236}">
              <a16:creationId xmlns:a16="http://schemas.microsoft.com/office/drawing/2014/main" id="{ABC596E8-509C-4CF2-94C4-CEED9FC0DA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66950" y="923925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xdr:col>
      <xdr:colOff>219075</xdr:colOff>
      <xdr:row>0</xdr:row>
      <xdr:rowOff>38100</xdr:rowOff>
    </xdr:from>
    <xdr:to>
      <xdr:col>46</xdr:col>
      <xdr:colOff>1752600</xdr:colOff>
      <xdr:row>1</xdr:row>
      <xdr:rowOff>285750</xdr:rowOff>
    </xdr:to>
    <xdr:pic>
      <xdr:nvPicPr>
        <xdr:cNvPr id="42290" name="Picture 14">
          <a:extLst>
            <a:ext uri="{FF2B5EF4-FFF2-40B4-BE49-F238E27FC236}">
              <a16:creationId xmlns:a16="http://schemas.microsoft.com/office/drawing/2014/main" id="{0D443D22-7CC5-4E89-87DC-741499CBCA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34875" y="3810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xdr:col>
      <xdr:colOff>228600</xdr:colOff>
      <xdr:row>23</xdr:row>
      <xdr:rowOff>57150</xdr:rowOff>
    </xdr:from>
    <xdr:to>
      <xdr:col>46</xdr:col>
      <xdr:colOff>1762125</xdr:colOff>
      <xdr:row>24</xdr:row>
      <xdr:rowOff>304800</xdr:rowOff>
    </xdr:to>
    <xdr:pic>
      <xdr:nvPicPr>
        <xdr:cNvPr id="42291" name="Picture 15">
          <a:extLst>
            <a:ext uri="{FF2B5EF4-FFF2-40B4-BE49-F238E27FC236}">
              <a16:creationId xmlns:a16="http://schemas.microsoft.com/office/drawing/2014/main" id="{6A50A74D-F424-4C12-B12B-638613B2DB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44400" y="926782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xdr:col>
      <xdr:colOff>219075</xdr:colOff>
      <xdr:row>0</xdr:row>
      <xdr:rowOff>57150</xdr:rowOff>
    </xdr:from>
    <xdr:to>
      <xdr:col>55</xdr:col>
      <xdr:colOff>1752600</xdr:colOff>
      <xdr:row>1</xdr:row>
      <xdr:rowOff>304800</xdr:rowOff>
    </xdr:to>
    <xdr:pic>
      <xdr:nvPicPr>
        <xdr:cNvPr id="42292" name="Picture 16">
          <a:extLst>
            <a:ext uri="{FF2B5EF4-FFF2-40B4-BE49-F238E27FC236}">
              <a16:creationId xmlns:a16="http://schemas.microsoft.com/office/drawing/2014/main" id="{D36BAE6B-74A6-4654-B9E2-57DE84B80B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64700" y="5715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xdr:col>
      <xdr:colOff>247650</xdr:colOff>
      <xdr:row>23</xdr:row>
      <xdr:rowOff>66675</xdr:rowOff>
    </xdr:from>
    <xdr:to>
      <xdr:col>56</xdr:col>
      <xdr:colOff>0</xdr:colOff>
      <xdr:row>25</xdr:row>
      <xdr:rowOff>0</xdr:rowOff>
    </xdr:to>
    <xdr:pic>
      <xdr:nvPicPr>
        <xdr:cNvPr id="42293" name="Picture 17">
          <a:extLst>
            <a:ext uri="{FF2B5EF4-FFF2-40B4-BE49-F238E27FC236}">
              <a16:creationId xmlns:a16="http://schemas.microsoft.com/office/drawing/2014/main" id="{E34067CF-3E87-4473-B01F-4C02230C67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93275" y="9277350"/>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142875</xdr:rowOff>
    </xdr:to>
    <xdr:sp macro="" textlink="">
      <xdr:nvSpPr>
        <xdr:cNvPr id="21606" name="AutoShape 3" descr="data:image/png;base64,iVBORw0KGgoAAAANSUhEUgAAAMIAAAA7CAYAAAApfFXgAAAAAXNSR0IArs4c6QAAAARnQU1BAACxjwv8YQUAAAAJcEhZcwAADsMAAA7DAcdvqGQAAA5YSURBVHhe7d0HsCxFFcbxCybMYs5iDphzKgNmRREDZjHnAAoiohgQTCgPcw6Ys5gxlKFMZUkh5iyoiBHFAGY9v5nta9PM7M7s3X28+27/q76amb13Zyf06T6nZ/r0Nisj2LSyw6ZYPL7dmptj91g5Zgcrsb8/xuKc1tfAM2N/z5isVypzse1kWalsaKohVCpBNYRKJaiGUKkE1RA2BmeaLCs9VEPo5x2hYzJ9IzSEPUL59+hKoZwHhcr/GSrfHcPZQt8OnbnZGs6tQ+Vv+2wWXec/jxKuXfk3vzEE9yz/nnvaSTWEfi4YukSmi4eGcK5Q/j06YyjnHKHyf4bKd8fwgNClQw9stoZzllD52z6bRdf5z6OEa1f+zW8MwT3Lv+eedlINYevG/X1su9rUovV+9zD2wjwrdMnQdUIn+2AEDw/57o2brZarhnz21GZrOL8JXTHkux7yVbq5behy7erKZUO7tKuVklGGsMfKMSeE+FoK9Vifc+/Q8fH9X7Sbzf5+Fos/hB7XfDCc84d2cywhT6e3BvYM3XyA3hMaSulL7zVZLpM3hrqO+46hkveGuv6XNiujm8pNKztcLxYPbrdGcZlQ1404IKRgj2XfOBYtwtbC10OfHaDVimQGO4Zu1a6ucsPQDdrVpaGi7DruL4RKnEvX/9JmZZQhRMHz/y8LjXpHKWO/2IegpSHWrxaLR7Vbo9ku9OJ2tdJBXyv7xMmykjG2RXhY6Frt6lxwpw6xEkbAmBjV6WzPyc6xnztN1iv/59yh+7Wrp+IuIb1IlYzBhhAF7ryxOKjdWhO7xr4EcW7UjZpP1sahsb+x8crWjgorvya/nSyhAnpCu1pJDHZxorC9JhYPabfWzI9C+sPniQ26OCCC5v0n64uCn3rTdrVBL9kQN+7OobJ35hohMUBCENu0jBlHhH7Vrvby3ND32tVeTh/ip1+k2WrxEO717WqDc7lY6PfNVjfO4/3t6iq7hj7Qro5G37+OkZxDQ7Mejl09dFS7usrhoSHH8fJQXiF8LnSzdvWUDDKEMAIB8pdD88YGy+bvoR3DGH7cbi6E0hDWwhBDGILelFmB5D1C+RNU9+0moV+GzueDCU8LPbtd7WRLNoR56TWEma5RGMGYAPkfoUUWxu9OlrPwLk0NnFvKgVNvD/0rVL5e4EGbDodKMCRGeERoaIB8cGiertUu3Ly7hd7QbM3m9mG0Gz1wvm4o7x79ZygZwJsmywS3tC+g3nBMNYQoWC7Wge3WTDwcOzDcE83P25pP1sam2Nd3Yvnk0NCHZssMnP8TOnqAfh2ah+eFvA80TbPig9LN8MAqBcpHhr7arq6iK3VLdXen4Rp3XftS7tkgZrUIgrOhLzjtGQX3pCiIF471l4a4SfOi4B/GEGOfXqcY+gqGsdD7tqsL588h/uosvTI0Dx8PeSo7TdOCacGxFjSHS5sjeMy5fOgO7eq6wjXuuval3LNB9BpCFEJNrFpoCEdEgX3fZP2joS+Fyjcux8D4vEL76marPfE82JzGPnHs3qvZaOjROkO72vC7kC5vQW+STgUuZ45XXzY8nYYQBclDrrL26EPNn95wXAphZP+OxdAn0AzwJe3qhoE76NlBDiPQ65NL4Kx7NUePkpcoNzR9LYIAWdMyhIOjoP5wsr404jd0Aw4NnG8TxuwJ6kbh3iEFf142/GsXpzIEfnkspvUv53hwM/R/F8GYwPmQOJchA0m2FAygkZ9plrr63Wf1xc9CbNHkmprBPUNdx1Sqs69+S+ZUPQZReDyBHBob7BI19Qcn6w3xfb68l+kWweGxf77tKrH/R8dCMD6Eg+L7+03Wx1I+UDsxNKTjQEF4eru6yqIeqOHYUF5obxH6VLu6ii5T8UAfZw2VgbXnMPkziK4HakN5Zsh1yFnkA7Wu/XdRJpDLH6h5c5k7ybU/atsoWPuHNk30ivhwqBGIyHeafO857UfLIx1jrF4hJGYYwl7xHV2q6fy2xsCwfICmm/ReIS1Mn+4e0jWd4/nP9u3qhkBsBIPDtucaeQ/FxSSxwVDOHkrfe6QPlkz6rceEhr6xKnD2OnL67n1CWxPeIt25XV2l7DLtQ6WXo5Uw4Gqj4GGjFsM4ie22iVqSn786RmBOTgwXpHEbYn9LcY1iv/9tPlkbR8f+hnYCiEe0PomTQkNfujuFOxd4IdADx4RsEALcedAtmgY4eZKedwp4gKSicKyz8NIj1yR3j72P9JR2deWaobEjBxPeRyrfSRKvlT2RnwjNevhqAL4hwjld++/C7+VxogeSno1BJblbiHdxZDWESiVYuCEsi2oIlWXS+2S5UtlIVEOoVIJqCJVKUA2hUgkEy7r2ZD1YCydHELqs158b4jgXkdHuuDjOF0zWK5VKpVKpVCqVSqVSqVQqlUplBuUY1vXAPMe8Xs7ztaGho/68Ids7L1hlOB6oGWE26/1+mSkWnVt0LXgHf0wisfOEFLBZOM+UOaOLi4a8pFiO7lok1w5duV2didfEr9+ujqZrkr5SY+drW7cwhNuFZg0blKtorQ/dFo13zeVknQUjf1doyJhc5zktMbFWxZu6Zqpc76RJ+j4d8rCyS9OGe5aoKA0jXeTkLcYqSNS19Gzn6RUL6VjmnbDjtMKNlEupd6bECQZi7NSurluMIhwytes8fCjUZQQ0xhC0lu7FIisJg3LsN8/XtBSSIUjIJRfQsi72sjDczpxijKILmaGlKtHMr2fUtvOOaNtcGOZpzPM3m63FYKC9VvpPzdYSSYbAfxYrvDtktsr1gmGJhhSqvUr42TJyGMOrea0sFwOnhgwRHYOsfGNapblJhuAk7huS0l3AmOfRn4Z0J4zI2NM3h4yhzcfASr3Slbe0K9B9aGhsoqlvhaTkkDwg36eayZhWaSM3R/IqscPuIbGICT+MBZZXtMR1VbtzRz4SMva4rzWDuIyRW8p0bb0rY4ig1n4/FpLNbtGuoHtqfO9bQ58Mic/KtJrKQl4h8ettC+a1ZlLDvC7kXMzY0/WSppjFd67SbLXf68o8Ih2pTo1U7soEBlK9dCUi6JroxnHsngwBfw2ZAtRcAw7achqyN8v944JIDeIEFT4HlvbLtzNrph6KxKVCrwrl00bJiOECzJOQ6y0htb6bo7D4bTeMr3rX0NhkxG6CY+lSV8+ZOQYk8HUMUtxIpyKFIiPUEZFw3gxXhfP9kBklDUqfNnidgQnyLZ2PdX5zDkNyH24ZOiGkkCis5YyafTCarpQv+T1zPSUhNtBdjiGF/muhPDCWu0mmkITyY1tXsOkCYM5nbo4Ze0xDpocsR6UlFY0ZlcBVLzOPqDy+GHIdZPdWxpTXPM2nXkIdQPnwYfmflJH8+jkex8HFbloDJ57gamjiFLBUuxuQryAkDKj3vTLnqRlVfM5lAeOwrxc2Wy0KjGwLH262WtTqDoY/OIT0+6knSGH4SujnIRfEvvKJzRnorJlm4Dwl8rLsEoMvr5ca2s3NM164bmos6cvTZByMXIaIvILRQWF/+eR+fqfM0CDGURBLfFbeB2lZ/L/achrGbvuuClBak1J5ih7zKMj/k9Di+l7eOknUZX8JhdD2T0N5ki1oLY4PaUET9vmXUMqiAefneiS0LvbJ08iR0dvnqSVUmdnOO4C01D7Ly/HzQ7KtN62yP+Y3Fgq0wprcGgeT70Cz3hcUuQF5ZjInIwWJH5OfU22gRfC76eKybLn8h1IaAqRFV/B8XhroGEMoC2GO3yuvl99U05RoKf1vmXY91exkrjX/Y3LFxFhDkD0ub9lhUhAFcBrJEMrUM31olfTgpGM3m5GYMtFnCDyCLvYJaWG0lOCiqFDyWrw0BFnRGVDufie0tub5S+gA0jpDVhXHwjVjbMqhlsS9YwynuoAJTQ3LdBJdD48cfF8AyiXIm0w1o6bKTZcnR22jyfxByJNRxsCVmHdegcRxIbk5/d7myoat9vXcQe3pQudyfjDROtT6EhlznxRSSgV+LVM4acHKCTEYR1dhmQf70aI7bi1uOnYt4JBuzb4JC5MryR1SSaq8lAHlow/lThet8y2vtwnW87jFvng39KSQynbPkABcORTPitmactdnCND/ziL1vJR9w5oTtUIXamYtQIJlslbNKxfoRaG/hfiNUg8yCkF6mb9zHj4T2pzZ2rgHXD83lfF3KWXw1mpwEfilChfxq7d0JBAT3Ao0Fdh07PKIrgU1s3yrUozqaEh+/TTM/iN+6LrOpCJMcLtUCNx0gb7yrMVRUToXsZoy95PQVEOAQsXNKSeo1iQKdstZJ9USmtq8yYQfF9mr+VLNL6gW3LkQPmPVYPXroYAk1OrOWe3GhUlSUyswqQ+cAXw+lKfQLwPfPhjcWiZmXwvuqQ4H7zQ1QWXAIJzPWmEIancdL9w5bs80XGstrB65/Fp7oi3GyGcUUtkeFuLGMh5T0oKLzzXioay6tLMMwQVQI6QoPsHHFwvoanUSLNF0pfJISqtXTkyu0Duw1BzCtgvh4ub+r94IGlpITms0u26mplfN6Xr5jG+bz23MLdIdqHkWN/CRdbMOQTymB+X+IX7uBUKbizT7kUKlV1EvjpZ3Ee8h8Rz49eKCxlefgYenpFDzKPQKqt29JuI4LxTKUQGrjOw7uY/SWuoFYzR5h01zw2bNRskCy/Tq/ENdWVoMNbseFTFF3yN2fnv5fEKvUpniXV+4ZlOXah/mG3bcQ3uZNLlDXrp7Z2ha8+z3uq6X8+LyqQQ0xwJJFYRaKsEtYhiaYkGam6CL0/6cT6LrGLTIbjT/WWWTeqh0v6qMSvYOdX2e456Wv92HZzTuM39fbMiVcT3z42Qg9pdw/2zPSrwsAO+bAMb5uR45Wkaeil5ChiRu8T99GQy1NAw5Rzwx73QBmw0GkxK1ViobEtYucF7LNEiVykhWVv4H+nx8Fz+eDQcAAAAASUVORK5CYII=">
          <a:extLst>
            <a:ext uri="{FF2B5EF4-FFF2-40B4-BE49-F238E27FC236}">
              <a16:creationId xmlns:a16="http://schemas.microsoft.com/office/drawing/2014/main" id="{AEB71D17-47BB-41CA-A117-ACC0474B0660}"/>
            </a:ext>
          </a:extLst>
        </xdr:cNvPr>
        <xdr:cNvSpPr>
          <a:spLocks noChangeAspect="1" noChangeArrowheads="1"/>
        </xdr:cNvSpPr>
      </xdr:nvSpPr>
      <xdr:spPr bwMode="auto">
        <a:xfrm>
          <a:off x="552450" y="4095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33</xdr:row>
      <xdr:rowOff>0</xdr:rowOff>
    </xdr:from>
    <xdr:to>
      <xdr:col>2</xdr:col>
      <xdr:colOff>304800</xdr:colOff>
      <xdr:row>34</xdr:row>
      <xdr:rowOff>142875</xdr:rowOff>
    </xdr:to>
    <xdr:sp macro="" textlink="">
      <xdr:nvSpPr>
        <xdr:cNvPr id="21607" name="AutoShape 5" descr="data:image/png;base64,iVBORw0KGgoAAAANSUhEUgAAAMIAAAA7CAYAAAApfFXgAAAAAXNSR0IArs4c6QAAAARnQU1BAACxjwv8YQUAAAAJcEhZcwAADsMAAA7DAcdvqGQAAA5YSURBVHhe7d0HsCxFFcbxCybMYs5iDphzKgNmRREDZjHnAAoiohgQTCgPcw6Ys5gxlKFMZUkh5iyoiBHFAGY9v5nta9PM7M7s3X28+27/q76amb13Zyf06T6nZ/r0Nisj2LSyw6ZYPL7dmptj91g5Zgcrsb8/xuKc1tfAM2N/z5isVypzse1kWalsaKohVCpBNYRKJaiGUKkE1RA2BmeaLCs9VEPo5x2hYzJ9IzSEPUL59+hKoZwHhcr/GSrfHcPZQt8OnbnZGs6tQ+Vv+2wWXec/jxKuXfk3vzEE9yz/nnvaSTWEfi4YukSmi4eGcK5Q/j06YyjnHKHyf4bKd8fwgNClQw9stoZzllD52z6bRdf5z6OEa1f+zW8MwT3Lv+eedlINYevG/X1su9rUovV+9zD2wjwrdMnQdUIn+2AEDw/57o2brZarhnz21GZrOL8JXTHkux7yVbq5behy7erKZUO7tKuVklGGsMfKMSeE+FoK9Vifc+/Q8fH9X7Sbzf5+Fos/hB7XfDCc84d2cywhT6e3BvYM3XyA3hMaSulL7zVZLpM3hrqO+46hkveGuv6XNiujm8pNKztcLxYPbrdGcZlQ1404IKRgj2XfOBYtwtbC10OfHaDVimQGO4Zu1a6ucsPQDdrVpaGi7DruL4RKnEvX/9JmZZQhRMHz/y8LjXpHKWO/2IegpSHWrxaLR7Vbo9ku9OJ2tdJBXyv7xMmykjG2RXhY6Frt6lxwpw6xEkbAmBjV6WzPyc6xnztN1iv/59yh+7Wrp+IuIb1IlYzBhhAF7ryxOKjdWhO7xr4EcW7UjZpP1sahsb+x8crWjgorvya/nSyhAnpCu1pJDHZxorC9JhYPabfWzI9C+sPniQ26OCCC5v0n64uCn3rTdrVBL9kQN+7OobJ35hohMUBCENu0jBlHhH7Vrvby3ND32tVeTh/ip1+k2WrxEO717WqDc7lY6PfNVjfO4/3t6iq7hj7Qro5G37+OkZxDQ7Mejl09dFS7usrhoSHH8fJQXiF8LnSzdvWUDDKEMAIB8pdD88YGy+bvoR3DGH7cbi6E0hDWwhBDGILelFmB5D1C+RNU9+0moV+GzueDCU8LPbtd7WRLNoR56TWEma5RGMGYAPkfoUUWxu9OlrPwLk0NnFvKgVNvD/0rVL5e4EGbDodKMCRGeERoaIB8cGiertUu3Ly7hd7QbM3m9mG0Gz1wvm4o7x79ZygZwJsmywS3tC+g3nBMNYQoWC7Wge3WTDwcOzDcE83P25pP1sam2Nd3Yvnk0NCHZssMnP8TOnqAfh2ah+eFvA80TbPig9LN8MAqBcpHhr7arq6iK3VLdXen4Rp3XftS7tkgZrUIgrOhLzjtGQX3pCiIF471l4a4SfOi4B/GEGOfXqcY+gqGsdD7tqsL588h/uosvTI0Dx8PeSo7TdOCacGxFjSHS5sjeMy5fOgO7eq6wjXuuval3LNB9BpCFEJNrFpoCEdEgX3fZP2joS+Fyjcux8D4vEL76marPfE82JzGPnHs3qvZaOjROkO72vC7kC5vQW+STgUuZ45XXzY8nYYQBclDrrL26EPNn95wXAphZP+OxdAn0AzwJe3qhoE76NlBDiPQ65NL4Kx7NUePkpcoNzR9LYIAWdMyhIOjoP5wsr404jd0Aw4NnG8TxuwJ6kbh3iEFf142/GsXpzIEfnkspvUv53hwM/R/F8GYwPmQOJchA0m2FAygkZ9plrr63Wf1xc9CbNHkmprBPUNdx1Sqs69+S+ZUPQZReDyBHBob7BI19Qcn6w3xfb68l+kWweGxf77tKrH/R8dCMD6Eg+L7+03Wx1I+UDsxNKTjQEF4eru6yqIeqOHYUF5obxH6VLu6ii5T8UAfZw2VgbXnMPkziK4HakN5Zsh1yFnkA7Wu/XdRJpDLH6h5c5k7ybU/atsoWPuHNk30ivhwqBGIyHeafO857UfLIx1jrF4hJGYYwl7xHV2q6fy2xsCwfICmm/ReIS1Mn+4e0jWd4/nP9u3qhkBsBIPDtucaeQ/FxSSxwVDOHkrfe6QPlkz6rceEhr6xKnD2OnL67n1CWxPeIt25XV2l7DLtQ6WXo5Uw4Gqj4GGjFsM4ie22iVqSn786RmBOTgwXpHEbYn9LcY1iv/9tPlkbR8f+hnYCiEe0PomTQkNfujuFOxd4IdADx4RsEALcedAtmgY4eZKedwp4gKSicKyz8NIj1yR3j72P9JR2deWaobEjBxPeRyrfSRKvlT2RnwjNevhqAL4hwjld++/C7+VxogeSno1BJblbiHdxZDWESiVYuCEsi2oIlWXS+2S5UtlIVEOoVIJqCJVKUA2hUgkEy7r2ZD1YCydHELqs158b4jgXkdHuuDjOF0zWK5VKpVKpVCqVSqVSqVQqlUplBuUY1vXAPMe8Xs7ztaGho/68Ids7L1hlOB6oGWE26/1+mSkWnVt0LXgHf0wisfOEFLBZOM+UOaOLi4a8pFiO7lok1w5duV2didfEr9+ujqZrkr5SY+drW7cwhNuFZg0blKtorQ/dFo13zeVknQUjf1doyJhc5zktMbFWxZu6Zqpc76RJ+j4d8rCyS9OGe5aoKA0jXeTkLcYqSNS19Gzn6RUL6VjmnbDjtMKNlEupd6bECQZi7NSurluMIhwytes8fCjUZQQ0xhC0lu7FIisJg3LsN8/XtBSSIUjIJRfQsi72sjDczpxijKILmaGlKtHMr2fUtvOOaNtcGOZpzPM3m63FYKC9VvpPzdYSSYbAfxYrvDtktsr1gmGJhhSqvUr42TJyGMOrea0sFwOnhgwRHYOsfGNapblJhuAk7huS0l3AmOfRn4Z0J4zI2NM3h4yhzcfASr3Slbe0K9B9aGhsoqlvhaTkkDwg36eayZhWaSM3R/IqscPuIbGICT+MBZZXtMR1VbtzRz4SMva4rzWDuIyRW8p0bb0rY4ig1n4/FpLNbtGuoHtqfO9bQ58Mic/KtJrKQl4h8ettC+a1ZlLDvC7kXMzY0/WSppjFd67SbLXf68o8Ih2pTo1U7soEBlK9dCUi6JroxnHsngwBfw2ZAtRcAw7achqyN8v944JIDeIEFT4HlvbLtzNrph6KxKVCrwrl00bJiOECzJOQ6y0htb6bo7D4bTeMr3rX0NhkxG6CY+lSV8+ZOQYk8HUMUtxIpyKFIiPUEZFw3gxXhfP9kBklDUqfNnidgQnyLZ2PdX5zDkNyH24ZOiGkkCis5YyafTCarpQv+T1zPSUhNtBdjiGF/muhPDCWu0mmkITyY1tXsOkCYM5nbo4Ze0xDpocsR6UlFY0ZlcBVLzOPqDy+GHIdZPdWxpTXPM2nXkIdQPnwYfmflJH8+jkex8HFbloDJ57gamjiFLBUuxuQryAkDKj3vTLnqRlVfM5lAeOwrxc2Wy0KjGwLH262WtTqDoY/OIT0+6knSGH4SujnIRfEvvKJzRnorJlm4Dwl8rLsEoMvr5ca2s3NM164bmos6cvTZByMXIaIvILRQWF/+eR+fqfM0CDGURBLfFbeB2lZ/L/achrGbvuuClBak1J5ih7zKMj/k9Di+l7eOknUZX8JhdD2T0N5ki1oLY4PaUET9vmXUMqiAefneiS0LvbJ08iR0dvnqSVUmdnOO4C01D7Ly/HzQ7KtN62yP+Y3Fgq0wprcGgeT70Cz3hcUuQF5ZjInIwWJH5OfU22gRfC76eKybLn8h1IaAqRFV/B8XhroGEMoC2GO3yuvl99U05RoKf1vmXY91exkrjX/Y3LFxFhDkD0ub9lhUhAFcBrJEMrUM31olfTgpGM3m5GYMtFnCDyCLvYJaWG0lOCiqFDyWrw0BFnRGVDufie0tub5S+gA0jpDVhXHwjVjbMqhlsS9YwynuoAJTQ3LdBJdD48cfF8AyiXIm0w1o6bKTZcnR22jyfxByJNRxsCVmHdegcRxIbk5/d7myoat9vXcQe3pQudyfjDROtT6EhlznxRSSgV+LVM4acHKCTEYR1dhmQf70aI7bi1uOnYt4JBuzb4JC5MryR1SSaq8lAHlow/lThet8y2vtwnW87jFvng39KSQynbPkABcORTPitmactdnCND/ziL1vJR9w5oTtUIXamYtQIJlslbNKxfoRaG/hfiNUg8yCkF6mb9zHj4T2pzZ2rgHXD83lfF3KWXw1mpwEfilChfxq7d0JBAT3Ao0Fdh07PKIrgU1s3yrUozqaEh+/TTM/iN+6LrOpCJMcLtUCNx0gb7yrMVRUToXsZoy95PQVEOAQsXNKSeo1iQKdstZJ9USmtq8yYQfF9mr+VLNL6gW3LkQPmPVYPXroYAk1OrOWe3GhUlSUyswqQ+cAXw+lKfQLwPfPhjcWiZmXwvuqQ4H7zQ1QWXAIJzPWmEIancdL9w5bs80XGstrB65/Fp7oi3GyGcUUtkeFuLGMh5T0oKLzzXioay6tLMMwQVQI6QoPsHHFwvoanUSLNF0pfJISqtXTkyu0Duw1BzCtgvh4ub+r94IGlpITms0u26mplfN6Xr5jG+bz23MLdIdqHkWN/CRdbMOQTymB+X+IX7uBUKbizT7kUKlV1EvjpZ3Ee8h8Rz49eKCxlefgYenpFDzKPQKqt29JuI4LxTKUQGrjOw7uY/SWuoFYzR5h01zw2bNRskCy/Tq/ENdWVoMNbseFTFF3yN2fnv5fEKvUpniXV+4ZlOXah/mG3bcQ3uZNLlDXrp7Z2ha8+z3uq6X8+LyqQQ0xwJJFYRaKsEtYhiaYkGam6CL0/6cT6LrGLTIbjT/WWWTeqh0v6qMSvYOdX2e456Wv92HZzTuM39fbMiVcT3z42Qg9pdw/2zPSrwsAO+bAMb5uR45Wkaeil5ChiRu8T99GQy1NAw5Rzwx73QBmw0GkxK1ViobEtYucF7LNEiVykhWVv4H+nx8Fz+eDQcAAAAASUVORK5CYII=">
          <a:extLst>
            <a:ext uri="{FF2B5EF4-FFF2-40B4-BE49-F238E27FC236}">
              <a16:creationId xmlns:a16="http://schemas.microsoft.com/office/drawing/2014/main" id="{2A19512A-D647-4BFA-BBF6-5C4B8E7B558B}"/>
            </a:ext>
          </a:extLst>
        </xdr:cNvPr>
        <xdr:cNvSpPr>
          <a:spLocks noChangeAspect="1" noChangeArrowheads="1"/>
        </xdr:cNvSpPr>
      </xdr:nvSpPr>
      <xdr:spPr bwMode="auto">
        <a:xfrm>
          <a:off x="1495425" y="58959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xdr:row>
      <xdr:rowOff>0</xdr:rowOff>
    </xdr:from>
    <xdr:to>
      <xdr:col>1</xdr:col>
      <xdr:colOff>304800</xdr:colOff>
      <xdr:row>3</xdr:row>
      <xdr:rowOff>76200</xdr:rowOff>
    </xdr:to>
    <xdr:sp macro="" textlink="">
      <xdr:nvSpPr>
        <xdr:cNvPr id="21608" name="AutoShape 9" descr="data:image/png;base64,iVBORw0KGgoAAAANSUhEUgAAAMIAAAA7CAYAAAApfFXgAAAAAXNSR0IArs4c6QAAAARnQU1BAACxjwv8YQUAAAAJcEhZcwAADsMAAA7DAcdvqGQAAA5YSURBVHhe7d0HsCxFFcbxCybMYs5iDphzKgNmRREDZjHnAAoiohgQTCgPcw6Ys5gxlKFMZUkh5iyoiBHFAGY9v5nta9PM7M7s3X28+27/q76amb13Zyf06T6nZ/r0Nisj2LSyw6ZYPL7dmptj91g5Zgcrsb8/xuKc1tfAM2N/z5isVypzse1kWalsaKohVCpBNYRKJaiGUKkE1RA2BmeaLCs9VEPo5x2hYzJ9IzSEPUL59+hKoZwHhcr/GSrfHcPZQt8OnbnZGs6tQ+Vv+2wWXec/jxKuXfk3vzEE9yz/nnvaSTWEfi4YukSmi4eGcK5Q/j06YyjnHKHyf4bKd8fwgNClQw9stoZzllD52z6bRdf5z6OEa1f+zW8MwT3Lv+eedlINYevG/X1su9rUovV+9zD2wjwrdMnQdUIn+2AEDw/57o2brZarhnz21GZrOL8JXTHkux7yVbq5behy7erKZUO7tKuVklGGsMfKMSeE+FoK9Vifc+/Q8fH9X7Sbzf5+Fos/hB7XfDCc84d2cywhT6e3BvYM3XyA3hMaSulL7zVZLpM3hrqO+46hkveGuv6XNiujm8pNKztcLxYPbrdGcZlQ1404IKRgj2XfOBYtwtbC10OfHaDVimQGO4Zu1a6ucsPQDdrVpaGi7DruL4RKnEvX/9JmZZQhRMHz/y8LjXpHKWO/2IegpSHWrxaLR7Vbo9ku9OJ2tdJBXyv7xMmykjG2RXhY6Frt6lxwpw6xEkbAmBjV6WzPyc6xnztN1iv/59yh+7Wrp+IuIb1IlYzBhhAF7ryxOKjdWhO7xr4EcW7UjZpP1sahsb+x8crWjgorvya/nSyhAnpCu1pJDHZxorC9JhYPabfWzI9C+sPniQ26OCCC5v0n64uCn3rTdrVBL9kQN+7OobJ35hohMUBCENu0jBlHhH7Vrvby3ND32tVeTh/ip1+k2WrxEO717WqDc7lY6PfNVjfO4/3t6iq7hj7Qro5G37+OkZxDQ7Mejl09dFS7usrhoSHH8fJQXiF8LnSzdvWUDDKEMAIB8pdD88YGy+bvoR3DGH7cbi6E0hDWwhBDGILelFmB5D1C+RNU9+0moV+GzueDCU8LPbtd7WRLNoR56TWEma5RGMGYAPkfoUUWxu9OlrPwLk0NnFvKgVNvD/0rVL5e4EGbDodKMCRGeERoaIB8cGiertUu3Ly7hd7QbM3m9mG0Gz1wvm4o7x79ZygZwJsmywS3tC+g3nBMNYQoWC7Wge3WTDwcOzDcE83P25pP1sam2Nd3Yvnk0NCHZssMnP8TOnqAfh2ah+eFvA80TbPig9LN8MAqBcpHhr7arq6iK3VLdXen4Rp3XftS7tkgZrUIgrOhLzjtGQX3pCiIF471l4a4SfOi4B/GEGOfXqcY+gqGsdD7tqsL588h/uosvTI0Dx8PeSo7TdOCacGxFjSHS5sjeMy5fOgO7eq6wjXuuval3LNB9BpCFEJNrFpoCEdEgX3fZP2joS+Fyjcux8D4vEL76marPfE82JzGPnHs3qvZaOjROkO72vC7kC5vQW+STgUuZ45XXzY8nYYQBclDrrL26EPNn95wXAphZP+OxdAn0AzwJe3qhoE76NlBDiPQ65NL4Kx7NUePkpcoNzR9LYIAWdMyhIOjoP5wsr404jd0Aw4NnG8TxuwJ6kbh3iEFf142/GsXpzIEfnkspvUv53hwM/R/F8GYwPmQOJchA0m2FAygkZ9plrr63Wf1xc9CbNHkmprBPUNdx1Sqs69+S+ZUPQZReDyBHBob7BI19Qcn6w3xfb68l+kWweGxf77tKrH/R8dCMD6Eg+L7+03Wx1I+UDsxNKTjQEF4eru6yqIeqOHYUF5obxH6VLu6ii5T8UAfZw2VgbXnMPkziK4HakN5Zsh1yFnkA7Wu/XdRJpDLH6h5c5k7ybU/atsoWPuHNk30ivhwqBGIyHeafO857UfLIx1jrF4hJGYYwl7xHV2q6fy2xsCwfICmm/ReIS1Mn+4e0jWd4/nP9u3qhkBsBIPDtucaeQ/FxSSxwVDOHkrfe6QPlkz6rceEhr6xKnD2OnL67n1CWxPeIt25XV2l7DLtQ6WXo5Uw4Gqj4GGjFsM4ie22iVqSn786RmBOTgwXpHEbYn9LcY1iv/9tPlkbR8f+hnYCiEe0PomTQkNfujuFOxd4IdADx4RsEALcedAtmgY4eZKedwp4gKSicKyz8NIj1yR3j72P9JR2deWaobEjBxPeRyrfSRKvlT2RnwjNevhqAL4hwjld++/C7+VxogeSno1BJblbiHdxZDWESiVYuCEsi2oIlWXS+2S5UtlIVEOoVIJqCJVKUA2hUgkEy7r2ZD1YCydHELqs158b4jgXkdHuuDjOF0zWK5VKpVKpVCqVSqVSqVQqlUplBuUY1vXAPMe8Xs7ztaGho/68Ids7L1hlOB6oGWE26/1+mSkWnVt0LXgHf0wisfOEFLBZOM+UOaOLi4a8pFiO7lok1w5duV2didfEr9+ujqZrkr5SY+drW7cwhNuFZg0blKtorQ/dFo13zeVknQUjf1doyJhc5zktMbFWxZu6Zqpc76RJ+j4d8rCyS9OGe5aoKA0jXeTkLcYqSNS19Gzn6RUL6VjmnbDjtMKNlEupd6bECQZi7NSurluMIhwytes8fCjUZQQ0xhC0lu7FIisJg3LsN8/XtBSSIUjIJRfQsi72sjDczpxijKILmaGlKtHMr2fUtvOOaNtcGOZpzPM3m63FYKC9VvpPzdYSSYbAfxYrvDtktsr1gmGJhhSqvUr42TJyGMOrea0sFwOnhgwRHYOsfGNapblJhuAk7huS0l3AmOfRn4Z0J4zI2NM3h4yhzcfASr3Slbe0K9B9aGhsoqlvhaTkkDwg36eayZhWaSM3R/IqscPuIbGICT+MBZZXtMR1VbtzRz4SMva4rzWDuIyRW8p0bb0rY4ig1n4/FpLNbtGuoHtqfO9bQ58Mic/KtJrKQl4h8ettC+a1ZlLDvC7kXMzY0/WSppjFd67SbLXf68o8Ih2pTo1U7soEBlK9dCUi6JroxnHsngwBfw2ZAtRcAw7achqyN8v944JIDeIEFT4HlvbLtzNrph6KxKVCrwrl00bJiOECzJOQ6y0htb6bo7D4bTeMr3rX0NhkxG6CY+lSV8+ZOQYk8HUMUtxIpyKFIiPUEZFw3gxXhfP9kBklDUqfNnidgQnyLZ2PdX5zDkNyH24ZOiGkkCis5YyafTCarpQv+T1zPSUhNtBdjiGF/muhPDCWu0mmkITyY1tXsOkCYM5nbo4Ze0xDpocsR6UlFY0ZlcBVLzOPqDy+GHIdZPdWxpTXPM2nXkIdQPnwYfmflJH8+jkex8HFbloDJ57gamjiFLBUuxuQryAkDKj3vTLnqRlVfM5lAeOwrxc2Wy0KjGwLH262WtTqDoY/OIT0+6knSGH4SujnIRfEvvKJzRnorJlm4Dwl8rLsEoMvr5ca2s3NM164bmos6cvTZByMXIaIvILRQWF/+eR+fqfM0CDGURBLfFbeB2lZ/L/achrGbvuuClBak1J5ih7zKMj/k9Di+l7eOknUZX8JhdD2T0N5ki1oLY4PaUET9vmXUMqiAefneiS0LvbJ08iR0dvnqSVUmdnOO4C01D7Ly/HzQ7KtN62yP+Y3Fgq0wprcGgeT70Cz3hcUuQF5ZjInIwWJH5OfU22gRfC76eKybLn8h1IaAqRFV/B8XhroGEMoC2GO3yuvl99U05RoKf1vmXY91exkrjX/Y3LFxFhDkD0ub9lhUhAFcBrJEMrUM31olfTgpGM3m5GYMtFnCDyCLvYJaWG0lOCiqFDyWrw0BFnRGVDufie0tub5S+gA0jpDVhXHwjVjbMqhlsS9YwynuoAJTQ3LdBJdD48cfF8AyiXIm0w1o6bKTZcnR22jyfxByJNRxsCVmHdegcRxIbk5/d7myoat9vXcQe3pQudyfjDROtT6EhlznxRSSgV+LVM4acHKCTEYR1dhmQf70aI7bi1uOnYt4JBuzb4JC5MryR1SSaq8lAHlow/lThet8y2vtwnW87jFvng39KSQynbPkABcORTPitmactdnCND/ziL1vJR9w5oTtUIXamYtQIJlslbNKxfoRaG/hfiNUg8yCkF6mb9zHj4T2pzZ2rgHXD83lfF3KWXw1mpwEfilChfxq7d0JBAT3Ao0Fdh07PKIrgU1s3yrUozqaEh+/TTM/iN+6LrOpCJMcLtUCNx0gb7yrMVRUToXsZoy95PQVEOAQsXNKSeo1iQKdstZJ9USmtq8yYQfF9mr+VLNL6gW3LkQPmPVYPXroYAk1OrOWe3GhUlSUyswqQ+cAXw+lKfQLwPfPhjcWiZmXwvuqQ4H7zQ1QWXAIJzPWmEIancdL9w5bs80XGstrB65/Fp7oi3GyGcUUtkeFuLGMh5T0oKLzzXioay6tLMMwQVQI6QoPsHHFwvoanUSLNF0pfJISqtXTkyu0Duw1BzCtgvh4ub+r94IGlpITms0u26mplfN6Xr5jG+bz23MLdIdqHkWN/CRdbMOQTymB+X+IX7uBUKbizT7kUKlV1EvjpZ3Ee8h8Rz49eKCxlefgYenpFDzKPQKqt29JuI4LxTKUQGrjOw7uY/SWuoFYzR5h01zw2bNRskCy/Tq/ENdWVoMNbseFTFF3yN2fnv5fEKvUpniXV+4ZlOXah/mG3bcQ3uZNLlDXrp7Z2ha8+z3uq6X8+LyqQQ0xwJJFYRaKsEtYhiaYkGam6CL0/6cT6LrGLTIbjT/WWWTeqh0v6qMSvYOdX2e456Wv92HZzTuM39fbMiVcT3z42Qg9pdw/2zPSrwsAO+bAMb5uR45Wkaeil5ChiRu8T99GQy1NAw5Rzwx73QBmw0GkxK1ViobEtYucF7LNEiVykhWVv4H+nx8Fz+eDQcAAAAASUVORK5CYII=">
          <a:extLst>
            <a:ext uri="{FF2B5EF4-FFF2-40B4-BE49-F238E27FC236}">
              <a16:creationId xmlns:a16="http://schemas.microsoft.com/office/drawing/2014/main" id="{A137EA04-EC11-432F-979F-DD340287BDAE}"/>
            </a:ext>
          </a:extLst>
        </xdr:cNvPr>
        <xdr:cNvSpPr>
          <a:spLocks noChangeAspect="1" noChangeArrowheads="1"/>
        </xdr:cNvSpPr>
      </xdr:nvSpPr>
      <xdr:spPr bwMode="auto">
        <a:xfrm>
          <a:off x="552450" y="57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66675</xdr:colOff>
      <xdr:row>1</xdr:row>
      <xdr:rowOff>38100</xdr:rowOff>
    </xdr:from>
    <xdr:to>
      <xdr:col>2</xdr:col>
      <xdr:colOff>419100</xdr:colOff>
      <xdr:row>3</xdr:row>
      <xdr:rowOff>209550</xdr:rowOff>
    </xdr:to>
    <xdr:pic>
      <xdr:nvPicPr>
        <xdr:cNvPr id="21609" name="Picture 1">
          <a:extLst>
            <a:ext uri="{FF2B5EF4-FFF2-40B4-BE49-F238E27FC236}">
              <a16:creationId xmlns:a16="http://schemas.microsoft.com/office/drawing/2014/main" id="{5A4F4BD2-A2EB-4338-AC08-A826A22E76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447675"/>
          <a:ext cx="18478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1064079</xdr:rowOff>
    </xdr:to>
    <xdr:pic>
      <xdr:nvPicPr>
        <xdr:cNvPr id="30744" name="Picture 1">
          <a:extLst>
            <a:ext uri="{FF2B5EF4-FFF2-40B4-BE49-F238E27FC236}">
              <a16:creationId xmlns:a16="http://schemas.microsoft.com/office/drawing/2014/main" id="{1B3F0099-7C9B-453C-AE1D-B5A06EF6EC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86643" cy="14450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133350</xdr:rowOff>
    </xdr:from>
    <xdr:to>
      <xdr:col>1</xdr:col>
      <xdr:colOff>1171575</xdr:colOff>
      <xdr:row>9</xdr:row>
      <xdr:rowOff>133350</xdr:rowOff>
    </xdr:to>
    <xdr:pic>
      <xdr:nvPicPr>
        <xdr:cNvPr id="32782" name="Picture 2">
          <a:extLst>
            <a:ext uri="{FF2B5EF4-FFF2-40B4-BE49-F238E27FC236}">
              <a16:creationId xmlns:a16="http://schemas.microsoft.com/office/drawing/2014/main" id="{0662A4BA-0C1C-491A-B9AF-B4B9B3FDAB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114425"/>
          <a:ext cx="117157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EC65C0-340A-47CD-81E6-2D4D0423D30C}" name="Table2" displayName="Table2" ref="A3:E31" totalsRowShown="0" dataDxfId="236" tableBorderDxfId="235">
  <autoFilter ref="A3:E31" xr:uid="{7206B6B8-3730-4ED0-9FB9-956433B99BE1}"/>
  <sortState xmlns:xlrd2="http://schemas.microsoft.com/office/spreadsheetml/2017/richdata2" ref="A4:E31">
    <sortCondition ref="D3:D31"/>
  </sortState>
  <tableColumns count="5">
    <tableColumn id="1" xr3:uid="{489F7976-2308-4707-B81B-EA9EB5E83D9C}" name="First Name" dataDxfId="234" dataCellStyle="Comma 2"/>
    <tableColumn id="2" xr3:uid="{EFACD448-2743-4FAE-8170-B01A27866F9E}" name="Last Name" dataDxfId="233" dataCellStyle="Comma 2"/>
    <tableColumn id="3" xr3:uid="{D3CEAC79-2FAC-4319-9EF4-453DBD00C3AB}" name="FTE" dataDxfId="232" dataCellStyle="Comma 2"/>
    <tableColumn id="4" xr3:uid="{4F0040C6-4DAE-43D3-97A6-0CB4C724E90C}" name="Hire Date" dataDxfId="231" dataCellStyle="Comma 2"/>
    <tableColumn id="5" xr3:uid="{303F621C-2E08-46BD-9B1E-BBA6CE6709F4}" name="Phone Number" dataDxfId="230" dataCellStyle="Comma 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26"/>
  <sheetViews>
    <sheetView workbookViewId="0">
      <selection activeCell="D3" sqref="D3"/>
    </sheetView>
  </sheetViews>
  <sheetFormatPr defaultRowHeight="12.75" x14ac:dyDescent="0.2"/>
  <cols>
    <col min="1" max="1" width="26.85546875" customWidth="1"/>
    <col min="4" max="4" width="13.140625" bestFit="1" customWidth="1"/>
  </cols>
  <sheetData>
    <row r="1" spans="1:6" ht="13.5" thickBot="1" x14ac:dyDescent="0.25"/>
    <row r="2" spans="1:6" ht="13.5" thickBot="1" x14ac:dyDescent="0.25">
      <c r="A2" t="s">
        <v>0</v>
      </c>
      <c r="D2" s="47">
        <v>44473</v>
      </c>
      <c r="F2" t="s">
        <v>1</v>
      </c>
    </row>
    <row r="6" spans="1:6" x14ac:dyDescent="0.2">
      <c r="A6" s="13" t="s">
        <v>2</v>
      </c>
    </row>
    <row r="8" spans="1:6" x14ac:dyDescent="0.2">
      <c r="A8" s="74" t="s">
        <v>3</v>
      </c>
    </row>
    <row r="9" spans="1:6" x14ac:dyDescent="0.2">
      <c r="A9" s="75" t="s">
        <v>4</v>
      </c>
    </row>
    <row r="10" spans="1:6" x14ac:dyDescent="0.2">
      <c r="A10" s="76" t="s">
        <v>5</v>
      </c>
    </row>
    <row r="22" spans="2:2" x14ac:dyDescent="0.2">
      <c r="B22" s="27"/>
    </row>
    <row r="23" spans="2:2" x14ac:dyDescent="0.2">
      <c r="B23" s="27"/>
    </row>
    <row r="24" spans="2:2" x14ac:dyDescent="0.2">
      <c r="B24" s="27"/>
    </row>
    <row r="25" spans="2:2" x14ac:dyDescent="0.2">
      <c r="B25" s="27"/>
    </row>
    <row r="26" spans="2:2" x14ac:dyDescent="0.2">
      <c r="B26" s="27"/>
    </row>
  </sheetData>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1">
    <pageSetUpPr fitToPage="1"/>
  </sheetPr>
  <dimension ref="A1:G31"/>
  <sheetViews>
    <sheetView showGridLines="0" zoomScale="75" zoomScaleNormal="75" workbookViewId="0">
      <selection activeCell="E12" sqref="E12"/>
    </sheetView>
  </sheetViews>
  <sheetFormatPr defaultRowHeight="12.75" x14ac:dyDescent="0.2"/>
  <cols>
    <col min="1" max="1" width="28.7109375" customWidth="1"/>
    <col min="2" max="2" width="25.7109375" bestFit="1" customWidth="1"/>
    <col min="3" max="3" width="17.140625" customWidth="1"/>
    <col min="4" max="4" width="20.85546875" customWidth="1"/>
    <col min="5" max="5" width="29.140625" customWidth="1"/>
  </cols>
  <sheetData>
    <row r="1" spans="1:7" ht="30" x14ac:dyDescent="0.2">
      <c r="A1" s="489" t="s">
        <v>6</v>
      </c>
      <c r="B1" s="490"/>
      <c r="C1" s="490"/>
      <c r="D1" s="490"/>
      <c r="E1" s="491"/>
    </row>
    <row r="2" spans="1:7" ht="25.5" x14ac:dyDescent="0.2">
      <c r="A2" s="492" t="s">
        <v>7</v>
      </c>
      <c r="B2" s="493"/>
      <c r="C2" s="217"/>
      <c r="D2" s="487" t="s">
        <v>8</v>
      </c>
      <c r="E2" s="488"/>
    </row>
    <row r="3" spans="1:7" ht="23.25" thickBot="1" x14ac:dyDescent="0.25">
      <c r="A3" s="372" t="s">
        <v>9</v>
      </c>
      <c r="B3" s="373" t="s">
        <v>10</v>
      </c>
      <c r="C3" s="373" t="s">
        <v>15</v>
      </c>
      <c r="D3" s="374" t="s">
        <v>11</v>
      </c>
      <c r="E3" s="375" t="s">
        <v>12</v>
      </c>
    </row>
    <row r="4" spans="1:7" ht="23.25" x14ac:dyDescent="0.2">
      <c r="A4" s="472" t="s">
        <v>158</v>
      </c>
      <c r="B4" s="473" t="s">
        <v>159</v>
      </c>
      <c r="C4" s="473">
        <v>1</v>
      </c>
      <c r="D4" s="474">
        <v>44464</v>
      </c>
      <c r="E4" s="475" t="s">
        <v>160</v>
      </c>
    </row>
    <row r="5" spans="1:7" ht="23.25" x14ac:dyDescent="0.2">
      <c r="A5" s="476"/>
      <c r="B5" s="371"/>
      <c r="C5" s="371"/>
      <c r="D5" s="463"/>
      <c r="E5" s="477"/>
    </row>
    <row r="6" spans="1:7" ht="23.25" x14ac:dyDescent="0.2">
      <c r="A6" s="476"/>
      <c r="B6" s="371"/>
      <c r="C6" s="371"/>
      <c r="D6" s="463"/>
      <c r="E6" s="477"/>
    </row>
    <row r="7" spans="1:7" ht="23.25" x14ac:dyDescent="0.2">
      <c r="A7" s="476"/>
      <c r="B7" s="371"/>
      <c r="C7" s="371"/>
      <c r="D7" s="463"/>
      <c r="E7" s="477"/>
    </row>
    <row r="8" spans="1:7" ht="23.25" x14ac:dyDescent="0.2">
      <c r="A8" s="476"/>
      <c r="B8" s="371"/>
      <c r="C8" s="371"/>
      <c r="D8" s="463"/>
      <c r="E8" s="477"/>
    </row>
    <row r="9" spans="1:7" ht="23.25" x14ac:dyDescent="0.2">
      <c r="A9" s="476"/>
      <c r="B9" s="371"/>
      <c r="C9" s="371"/>
      <c r="D9" s="463"/>
      <c r="E9" s="477"/>
    </row>
    <row r="10" spans="1:7" ht="23.25" x14ac:dyDescent="0.2">
      <c r="A10" s="476"/>
      <c r="B10" s="371"/>
      <c r="C10" s="371"/>
      <c r="D10" s="463"/>
      <c r="E10" s="477"/>
    </row>
    <row r="11" spans="1:7" ht="23.25" x14ac:dyDescent="0.2">
      <c r="A11" s="476"/>
      <c r="B11" s="371"/>
      <c r="C11" s="371"/>
      <c r="D11" s="463"/>
      <c r="E11" s="477"/>
    </row>
    <row r="12" spans="1:7" ht="23.25" x14ac:dyDescent="0.2">
      <c r="A12" s="476"/>
      <c r="B12" s="371"/>
      <c r="C12" s="371"/>
      <c r="D12" s="463"/>
      <c r="E12" s="477"/>
    </row>
    <row r="13" spans="1:7" ht="23.25" x14ac:dyDescent="0.2">
      <c r="A13" s="476"/>
      <c r="B13" s="371"/>
      <c r="C13" s="371"/>
      <c r="D13" s="463"/>
      <c r="E13" s="477"/>
    </row>
    <row r="14" spans="1:7" ht="23.25" x14ac:dyDescent="0.2">
      <c r="A14" s="476"/>
      <c r="B14" s="371"/>
      <c r="C14" s="371"/>
      <c r="D14" s="463"/>
      <c r="E14" s="477"/>
    </row>
    <row r="15" spans="1:7" ht="23.25" x14ac:dyDescent="0.2">
      <c r="A15" s="476"/>
      <c r="B15" s="371"/>
      <c r="C15" s="371"/>
      <c r="D15" s="463"/>
      <c r="E15" s="477"/>
      <c r="G15" s="462"/>
    </row>
    <row r="16" spans="1:7" ht="23.25" x14ac:dyDescent="0.2">
      <c r="A16" s="476"/>
      <c r="B16" s="371"/>
      <c r="C16" s="358"/>
      <c r="D16" s="463"/>
      <c r="E16" s="477"/>
    </row>
    <row r="17" spans="1:5" ht="23.25" x14ac:dyDescent="0.2">
      <c r="A17" s="478"/>
      <c r="B17" s="470"/>
      <c r="C17" s="371"/>
      <c r="D17" s="471"/>
      <c r="E17" s="477"/>
    </row>
    <row r="18" spans="1:5" ht="23.25" x14ac:dyDescent="0.2">
      <c r="A18" s="476"/>
      <c r="B18" s="371"/>
      <c r="C18" s="371"/>
      <c r="D18" s="463"/>
      <c r="E18" s="477"/>
    </row>
    <row r="19" spans="1:5" ht="23.25" x14ac:dyDescent="0.2">
      <c r="A19" s="476"/>
      <c r="B19" s="371"/>
      <c r="C19" s="371"/>
      <c r="D19" s="463"/>
      <c r="E19" s="479"/>
    </row>
    <row r="20" spans="1:5" ht="23.25" x14ac:dyDescent="0.2">
      <c r="A20" s="478"/>
      <c r="B20" s="470"/>
      <c r="C20" s="358"/>
      <c r="D20" s="471"/>
      <c r="E20" s="477"/>
    </row>
    <row r="21" spans="1:5" ht="23.25" x14ac:dyDescent="0.2">
      <c r="A21" s="476"/>
      <c r="B21" s="371"/>
      <c r="C21" s="371"/>
      <c r="D21" s="463"/>
      <c r="E21" s="477"/>
    </row>
    <row r="22" spans="1:5" ht="22.5" x14ac:dyDescent="0.2">
      <c r="A22" s="478"/>
      <c r="B22" s="470"/>
      <c r="C22" s="358"/>
      <c r="D22" s="216"/>
      <c r="E22" s="480"/>
    </row>
    <row r="23" spans="1:5" ht="22.5" x14ac:dyDescent="0.2">
      <c r="A23" s="481"/>
      <c r="B23" s="358"/>
      <c r="C23" s="358"/>
      <c r="D23" s="216"/>
      <c r="E23" s="480"/>
    </row>
    <row r="24" spans="1:5" ht="22.5" x14ac:dyDescent="0.2">
      <c r="A24" s="482"/>
      <c r="B24" s="358"/>
      <c r="C24" s="358"/>
      <c r="D24" s="216"/>
      <c r="E24" s="480"/>
    </row>
    <row r="25" spans="1:5" ht="22.5" x14ac:dyDescent="0.2">
      <c r="A25" s="482"/>
      <c r="B25" s="358"/>
      <c r="C25" s="358"/>
      <c r="D25" s="216"/>
      <c r="E25" s="480"/>
    </row>
    <row r="26" spans="1:5" ht="22.5" x14ac:dyDescent="0.2">
      <c r="A26" s="482"/>
      <c r="B26" s="358"/>
      <c r="C26" s="358"/>
      <c r="D26" s="216"/>
      <c r="E26" s="480"/>
    </row>
    <row r="27" spans="1:5" ht="22.5" x14ac:dyDescent="0.2">
      <c r="A27" s="482"/>
      <c r="B27" s="358"/>
      <c r="C27" s="358"/>
      <c r="D27" s="216"/>
      <c r="E27" s="480"/>
    </row>
    <row r="28" spans="1:5" ht="22.5" x14ac:dyDescent="0.2">
      <c r="A28" s="482"/>
      <c r="B28" s="358"/>
      <c r="C28" s="358"/>
      <c r="D28" s="216"/>
      <c r="E28" s="480"/>
    </row>
    <row r="29" spans="1:5" ht="22.5" x14ac:dyDescent="0.2">
      <c r="A29" s="482"/>
      <c r="B29" s="358"/>
      <c r="C29" s="358"/>
      <c r="D29" s="216"/>
      <c r="E29" s="480"/>
    </row>
    <row r="30" spans="1:5" ht="22.5" x14ac:dyDescent="0.2">
      <c r="A30" s="482"/>
      <c r="B30" s="358"/>
      <c r="C30" s="358"/>
      <c r="D30" s="216"/>
      <c r="E30" s="480"/>
    </row>
    <row r="31" spans="1:5" ht="23.25" thickBot="1" x14ac:dyDescent="0.25">
      <c r="A31" s="483"/>
      <c r="B31" s="484"/>
      <c r="C31" s="484"/>
      <c r="D31" s="485"/>
      <c r="E31" s="486"/>
    </row>
  </sheetData>
  <mergeCells count="3">
    <mergeCell ref="D2:E2"/>
    <mergeCell ref="A1:E1"/>
    <mergeCell ref="A2:B2"/>
  </mergeCells>
  <pageMargins left="0.7" right="0.7" top="0.75" bottom="0.75" header="0.3" footer="0.3"/>
  <pageSetup scale="77"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8646-CDFD-4637-BB62-BC32DE151CD7}">
  <sheetPr codeName="Sheet1"/>
  <dimension ref="A1:BQ89"/>
  <sheetViews>
    <sheetView showGridLines="0" zoomScale="60" zoomScaleNormal="60" workbookViewId="0">
      <selection activeCell="T15" sqref="T15"/>
    </sheetView>
  </sheetViews>
  <sheetFormatPr defaultRowHeight="12.75" x14ac:dyDescent="0.2"/>
  <cols>
    <col min="1" max="16384" width="9.140625" style="453"/>
  </cols>
  <sheetData>
    <row r="1" spans="1:69" x14ac:dyDescent="0.2">
      <c r="A1" s="494" t="s">
        <v>143</v>
      </c>
      <c r="B1" s="495"/>
      <c r="C1" s="495"/>
      <c r="D1" s="495"/>
      <c r="E1" s="495"/>
      <c r="F1" s="495"/>
      <c r="G1" s="495"/>
      <c r="H1" s="495"/>
      <c r="I1" s="496"/>
      <c r="K1" s="494" t="s">
        <v>143</v>
      </c>
      <c r="L1" s="495"/>
      <c r="M1" s="495"/>
      <c r="N1" s="495"/>
      <c r="O1" s="495"/>
      <c r="P1" s="495"/>
      <c r="Q1" s="495"/>
      <c r="R1" s="495"/>
      <c r="S1" s="496"/>
      <c r="U1" s="494" t="s">
        <v>143</v>
      </c>
      <c r="V1" s="495"/>
      <c r="W1" s="495"/>
      <c r="X1" s="495"/>
      <c r="Y1" s="495"/>
      <c r="Z1" s="495"/>
      <c r="AA1" s="495"/>
      <c r="AB1" s="495"/>
      <c r="AC1" s="496"/>
      <c r="AE1" s="494" t="s">
        <v>143</v>
      </c>
      <c r="AF1" s="495"/>
      <c r="AG1" s="495"/>
      <c r="AH1" s="495"/>
      <c r="AI1" s="495"/>
      <c r="AJ1" s="495"/>
      <c r="AK1" s="495"/>
      <c r="AL1" s="495"/>
      <c r="AM1" s="496"/>
      <c r="AO1" s="494" t="s">
        <v>143</v>
      </c>
      <c r="AP1" s="495"/>
      <c r="AQ1" s="495"/>
      <c r="AR1" s="495"/>
      <c r="AS1" s="495"/>
      <c r="AT1" s="495"/>
      <c r="AU1" s="495"/>
      <c r="AV1" s="495"/>
      <c r="AW1" s="496"/>
      <c r="AY1" s="494" t="s">
        <v>143</v>
      </c>
      <c r="AZ1" s="495"/>
      <c r="BA1" s="495"/>
      <c r="BB1" s="495"/>
      <c r="BC1" s="495"/>
      <c r="BD1" s="495"/>
      <c r="BE1" s="495"/>
      <c r="BF1" s="495"/>
      <c r="BG1" s="496"/>
      <c r="BI1" s="494" t="s">
        <v>143</v>
      </c>
      <c r="BJ1" s="495"/>
      <c r="BK1" s="495"/>
      <c r="BL1" s="495"/>
      <c r="BM1" s="495"/>
      <c r="BN1" s="495"/>
      <c r="BO1" s="495"/>
      <c r="BP1" s="495"/>
      <c r="BQ1" s="496"/>
    </row>
    <row r="2" spans="1:69" x14ac:dyDescent="0.2">
      <c r="A2" s="497"/>
      <c r="B2" s="498"/>
      <c r="C2" s="498"/>
      <c r="D2" s="498"/>
      <c r="E2" s="498"/>
      <c r="F2" s="498"/>
      <c r="G2" s="498"/>
      <c r="H2" s="498"/>
      <c r="I2" s="499"/>
      <c r="K2" s="497"/>
      <c r="L2" s="498"/>
      <c r="M2" s="498"/>
      <c r="N2" s="498"/>
      <c r="O2" s="498"/>
      <c r="P2" s="498"/>
      <c r="Q2" s="498"/>
      <c r="R2" s="498"/>
      <c r="S2" s="499"/>
      <c r="U2" s="497"/>
      <c r="V2" s="498"/>
      <c r="W2" s="498"/>
      <c r="X2" s="498"/>
      <c r="Y2" s="498"/>
      <c r="Z2" s="498"/>
      <c r="AA2" s="498"/>
      <c r="AB2" s="498"/>
      <c r="AC2" s="499"/>
      <c r="AE2" s="497"/>
      <c r="AF2" s="498"/>
      <c r="AG2" s="498"/>
      <c r="AH2" s="498"/>
      <c r="AI2" s="498"/>
      <c r="AJ2" s="498"/>
      <c r="AK2" s="498"/>
      <c r="AL2" s="498"/>
      <c r="AM2" s="499"/>
      <c r="AO2" s="497"/>
      <c r="AP2" s="498"/>
      <c r="AQ2" s="498"/>
      <c r="AR2" s="498"/>
      <c r="AS2" s="498"/>
      <c r="AT2" s="498"/>
      <c r="AU2" s="498"/>
      <c r="AV2" s="498"/>
      <c r="AW2" s="499"/>
      <c r="AY2" s="497"/>
      <c r="AZ2" s="498"/>
      <c r="BA2" s="498"/>
      <c r="BB2" s="498"/>
      <c r="BC2" s="498"/>
      <c r="BD2" s="498"/>
      <c r="BE2" s="498"/>
      <c r="BF2" s="498"/>
      <c r="BG2" s="499"/>
      <c r="BI2" s="497"/>
      <c r="BJ2" s="498"/>
      <c r="BK2" s="498"/>
      <c r="BL2" s="498"/>
      <c r="BM2" s="498"/>
      <c r="BN2" s="498"/>
      <c r="BO2" s="498"/>
      <c r="BP2" s="498"/>
      <c r="BQ2" s="499"/>
    </row>
    <row r="3" spans="1:69" ht="13.5" thickBot="1" x14ac:dyDescent="0.25">
      <c r="A3" s="500"/>
      <c r="B3" s="501"/>
      <c r="C3" s="501"/>
      <c r="D3" s="501"/>
      <c r="E3" s="501"/>
      <c r="F3" s="501"/>
      <c r="G3" s="501"/>
      <c r="H3" s="501"/>
      <c r="I3" s="502"/>
      <c r="K3" s="500"/>
      <c r="L3" s="501"/>
      <c r="M3" s="501"/>
      <c r="N3" s="501"/>
      <c r="O3" s="501"/>
      <c r="P3" s="501"/>
      <c r="Q3" s="501"/>
      <c r="R3" s="501"/>
      <c r="S3" s="502"/>
      <c r="U3" s="500"/>
      <c r="V3" s="501"/>
      <c r="W3" s="501"/>
      <c r="X3" s="501"/>
      <c r="Y3" s="501"/>
      <c r="Z3" s="501"/>
      <c r="AA3" s="501"/>
      <c r="AB3" s="501"/>
      <c r="AC3" s="502"/>
      <c r="AE3" s="500"/>
      <c r="AF3" s="501"/>
      <c r="AG3" s="501"/>
      <c r="AH3" s="501"/>
      <c r="AI3" s="501"/>
      <c r="AJ3" s="501"/>
      <c r="AK3" s="501"/>
      <c r="AL3" s="501"/>
      <c r="AM3" s="502"/>
      <c r="AO3" s="500"/>
      <c r="AP3" s="501"/>
      <c r="AQ3" s="501"/>
      <c r="AR3" s="501"/>
      <c r="AS3" s="501"/>
      <c r="AT3" s="501"/>
      <c r="AU3" s="501"/>
      <c r="AV3" s="501"/>
      <c r="AW3" s="502"/>
      <c r="AY3" s="500"/>
      <c r="AZ3" s="501"/>
      <c r="BA3" s="501"/>
      <c r="BB3" s="501"/>
      <c r="BC3" s="501"/>
      <c r="BD3" s="501"/>
      <c r="BE3" s="501"/>
      <c r="BF3" s="501"/>
      <c r="BG3" s="502"/>
      <c r="BI3" s="500"/>
      <c r="BJ3" s="501"/>
      <c r="BK3" s="501"/>
      <c r="BL3" s="501"/>
      <c r="BM3" s="501"/>
      <c r="BN3" s="501"/>
      <c r="BO3" s="501"/>
      <c r="BP3" s="501"/>
      <c r="BQ3" s="502"/>
    </row>
    <row r="4" spans="1:69" x14ac:dyDescent="0.2">
      <c r="A4" s="503" t="s">
        <v>144</v>
      </c>
      <c r="B4" s="505" t="s">
        <v>145</v>
      </c>
      <c r="C4" s="505"/>
      <c r="D4" s="505"/>
      <c r="E4" s="505"/>
      <c r="F4" s="505"/>
      <c r="G4" s="505"/>
      <c r="H4" s="505"/>
      <c r="I4" s="456"/>
      <c r="K4" s="503" t="s">
        <v>144</v>
      </c>
      <c r="L4" s="505" t="s">
        <v>145</v>
      </c>
      <c r="M4" s="505"/>
      <c r="N4" s="505"/>
      <c r="O4" s="505"/>
      <c r="P4" s="505"/>
      <c r="Q4" s="505"/>
      <c r="R4" s="505"/>
      <c r="S4" s="456"/>
      <c r="U4" s="503" t="s">
        <v>144</v>
      </c>
      <c r="V4" s="505" t="s">
        <v>145</v>
      </c>
      <c r="W4" s="505"/>
      <c r="X4" s="505"/>
      <c r="Y4" s="505"/>
      <c r="Z4" s="505"/>
      <c r="AA4" s="505"/>
      <c r="AB4" s="505"/>
      <c r="AC4" s="456"/>
      <c r="AE4" s="503" t="s">
        <v>144</v>
      </c>
      <c r="AF4" s="505" t="s">
        <v>145</v>
      </c>
      <c r="AG4" s="505"/>
      <c r="AH4" s="505"/>
      <c r="AI4" s="505"/>
      <c r="AJ4" s="505"/>
      <c r="AK4" s="505"/>
      <c r="AL4" s="505"/>
      <c r="AM4" s="456"/>
      <c r="AO4" s="503" t="s">
        <v>144</v>
      </c>
      <c r="AP4" s="505" t="s">
        <v>145</v>
      </c>
      <c r="AQ4" s="505"/>
      <c r="AR4" s="505"/>
      <c r="AS4" s="505"/>
      <c r="AT4" s="505"/>
      <c r="AU4" s="505"/>
      <c r="AV4" s="505"/>
      <c r="AW4" s="456"/>
      <c r="AY4" s="503" t="s">
        <v>144</v>
      </c>
      <c r="AZ4" s="505" t="s">
        <v>145</v>
      </c>
      <c r="BA4" s="505"/>
      <c r="BB4" s="505"/>
      <c r="BC4" s="505"/>
      <c r="BD4" s="505"/>
      <c r="BE4" s="505"/>
      <c r="BF4" s="505"/>
      <c r="BG4" s="456"/>
      <c r="BI4" s="503" t="s">
        <v>144</v>
      </c>
      <c r="BJ4" s="505" t="s">
        <v>145</v>
      </c>
      <c r="BK4" s="505"/>
      <c r="BL4" s="505"/>
      <c r="BM4" s="505"/>
      <c r="BN4" s="505"/>
      <c r="BO4" s="505"/>
      <c r="BP4" s="505"/>
      <c r="BQ4" s="456"/>
    </row>
    <row r="5" spans="1:69" ht="13.5" thickBot="1" x14ac:dyDescent="0.25">
      <c r="A5" s="503"/>
      <c r="B5" s="505"/>
      <c r="C5" s="505"/>
      <c r="D5" s="505"/>
      <c r="E5" s="505"/>
      <c r="F5" s="505"/>
      <c r="G5" s="505"/>
      <c r="H5" s="505"/>
      <c r="I5" s="456"/>
      <c r="K5" s="503"/>
      <c r="L5" s="505"/>
      <c r="M5" s="505"/>
      <c r="N5" s="505"/>
      <c r="O5" s="505"/>
      <c r="P5" s="505"/>
      <c r="Q5" s="505"/>
      <c r="R5" s="505"/>
      <c r="S5" s="456"/>
      <c r="U5" s="503"/>
      <c r="V5" s="505"/>
      <c r="W5" s="505"/>
      <c r="X5" s="505"/>
      <c r="Y5" s="505"/>
      <c r="Z5" s="505"/>
      <c r="AA5" s="505"/>
      <c r="AB5" s="505"/>
      <c r="AC5" s="456"/>
      <c r="AE5" s="503"/>
      <c r="AF5" s="505"/>
      <c r="AG5" s="505"/>
      <c r="AH5" s="505"/>
      <c r="AI5" s="505"/>
      <c r="AJ5" s="505"/>
      <c r="AK5" s="505"/>
      <c r="AL5" s="505"/>
      <c r="AM5" s="456"/>
      <c r="AO5" s="503"/>
      <c r="AP5" s="505"/>
      <c r="AQ5" s="505"/>
      <c r="AR5" s="505"/>
      <c r="AS5" s="505"/>
      <c r="AT5" s="505"/>
      <c r="AU5" s="505"/>
      <c r="AV5" s="505"/>
      <c r="AW5" s="456"/>
      <c r="AY5" s="503"/>
      <c r="AZ5" s="505"/>
      <c r="BA5" s="505"/>
      <c r="BB5" s="505"/>
      <c r="BC5" s="505"/>
      <c r="BD5" s="505"/>
      <c r="BE5" s="505"/>
      <c r="BF5" s="505"/>
      <c r="BG5" s="456"/>
      <c r="BI5" s="503"/>
      <c r="BJ5" s="505"/>
      <c r="BK5" s="505"/>
      <c r="BL5" s="505"/>
      <c r="BM5" s="505"/>
      <c r="BN5" s="505"/>
      <c r="BO5" s="505"/>
      <c r="BP5" s="505"/>
      <c r="BQ5" s="456"/>
    </row>
    <row r="6" spans="1:69" ht="20.25" x14ac:dyDescent="0.2">
      <c r="A6" s="503"/>
      <c r="B6" s="455" t="s">
        <v>146</v>
      </c>
      <c r="C6" s="506">
        <f>Notes!D2</f>
        <v>44473</v>
      </c>
      <c r="D6" s="506"/>
      <c r="E6" s="506"/>
      <c r="F6" s="506"/>
      <c r="G6" s="506"/>
      <c r="H6" s="506"/>
      <c r="I6" s="507"/>
      <c r="K6" s="503"/>
      <c r="L6" s="455" t="s">
        <v>146</v>
      </c>
      <c r="M6" s="506">
        <f>SUM(C6+1)</f>
        <v>44474</v>
      </c>
      <c r="N6" s="506"/>
      <c r="O6" s="506"/>
      <c r="P6" s="506"/>
      <c r="Q6" s="506"/>
      <c r="R6" s="506"/>
      <c r="S6" s="507"/>
      <c r="U6" s="503"/>
      <c r="V6" s="455" t="s">
        <v>146</v>
      </c>
      <c r="W6" s="506">
        <f>SUM(C6+2)</f>
        <v>44475</v>
      </c>
      <c r="X6" s="506"/>
      <c r="Y6" s="506"/>
      <c r="Z6" s="506"/>
      <c r="AA6" s="506"/>
      <c r="AB6" s="506"/>
      <c r="AC6" s="507"/>
      <c r="AE6" s="503"/>
      <c r="AF6" s="455" t="s">
        <v>146</v>
      </c>
      <c r="AG6" s="506">
        <f>SUM(C6+3)</f>
        <v>44476</v>
      </c>
      <c r="AH6" s="506"/>
      <c r="AI6" s="506"/>
      <c r="AJ6" s="506"/>
      <c r="AK6" s="506"/>
      <c r="AL6" s="506"/>
      <c r="AM6" s="507"/>
      <c r="AO6" s="503"/>
      <c r="AP6" s="455" t="s">
        <v>146</v>
      </c>
      <c r="AQ6" s="506">
        <f>SUM(C6+4)</f>
        <v>44477</v>
      </c>
      <c r="AR6" s="506"/>
      <c r="AS6" s="506"/>
      <c r="AT6" s="506"/>
      <c r="AU6" s="506"/>
      <c r="AV6" s="506"/>
      <c r="AW6" s="507"/>
      <c r="AY6" s="503"/>
      <c r="AZ6" s="455" t="s">
        <v>146</v>
      </c>
      <c r="BA6" s="506">
        <f>SUM(C6+5)</f>
        <v>44478</v>
      </c>
      <c r="BB6" s="506"/>
      <c r="BC6" s="506"/>
      <c r="BD6" s="506"/>
      <c r="BE6" s="506"/>
      <c r="BF6" s="506"/>
      <c r="BG6" s="507"/>
      <c r="BI6" s="503"/>
      <c r="BJ6" s="455" t="s">
        <v>146</v>
      </c>
      <c r="BK6" s="506">
        <f>SUM(C6+6)</f>
        <v>44479</v>
      </c>
      <c r="BL6" s="506"/>
      <c r="BM6" s="506"/>
      <c r="BN6" s="506"/>
      <c r="BO6" s="506"/>
      <c r="BP6" s="506"/>
      <c r="BQ6" s="507"/>
    </row>
    <row r="7" spans="1:69" ht="15" x14ac:dyDescent="0.2">
      <c r="A7" s="503"/>
      <c r="B7" s="508" t="s">
        <v>147</v>
      </c>
      <c r="C7" s="509"/>
      <c r="D7" s="509"/>
      <c r="E7" s="512" t="str">
        <f>IF(Schedule!F80=0,"",Schedule!F80)</f>
        <v>Early Ck</v>
      </c>
      <c r="F7" s="513"/>
      <c r="G7" s="513"/>
      <c r="H7" s="513"/>
      <c r="I7" s="514"/>
      <c r="K7" s="503"/>
      <c r="L7" s="508" t="s">
        <v>147</v>
      </c>
      <c r="M7" s="509"/>
      <c r="N7" s="509"/>
      <c r="O7" s="512" t="str">
        <f>IF(Schedule!H80=0,"",Schedule!H80)</f>
        <v>Early Ck</v>
      </c>
      <c r="P7" s="513"/>
      <c r="Q7" s="513"/>
      <c r="R7" s="513"/>
      <c r="S7" s="514"/>
      <c r="U7" s="503"/>
      <c r="V7" s="508" t="s">
        <v>147</v>
      </c>
      <c r="W7" s="509"/>
      <c r="X7" s="509"/>
      <c r="Y7" s="512" t="str">
        <f>IF(Schedule!J80=0,"",Schedule!J80)</f>
        <v>Early Ck</v>
      </c>
      <c r="Z7" s="513"/>
      <c r="AA7" s="513"/>
      <c r="AB7" s="513"/>
      <c r="AC7" s="514"/>
      <c r="AE7" s="503"/>
      <c r="AF7" s="508" t="s">
        <v>147</v>
      </c>
      <c r="AG7" s="509"/>
      <c r="AH7" s="509"/>
      <c r="AI7" s="512" t="str">
        <f>IF(Schedule!L80=0,"",Schedule!L80)</f>
        <v>Early Ck</v>
      </c>
      <c r="AJ7" s="513"/>
      <c r="AK7" s="513"/>
      <c r="AL7" s="513"/>
      <c r="AM7" s="514"/>
      <c r="AO7" s="503"/>
      <c r="AP7" s="508" t="s">
        <v>147</v>
      </c>
      <c r="AQ7" s="509"/>
      <c r="AR7" s="509"/>
      <c r="AS7" s="512" t="str">
        <f>IF(Schedule!N80=0,"",Schedule!N80)</f>
        <v>Early Ck</v>
      </c>
      <c r="AT7" s="513"/>
      <c r="AU7" s="513"/>
      <c r="AV7" s="513"/>
      <c r="AW7" s="514"/>
      <c r="AY7" s="503"/>
      <c r="AZ7" s="508" t="s">
        <v>147</v>
      </c>
      <c r="BA7" s="509"/>
      <c r="BB7" s="509"/>
      <c r="BC7" s="512" t="str">
        <f>IF(Schedule!P80=0,"",Schedule!P80)</f>
        <v>Early Ck</v>
      </c>
      <c r="BD7" s="513"/>
      <c r="BE7" s="513"/>
      <c r="BF7" s="513"/>
      <c r="BG7" s="514"/>
      <c r="BI7" s="503"/>
      <c r="BJ7" s="508" t="s">
        <v>147</v>
      </c>
      <c r="BK7" s="509"/>
      <c r="BL7" s="509"/>
      <c r="BM7" s="512" t="str">
        <f>IF(Schedule!R80=0,"",Schedule!R80)</f>
        <v>Early Ck</v>
      </c>
      <c r="BN7" s="513"/>
      <c r="BO7" s="513"/>
      <c r="BP7" s="513"/>
      <c r="BQ7" s="514"/>
    </row>
    <row r="8" spans="1:69" ht="15" x14ac:dyDescent="0.2">
      <c r="A8" s="503"/>
      <c r="B8" s="508"/>
      <c r="C8" s="509"/>
      <c r="D8" s="509"/>
      <c r="E8" s="512" t="str">
        <f>IF(Schedule!F81=0,"",Schedule!F81)</f>
        <v>Prep Ck</v>
      </c>
      <c r="F8" s="513"/>
      <c r="G8" s="513"/>
      <c r="H8" s="513"/>
      <c r="I8" s="514"/>
      <c r="K8" s="503"/>
      <c r="L8" s="508"/>
      <c r="M8" s="509"/>
      <c r="N8" s="509"/>
      <c r="O8" s="512" t="str">
        <f>IF(Schedule!H81=0,"",Schedule!H81)</f>
        <v>Prep Ck</v>
      </c>
      <c r="P8" s="513"/>
      <c r="Q8" s="513"/>
      <c r="R8" s="513"/>
      <c r="S8" s="514"/>
      <c r="U8" s="503"/>
      <c r="V8" s="508"/>
      <c r="W8" s="509"/>
      <c r="X8" s="509"/>
      <c r="Y8" s="512" t="str">
        <f>IF(Schedule!J81=0,"",Schedule!J81)</f>
        <v>Prep Ck</v>
      </c>
      <c r="Z8" s="513"/>
      <c r="AA8" s="513"/>
      <c r="AB8" s="513"/>
      <c r="AC8" s="514"/>
      <c r="AE8" s="503"/>
      <c r="AF8" s="508"/>
      <c r="AG8" s="509"/>
      <c r="AH8" s="509"/>
      <c r="AI8" s="512" t="str">
        <f>IF(Schedule!L81=0,"",Schedule!L81)</f>
        <v>Prep Ck</v>
      </c>
      <c r="AJ8" s="513"/>
      <c r="AK8" s="513"/>
      <c r="AL8" s="513"/>
      <c r="AM8" s="514"/>
      <c r="AO8" s="503"/>
      <c r="AP8" s="508"/>
      <c r="AQ8" s="509"/>
      <c r="AR8" s="509"/>
      <c r="AS8" s="512" t="str">
        <f>IF(Schedule!N81=0,"",Schedule!N81)</f>
        <v>Prep Ck</v>
      </c>
      <c r="AT8" s="513"/>
      <c r="AU8" s="513"/>
      <c r="AV8" s="513"/>
      <c r="AW8" s="514"/>
      <c r="AY8" s="503"/>
      <c r="AZ8" s="508"/>
      <c r="BA8" s="509"/>
      <c r="BB8" s="509"/>
      <c r="BC8" s="512" t="str">
        <f>IF(Schedule!P81=0,"",Schedule!P81)</f>
        <v>Prep Ck</v>
      </c>
      <c r="BD8" s="513"/>
      <c r="BE8" s="513"/>
      <c r="BF8" s="513"/>
      <c r="BG8" s="514"/>
      <c r="BI8" s="503"/>
      <c r="BJ8" s="508"/>
      <c r="BK8" s="509"/>
      <c r="BL8" s="509"/>
      <c r="BM8" s="512" t="str">
        <f>IF(Schedule!R81=0,"",Schedule!R81)</f>
        <v>Prep Ck</v>
      </c>
      <c r="BN8" s="513"/>
      <c r="BO8" s="513"/>
      <c r="BP8" s="513"/>
      <c r="BQ8" s="514"/>
    </row>
    <row r="9" spans="1:69" ht="15" x14ac:dyDescent="0.2">
      <c r="A9" s="503"/>
      <c r="B9" s="508"/>
      <c r="C9" s="509"/>
      <c r="D9" s="509"/>
      <c r="E9" s="512" t="str">
        <f>IF(Schedule!F82=0,"",Schedule!F82)</f>
        <v>B&amp;P Ck</v>
      </c>
      <c r="F9" s="513"/>
      <c r="G9" s="513"/>
      <c r="H9" s="513"/>
      <c r="I9" s="514"/>
      <c r="K9" s="503"/>
      <c r="L9" s="508"/>
      <c r="M9" s="509"/>
      <c r="N9" s="509"/>
      <c r="O9" s="512" t="str">
        <f>IF(Schedule!H82=0,"",Schedule!H82)</f>
        <v>B&amp;P Ck</v>
      </c>
      <c r="P9" s="513"/>
      <c r="Q9" s="513"/>
      <c r="R9" s="513"/>
      <c r="S9" s="514"/>
      <c r="U9" s="503"/>
      <c r="V9" s="508"/>
      <c r="W9" s="509"/>
      <c r="X9" s="509"/>
      <c r="Y9" s="512" t="str">
        <f>IF(Schedule!J82=0,"",Schedule!J82)</f>
        <v>B&amp;P Ck</v>
      </c>
      <c r="Z9" s="513"/>
      <c r="AA9" s="513"/>
      <c r="AB9" s="513"/>
      <c r="AC9" s="514"/>
      <c r="AE9" s="503"/>
      <c r="AF9" s="508"/>
      <c r="AG9" s="509"/>
      <c r="AH9" s="509"/>
      <c r="AI9" s="512" t="str">
        <f>IF(Schedule!L82=0,"",Schedule!L82)</f>
        <v>B&amp;P Ck</v>
      </c>
      <c r="AJ9" s="513"/>
      <c r="AK9" s="513"/>
      <c r="AL9" s="513"/>
      <c r="AM9" s="514"/>
      <c r="AO9" s="503"/>
      <c r="AP9" s="508"/>
      <c r="AQ9" s="509"/>
      <c r="AR9" s="509"/>
      <c r="AS9" s="512" t="str">
        <f>IF(Schedule!N82=0,"",Schedule!N82)</f>
        <v>B&amp;P Ck</v>
      </c>
      <c r="AT9" s="513"/>
      <c r="AU9" s="513"/>
      <c r="AV9" s="513"/>
      <c r="AW9" s="514"/>
      <c r="AY9" s="503"/>
      <c r="AZ9" s="508"/>
      <c r="BA9" s="509"/>
      <c r="BB9" s="509"/>
      <c r="BC9" s="512" t="str">
        <f>IF(Schedule!P82=0,"",Schedule!P82)</f>
        <v>Deli Ck</v>
      </c>
      <c r="BD9" s="513"/>
      <c r="BE9" s="513"/>
      <c r="BF9" s="513"/>
      <c r="BG9" s="514"/>
      <c r="BI9" s="503"/>
      <c r="BJ9" s="508"/>
      <c r="BK9" s="509"/>
      <c r="BL9" s="509"/>
      <c r="BM9" s="512" t="str">
        <f>IF(Schedule!R82=0,"",Schedule!R82)</f>
        <v>Deli Ck</v>
      </c>
      <c r="BN9" s="513"/>
      <c r="BO9" s="513"/>
      <c r="BP9" s="513"/>
      <c r="BQ9" s="514"/>
    </row>
    <row r="10" spans="1:69" ht="15.75" thickBot="1" x14ac:dyDescent="0.25">
      <c r="A10" s="504"/>
      <c r="B10" s="510"/>
      <c r="C10" s="511"/>
      <c r="D10" s="511"/>
      <c r="E10" s="512" t="str">
        <f>IF(Schedule!F83=0,"",Schedule!F83)</f>
        <v>Deli Ck</v>
      </c>
      <c r="F10" s="513"/>
      <c r="G10" s="513"/>
      <c r="H10" s="513"/>
      <c r="I10" s="514"/>
      <c r="K10" s="504"/>
      <c r="L10" s="510"/>
      <c r="M10" s="511"/>
      <c r="N10" s="511"/>
      <c r="O10" s="512" t="str">
        <f>IF(Schedule!H83=0,"",Schedule!H83)</f>
        <v>Deli Ck</v>
      </c>
      <c r="P10" s="513"/>
      <c r="Q10" s="513"/>
      <c r="R10" s="513"/>
      <c r="S10" s="514"/>
      <c r="U10" s="504"/>
      <c r="V10" s="510"/>
      <c r="W10" s="511"/>
      <c r="X10" s="511"/>
      <c r="Y10" s="512" t="str">
        <f>IF(Schedule!J83=0,"",Schedule!J83)</f>
        <v>Deli Ck</v>
      </c>
      <c r="Z10" s="513"/>
      <c r="AA10" s="513"/>
      <c r="AB10" s="513"/>
      <c r="AC10" s="514"/>
      <c r="AE10" s="504"/>
      <c r="AF10" s="510"/>
      <c r="AG10" s="511"/>
      <c r="AH10" s="511"/>
      <c r="AI10" s="512" t="str">
        <f>IF(Schedule!L83=0,"",Schedule!L83)</f>
        <v>Deli Ck</v>
      </c>
      <c r="AJ10" s="513"/>
      <c r="AK10" s="513"/>
      <c r="AL10" s="513"/>
      <c r="AM10" s="514"/>
      <c r="AO10" s="504"/>
      <c r="AP10" s="510"/>
      <c r="AQ10" s="511"/>
      <c r="AR10" s="511"/>
      <c r="AS10" s="512" t="str">
        <f>IF(Schedule!N83=0,"",Schedule!N83)</f>
        <v>Deli Ck</v>
      </c>
      <c r="AT10" s="513"/>
      <c r="AU10" s="513"/>
      <c r="AV10" s="513"/>
      <c r="AW10" s="514"/>
      <c r="AY10" s="504"/>
      <c r="AZ10" s="510"/>
      <c r="BA10" s="511"/>
      <c r="BB10" s="511"/>
      <c r="BC10" s="512" t="str">
        <f>IF(Schedule!P83=0,"",Schedule!P83)</f>
        <v>Din Ck 1</v>
      </c>
      <c r="BD10" s="513"/>
      <c r="BE10" s="513"/>
      <c r="BF10" s="513"/>
      <c r="BG10" s="514"/>
      <c r="BI10" s="504"/>
      <c r="BJ10" s="510"/>
      <c r="BK10" s="511"/>
      <c r="BL10" s="511"/>
      <c r="BM10" s="512" t="str">
        <f>IF(Schedule!R83=0,"",Schedule!R83)</f>
        <v>Din Ck 1</v>
      </c>
      <c r="BN10" s="513"/>
      <c r="BO10" s="513"/>
      <c r="BP10" s="513"/>
      <c r="BQ10" s="514"/>
    </row>
    <row r="11" spans="1:69" ht="15.75" thickBot="1" x14ac:dyDescent="0.25">
      <c r="A11" s="515" t="s">
        <v>148</v>
      </c>
      <c r="B11" s="516"/>
      <c r="C11" s="516"/>
      <c r="D11" s="516" t="s">
        <v>149</v>
      </c>
      <c r="E11" s="516"/>
      <c r="F11" s="516" t="s">
        <v>150</v>
      </c>
      <c r="G11" s="516"/>
      <c r="H11" s="516" t="s">
        <v>151</v>
      </c>
      <c r="I11" s="517"/>
      <c r="K11" s="515" t="s">
        <v>148</v>
      </c>
      <c r="L11" s="516"/>
      <c r="M11" s="516"/>
      <c r="N11" s="516" t="s">
        <v>149</v>
      </c>
      <c r="O11" s="516"/>
      <c r="P11" s="516" t="s">
        <v>150</v>
      </c>
      <c r="Q11" s="516"/>
      <c r="R11" s="516" t="s">
        <v>151</v>
      </c>
      <c r="S11" s="517"/>
      <c r="U11" s="515" t="s">
        <v>148</v>
      </c>
      <c r="V11" s="516"/>
      <c r="W11" s="516"/>
      <c r="X11" s="516" t="s">
        <v>149</v>
      </c>
      <c r="Y11" s="516"/>
      <c r="Z11" s="516" t="s">
        <v>150</v>
      </c>
      <c r="AA11" s="516"/>
      <c r="AB11" s="516" t="s">
        <v>151</v>
      </c>
      <c r="AC11" s="517"/>
      <c r="AE11" s="515" t="s">
        <v>148</v>
      </c>
      <c r="AF11" s="516"/>
      <c r="AG11" s="516"/>
      <c r="AH11" s="516" t="s">
        <v>149</v>
      </c>
      <c r="AI11" s="516"/>
      <c r="AJ11" s="516" t="s">
        <v>150</v>
      </c>
      <c r="AK11" s="516"/>
      <c r="AL11" s="516" t="s">
        <v>151</v>
      </c>
      <c r="AM11" s="517"/>
      <c r="AO11" s="515" t="s">
        <v>148</v>
      </c>
      <c r="AP11" s="516"/>
      <c r="AQ11" s="516"/>
      <c r="AR11" s="516" t="s">
        <v>149</v>
      </c>
      <c r="AS11" s="516"/>
      <c r="AT11" s="516" t="s">
        <v>150</v>
      </c>
      <c r="AU11" s="516"/>
      <c r="AV11" s="516" t="s">
        <v>151</v>
      </c>
      <c r="AW11" s="517"/>
      <c r="AY11" s="515" t="s">
        <v>148</v>
      </c>
      <c r="AZ11" s="516"/>
      <c r="BA11" s="516"/>
      <c r="BB11" s="516" t="s">
        <v>149</v>
      </c>
      <c r="BC11" s="516"/>
      <c r="BD11" s="516" t="s">
        <v>150</v>
      </c>
      <c r="BE11" s="516"/>
      <c r="BF11" s="516" t="s">
        <v>151</v>
      </c>
      <c r="BG11" s="517"/>
      <c r="BI11" s="515" t="s">
        <v>148</v>
      </c>
      <c r="BJ11" s="516"/>
      <c r="BK11" s="516"/>
      <c r="BL11" s="516" t="s">
        <v>149</v>
      </c>
      <c r="BM11" s="516"/>
      <c r="BN11" s="516" t="s">
        <v>150</v>
      </c>
      <c r="BO11" s="516"/>
      <c r="BP11" s="516" t="s">
        <v>151</v>
      </c>
      <c r="BQ11" s="517"/>
    </row>
    <row r="12" spans="1:69" x14ac:dyDescent="0.2">
      <c r="A12" s="518"/>
      <c r="B12" s="518"/>
      <c r="C12" s="518"/>
      <c r="D12" s="518"/>
      <c r="E12" s="518"/>
      <c r="F12" s="518"/>
      <c r="G12" s="518"/>
      <c r="H12" s="518"/>
      <c r="I12" s="518"/>
      <c r="K12" s="518"/>
      <c r="L12" s="518"/>
      <c r="M12" s="518"/>
      <c r="N12" s="518"/>
      <c r="O12" s="518"/>
      <c r="P12" s="518"/>
      <c r="Q12" s="518"/>
      <c r="R12" s="518"/>
      <c r="S12" s="518"/>
      <c r="U12" s="518"/>
      <c r="V12" s="518"/>
      <c r="W12" s="518"/>
      <c r="X12" s="518"/>
      <c r="Y12" s="518"/>
      <c r="Z12" s="518"/>
      <c r="AA12" s="518"/>
      <c r="AB12" s="518"/>
      <c r="AC12" s="518"/>
      <c r="AE12" s="518"/>
      <c r="AF12" s="518"/>
      <c r="AG12" s="518"/>
      <c r="AH12" s="518"/>
      <c r="AI12" s="518"/>
      <c r="AJ12" s="518"/>
      <c r="AK12" s="518"/>
      <c r="AL12" s="518"/>
      <c r="AM12" s="518"/>
      <c r="AO12" s="518"/>
      <c r="AP12" s="518"/>
      <c r="AQ12" s="518"/>
      <c r="AR12" s="518"/>
      <c r="AS12" s="518"/>
      <c r="AT12" s="518"/>
      <c r="AU12" s="518"/>
      <c r="AV12" s="518"/>
      <c r="AW12" s="518"/>
      <c r="AY12" s="518"/>
      <c r="AZ12" s="518"/>
      <c r="BA12" s="518"/>
      <c r="BB12" s="518"/>
      <c r="BC12" s="518"/>
      <c r="BD12" s="518"/>
      <c r="BE12" s="518"/>
      <c r="BF12" s="518"/>
      <c r="BG12" s="518"/>
      <c r="BI12" s="518"/>
      <c r="BJ12" s="518"/>
      <c r="BK12" s="518"/>
      <c r="BL12" s="518"/>
      <c r="BM12" s="518"/>
      <c r="BN12" s="518"/>
      <c r="BO12" s="518"/>
      <c r="BP12" s="518"/>
      <c r="BQ12" s="518"/>
    </row>
    <row r="13" spans="1:69" x14ac:dyDescent="0.2">
      <c r="A13" s="519"/>
      <c r="B13" s="519"/>
      <c r="C13" s="519"/>
      <c r="D13" s="519"/>
      <c r="E13" s="519"/>
      <c r="F13" s="519"/>
      <c r="G13" s="519"/>
      <c r="H13" s="519"/>
      <c r="I13" s="519"/>
      <c r="K13" s="519"/>
      <c r="L13" s="519"/>
      <c r="M13" s="519"/>
      <c r="N13" s="519"/>
      <c r="O13" s="519"/>
      <c r="P13" s="519"/>
      <c r="Q13" s="519"/>
      <c r="R13" s="519"/>
      <c r="S13" s="519"/>
      <c r="U13" s="519"/>
      <c r="V13" s="519"/>
      <c r="W13" s="519"/>
      <c r="X13" s="519"/>
      <c r="Y13" s="519"/>
      <c r="Z13" s="519"/>
      <c r="AA13" s="519"/>
      <c r="AB13" s="519"/>
      <c r="AC13" s="519"/>
      <c r="AE13" s="519"/>
      <c r="AF13" s="519"/>
      <c r="AG13" s="519"/>
      <c r="AH13" s="519"/>
      <c r="AI13" s="519"/>
      <c r="AJ13" s="519"/>
      <c r="AK13" s="519"/>
      <c r="AL13" s="519"/>
      <c r="AM13" s="519"/>
      <c r="AO13" s="519"/>
      <c r="AP13" s="519"/>
      <c r="AQ13" s="519"/>
      <c r="AR13" s="519"/>
      <c r="AS13" s="519"/>
      <c r="AT13" s="519"/>
      <c r="AU13" s="519"/>
      <c r="AV13" s="519"/>
      <c r="AW13" s="519"/>
      <c r="AY13" s="519"/>
      <c r="AZ13" s="519"/>
      <c r="BA13" s="519"/>
      <c r="BB13" s="519"/>
      <c r="BC13" s="519"/>
      <c r="BD13" s="519"/>
      <c r="BE13" s="519"/>
      <c r="BF13" s="519"/>
      <c r="BG13" s="519"/>
      <c r="BI13" s="519"/>
      <c r="BJ13" s="519"/>
      <c r="BK13" s="519"/>
      <c r="BL13" s="519"/>
      <c r="BM13" s="519"/>
      <c r="BN13" s="519"/>
      <c r="BO13" s="519"/>
      <c r="BP13" s="519"/>
      <c r="BQ13" s="519"/>
    </row>
    <row r="14" spans="1:69" x14ac:dyDescent="0.2">
      <c r="A14" s="519"/>
      <c r="B14" s="519"/>
      <c r="C14" s="519"/>
      <c r="D14" s="519"/>
      <c r="E14" s="519"/>
      <c r="F14" s="519"/>
      <c r="G14" s="519"/>
      <c r="H14" s="519"/>
      <c r="I14" s="519"/>
      <c r="K14" s="519"/>
      <c r="L14" s="519"/>
      <c r="M14" s="519"/>
      <c r="N14" s="519"/>
      <c r="O14" s="519"/>
      <c r="P14" s="519"/>
      <c r="Q14" s="519"/>
      <c r="R14" s="519"/>
      <c r="S14" s="519"/>
      <c r="U14" s="519"/>
      <c r="V14" s="519"/>
      <c r="W14" s="519"/>
      <c r="X14" s="519"/>
      <c r="Y14" s="519"/>
      <c r="Z14" s="519"/>
      <c r="AA14" s="519"/>
      <c r="AB14" s="519"/>
      <c r="AC14" s="519"/>
      <c r="AE14" s="519"/>
      <c r="AF14" s="519"/>
      <c r="AG14" s="519"/>
      <c r="AH14" s="519"/>
      <c r="AI14" s="519"/>
      <c r="AJ14" s="519"/>
      <c r="AK14" s="519"/>
      <c r="AL14" s="519"/>
      <c r="AM14" s="519"/>
      <c r="AO14" s="519"/>
      <c r="AP14" s="519"/>
      <c r="AQ14" s="519"/>
      <c r="AR14" s="519"/>
      <c r="AS14" s="519"/>
      <c r="AT14" s="519"/>
      <c r="AU14" s="519"/>
      <c r="AV14" s="519"/>
      <c r="AW14" s="519"/>
      <c r="AY14" s="519"/>
      <c r="AZ14" s="519"/>
      <c r="BA14" s="519"/>
      <c r="BB14" s="519"/>
      <c r="BC14" s="519"/>
      <c r="BD14" s="519"/>
      <c r="BE14" s="519"/>
      <c r="BF14" s="519"/>
      <c r="BG14" s="519"/>
      <c r="BI14" s="519"/>
      <c r="BJ14" s="519"/>
      <c r="BK14" s="519"/>
      <c r="BL14" s="519"/>
      <c r="BM14" s="519"/>
      <c r="BN14" s="519"/>
      <c r="BO14" s="519"/>
      <c r="BP14" s="519"/>
      <c r="BQ14" s="519"/>
    </row>
    <row r="15" spans="1:69" x14ac:dyDescent="0.2">
      <c r="A15" s="519"/>
      <c r="B15" s="519"/>
      <c r="C15" s="519"/>
      <c r="D15" s="519"/>
      <c r="E15" s="519"/>
      <c r="F15" s="519"/>
      <c r="G15" s="519"/>
      <c r="H15" s="519"/>
      <c r="I15" s="519"/>
      <c r="K15" s="519"/>
      <c r="L15" s="519"/>
      <c r="M15" s="519"/>
      <c r="N15" s="519"/>
      <c r="O15" s="519"/>
      <c r="P15" s="519"/>
      <c r="Q15" s="519"/>
      <c r="R15" s="519"/>
      <c r="S15" s="519"/>
      <c r="U15" s="519"/>
      <c r="V15" s="519"/>
      <c r="W15" s="519"/>
      <c r="X15" s="519"/>
      <c r="Y15" s="519"/>
      <c r="Z15" s="519"/>
      <c r="AA15" s="519"/>
      <c r="AB15" s="519"/>
      <c r="AC15" s="519"/>
      <c r="AE15" s="519"/>
      <c r="AF15" s="519"/>
      <c r="AG15" s="519"/>
      <c r="AH15" s="519"/>
      <c r="AI15" s="519"/>
      <c r="AJ15" s="519"/>
      <c r="AK15" s="519"/>
      <c r="AL15" s="519"/>
      <c r="AM15" s="519"/>
      <c r="AO15" s="519"/>
      <c r="AP15" s="519"/>
      <c r="AQ15" s="519"/>
      <c r="AR15" s="519"/>
      <c r="AS15" s="519"/>
      <c r="AT15" s="519"/>
      <c r="AU15" s="519"/>
      <c r="AV15" s="519"/>
      <c r="AW15" s="519"/>
      <c r="AY15" s="519"/>
      <c r="AZ15" s="519"/>
      <c r="BA15" s="519"/>
      <c r="BB15" s="519"/>
      <c r="BC15" s="519"/>
      <c r="BD15" s="519"/>
      <c r="BE15" s="519"/>
      <c r="BF15" s="519"/>
      <c r="BG15" s="519"/>
      <c r="BI15" s="519"/>
      <c r="BJ15" s="519"/>
      <c r="BK15" s="519"/>
      <c r="BL15" s="519"/>
      <c r="BM15" s="519"/>
      <c r="BN15" s="519"/>
      <c r="BO15" s="519"/>
      <c r="BP15" s="519"/>
      <c r="BQ15" s="519"/>
    </row>
    <row r="16" spans="1:69" x14ac:dyDescent="0.2">
      <c r="A16" s="519"/>
      <c r="B16" s="519"/>
      <c r="C16" s="519"/>
      <c r="D16" s="519"/>
      <c r="E16" s="519"/>
      <c r="F16" s="519"/>
      <c r="G16" s="519"/>
      <c r="H16" s="519"/>
      <c r="I16" s="519"/>
      <c r="K16" s="519"/>
      <c r="L16" s="519"/>
      <c r="M16" s="519"/>
      <c r="N16" s="519"/>
      <c r="O16" s="519"/>
      <c r="P16" s="519"/>
      <c r="Q16" s="519"/>
      <c r="R16" s="519"/>
      <c r="S16" s="519"/>
      <c r="U16" s="519"/>
      <c r="V16" s="519"/>
      <c r="W16" s="519"/>
      <c r="X16" s="519"/>
      <c r="Y16" s="519"/>
      <c r="Z16" s="519"/>
      <c r="AA16" s="519"/>
      <c r="AB16" s="519"/>
      <c r="AC16" s="519"/>
      <c r="AE16" s="519"/>
      <c r="AF16" s="519"/>
      <c r="AG16" s="519"/>
      <c r="AH16" s="519"/>
      <c r="AI16" s="519"/>
      <c r="AJ16" s="519"/>
      <c r="AK16" s="519"/>
      <c r="AL16" s="519"/>
      <c r="AM16" s="519"/>
      <c r="AO16" s="519"/>
      <c r="AP16" s="519"/>
      <c r="AQ16" s="519"/>
      <c r="AR16" s="519"/>
      <c r="AS16" s="519"/>
      <c r="AT16" s="519"/>
      <c r="AU16" s="519"/>
      <c r="AV16" s="519"/>
      <c r="AW16" s="519"/>
      <c r="AY16" s="519"/>
      <c r="AZ16" s="519"/>
      <c r="BA16" s="519"/>
      <c r="BB16" s="519"/>
      <c r="BC16" s="519"/>
      <c r="BD16" s="519"/>
      <c r="BE16" s="519"/>
      <c r="BF16" s="519"/>
      <c r="BG16" s="519"/>
      <c r="BI16" s="519"/>
      <c r="BJ16" s="519"/>
      <c r="BK16" s="519"/>
      <c r="BL16" s="519"/>
      <c r="BM16" s="519"/>
      <c r="BN16" s="519"/>
      <c r="BO16" s="519"/>
      <c r="BP16" s="519"/>
      <c r="BQ16" s="519"/>
    </row>
    <row r="17" spans="1:69" x14ac:dyDescent="0.2">
      <c r="A17" s="519"/>
      <c r="B17" s="519"/>
      <c r="C17" s="519"/>
      <c r="D17" s="519"/>
      <c r="E17" s="519"/>
      <c r="F17" s="519"/>
      <c r="G17" s="519"/>
      <c r="H17" s="519"/>
      <c r="I17" s="519"/>
      <c r="K17" s="519"/>
      <c r="L17" s="519"/>
      <c r="M17" s="519"/>
      <c r="N17" s="519"/>
      <c r="O17" s="519"/>
      <c r="P17" s="519"/>
      <c r="Q17" s="519"/>
      <c r="R17" s="519"/>
      <c r="S17" s="519"/>
      <c r="U17" s="519"/>
      <c r="V17" s="519"/>
      <c r="W17" s="519"/>
      <c r="X17" s="519"/>
      <c r="Y17" s="519"/>
      <c r="Z17" s="519"/>
      <c r="AA17" s="519"/>
      <c r="AB17" s="519"/>
      <c r="AC17" s="519"/>
      <c r="AE17" s="519"/>
      <c r="AF17" s="519"/>
      <c r="AG17" s="519"/>
      <c r="AH17" s="519"/>
      <c r="AI17" s="519"/>
      <c r="AJ17" s="519"/>
      <c r="AK17" s="519"/>
      <c r="AL17" s="519"/>
      <c r="AM17" s="519"/>
      <c r="AO17" s="519"/>
      <c r="AP17" s="519"/>
      <c r="AQ17" s="519"/>
      <c r="AR17" s="519"/>
      <c r="AS17" s="519"/>
      <c r="AT17" s="519"/>
      <c r="AU17" s="519"/>
      <c r="AV17" s="519"/>
      <c r="AW17" s="519"/>
      <c r="AY17" s="519"/>
      <c r="AZ17" s="519"/>
      <c r="BA17" s="519"/>
      <c r="BB17" s="519"/>
      <c r="BC17" s="519"/>
      <c r="BD17" s="519"/>
      <c r="BE17" s="519"/>
      <c r="BF17" s="519"/>
      <c r="BG17" s="519"/>
      <c r="BI17" s="519"/>
      <c r="BJ17" s="519"/>
      <c r="BK17" s="519"/>
      <c r="BL17" s="519"/>
      <c r="BM17" s="519"/>
      <c r="BN17" s="519"/>
      <c r="BO17" s="519"/>
      <c r="BP17" s="519"/>
      <c r="BQ17" s="519"/>
    </row>
    <row r="18" spans="1:69" x14ac:dyDescent="0.2">
      <c r="A18" s="519"/>
      <c r="B18" s="519"/>
      <c r="C18" s="519"/>
      <c r="D18" s="519"/>
      <c r="E18" s="519"/>
      <c r="F18" s="519"/>
      <c r="G18" s="519"/>
      <c r="H18" s="519"/>
      <c r="I18" s="519"/>
      <c r="K18" s="519"/>
      <c r="L18" s="519"/>
      <c r="M18" s="519"/>
      <c r="N18" s="519"/>
      <c r="O18" s="519"/>
      <c r="P18" s="519"/>
      <c r="Q18" s="519"/>
      <c r="R18" s="519"/>
      <c r="S18" s="519"/>
      <c r="U18" s="519"/>
      <c r="V18" s="519"/>
      <c r="W18" s="519"/>
      <c r="X18" s="519"/>
      <c r="Y18" s="519"/>
      <c r="Z18" s="519"/>
      <c r="AA18" s="519"/>
      <c r="AB18" s="519"/>
      <c r="AC18" s="519"/>
      <c r="AE18" s="519"/>
      <c r="AF18" s="519"/>
      <c r="AG18" s="519"/>
      <c r="AH18" s="519"/>
      <c r="AI18" s="519"/>
      <c r="AJ18" s="519"/>
      <c r="AK18" s="519"/>
      <c r="AL18" s="519"/>
      <c r="AM18" s="519"/>
      <c r="AO18" s="519"/>
      <c r="AP18" s="519"/>
      <c r="AQ18" s="519"/>
      <c r="AR18" s="519"/>
      <c r="AS18" s="519"/>
      <c r="AT18" s="519"/>
      <c r="AU18" s="519"/>
      <c r="AV18" s="519"/>
      <c r="AW18" s="519"/>
      <c r="AY18" s="519"/>
      <c r="AZ18" s="519"/>
      <c r="BA18" s="519"/>
      <c r="BB18" s="519"/>
      <c r="BC18" s="519"/>
      <c r="BD18" s="519"/>
      <c r="BE18" s="519"/>
      <c r="BF18" s="519"/>
      <c r="BG18" s="519"/>
      <c r="BI18" s="519"/>
      <c r="BJ18" s="519"/>
      <c r="BK18" s="519"/>
      <c r="BL18" s="519"/>
      <c r="BM18" s="519"/>
      <c r="BN18" s="519"/>
      <c r="BO18" s="519"/>
      <c r="BP18" s="519"/>
      <c r="BQ18" s="519"/>
    </row>
    <row r="19" spans="1:69" x14ac:dyDescent="0.2">
      <c r="A19" s="519"/>
      <c r="B19" s="519"/>
      <c r="C19" s="519"/>
      <c r="D19" s="519"/>
      <c r="E19" s="519"/>
      <c r="F19" s="519"/>
      <c r="G19" s="519"/>
      <c r="H19" s="519"/>
      <c r="I19" s="519"/>
      <c r="K19" s="519"/>
      <c r="L19" s="519"/>
      <c r="M19" s="519"/>
      <c r="N19" s="519"/>
      <c r="O19" s="519"/>
      <c r="P19" s="519"/>
      <c r="Q19" s="519"/>
      <c r="R19" s="519"/>
      <c r="S19" s="519"/>
      <c r="U19" s="519"/>
      <c r="V19" s="519"/>
      <c r="W19" s="519"/>
      <c r="X19" s="519"/>
      <c r="Y19" s="519"/>
      <c r="Z19" s="519"/>
      <c r="AA19" s="519"/>
      <c r="AB19" s="519"/>
      <c r="AC19" s="519"/>
      <c r="AE19" s="519"/>
      <c r="AF19" s="519"/>
      <c r="AG19" s="519"/>
      <c r="AH19" s="519"/>
      <c r="AI19" s="519"/>
      <c r="AJ19" s="519"/>
      <c r="AK19" s="519"/>
      <c r="AL19" s="519"/>
      <c r="AM19" s="519"/>
      <c r="AO19" s="519"/>
      <c r="AP19" s="519"/>
      <c r="AQ19" s="519"/>
      <c r="AR19" s="519"/>
      <c r="AS19" s="519"/>
      <c r="AT19" s="519"/>
      <c r="AU19" s="519"/>
      <c r="AV19" s="519"/>
      <c r="AW19" s="519"/>
      <c r="AY19" s="519"/>
      <c r="AZ19" s="519"/>
      <c r="BA19" s="519"/>
      <c r="BB19" s="519"/>
      <c r="BC19" s="519"/>
      <c r="BD19" s="519"/>
      <c r="BE19" s="519"/>
      <c r="BF19" s="519"/>
      <c r="BG19" s="519"/>
      <c r="BI19" s="519"/>
      <c r="BJ19" s="519"/>
      <c r="BK19" s="519"/>
      <c r="BL19" s="519"/>
      <c r="BM19" s="519"/>
      <c r="BN19" s="519"/>
      <c r="BO19" s="519"/>
      <c r="BP19" s="519"/>
      <c r="BQ19" s="519"/>
    </row>
    <row r="20" spans="1:69" x14ac:dyDescent="0.2">
      <c r="A20" s="519"/>
      <c r="B20" s="519"/>
      <c r="C20" s="519"/>
      <c r="D20" s="519"/>
      <c r="E20" s="519"/>
      <c r="F20" s="519"/>
      <c r="G20" s="519"/>
      <c r="H20" s="519"/>
      <c r="I20" s="519"/>
      <c r="K20" s="519"/>
      <c r="L20" s="519"/>
      <c r="M20" s="519"/>
      <c r="N20" s="519"/>
      <c r="O20" s="519"/>
      <c r="P20" s="519"/>
      <c r="Q20" s="519"/>
      <c r="R20" s="519"/>
      <c r="S20" s="519"/>
      <c r="U20" s="519"/>
      <c r="V20" s="519"/>
      <c r="W20" s="519"/>
      <c r="X20" s="519"/>
      <c r="Y20" s="519"/>
      <c r="Z20" s="519"/>
      <c r="AA20" s="519"/>
      <c r="AB20" s="519"/>
      <c r="AC20" s="519"/>
      <c r="AE20" s="519"/>
      <c r="AF20" s="519"/>
      <c r="AG20" s="519"/>
      <c r="AH20" s="519"/>
      <c r="AI20" s="519"/>
      <c r="AJ20" s="519"/>
      <c r="AK20" s="519"/>
      <c r="AL20" s="519"/>
      <c r="AM20" s="519"/>
      <c r="AO20" s="519"/>
      <c r="AP20" s="519"/>
      <c r="AQ20" s="519"/>
      <c r="AR20" s="519"/>
      <c r="AS20" s="519"/>
      <c r="AT20" s="519"/>
      <c r="AU20" s="519"/>
      <c r="AV20" s="519"/>
      <c r="AW20" s="519"/>
      <c r="AY20" s="519"/>
      <c r="AZ20" s="519"/>
      <c r="BA20" s="519"/>
      <c r="BB20" s="519"/>
      <c r="BC20" s="519"/>
      <c r="BD20" s="519"/>
      <c r="BE20" s="519"/>
      <c r="BF20" s="519"/>
      <c r="BG20" s="519"/>
      <c r="BI20" s="519"/>
      <c r="BJ20" s="519"/>
      <c r="BK20" s="519"/>
      <c r="BL20" s="519"/>
      <c r="BM20" s="519"/>
      <c r="BN20" s="519"/>
      <c r="BO20" s="519"/>
      <c r="BP20" s="519"/>
      <c r="BQ20" s="519"/>
    </row>
    <row r="21" spans="1:69" x14ac:dyDescent="0.2">
      <c r="A21" s="519"/>
      <c r="B21" s="519"/>
      <c r="C21" s="519"/>
      <c r="D21" s="519"/>
      <c r="E21" s="519"/>
      <c r="F21" s="519"/>
      <c r="G21" s="519"/>
      <c r="H21" s="519"/>
      <c r="I21" s="519"/>
      <c r="K21" s="519"/>
      <c r="L21" s="519"/>
      <c r="M21" s="519"/>
      <c r="N21" s="519"/>
      <c r="O21" s="519"/>
      <c r="P21" s="519"/>
      <c r="Q21" s="519"/>
      <c r="R21" s="519"/>
      <c r="S21" s="519"/>
      <c r="U21" s="519"/>
      <c r="V21" s="519"/>
      <c r="W21" s="519"/>
      <c r="X21" s="519"/>
      <c r="Y21" s="519"/>
      <c r="Z21" s="519"/>
      <c r="AA21" s="519"/>
      <c r="AB21" s="519"/>
      <c r="AC21" s="519"/>
      <c r="AE21" s="519"/>
      <c r="AF21" s="519"/>
      <c r="AG21" s="519"/>
      <c r="AH21" s="519"/>
      <c r="AI21" s="519"/>
      <c r="AJ21" s="519"/>
      <c r="AK21" s="519"/>
      <c r="AL21" s="519"/>
      <c r="AM21" s="519"/>
      <c r="AO21" s="519"/>
      <c r="AP21" s="519"/>
      <c r="AQ21" s="519"/>
      <c r="AR21" s="519"/>
      <c r="AS21" s="519"/>
      <c r="AT21" s="519"/>
      <c r="AU21" s="519"/>
      <c r="AV21" s="519"/>
      <c r="AW21" s="519"/>
      <c r="AY21" s="519"/>
      <c r="AZ21" s="519"/>
      <c r="BA21" s="519"/>
      <c r="BB21" s="519"/>
      <c r="BC21" s="519"/>
      <c r="BD21" s="519"/>
      <c r="BE21" s="519"/>
      <c r="BF21" s="519"/>
      <c r="BG21" s="519"/>
      <c r="BI21" s="519"/>
      <c r="BJ21" s="519"/>
      <c r="BK21" s="519"/>
      <c r="BL21" s="519"/>
      <c r="BM21" s="519"/>
      <c r="BN21" s="519"/>
      <c r="BO21" s="519"/>
      <c r="BP21" s="519"/>
      <c r="BQ21" s="519"/>
    </row>
    <row r="22" spans="1:69" x14ac:dyDescent="0.2">
      <c r="A22" s="519"/>
      <c r="B22" s="519"/>
      <c r="C22" s="519"/>
      <c r="D22" s="519"/>
      <c r="E22" s="519"/>
      <c r="F22" s="519"/>
      <c r="G22" s="519"/>
      <c r="H22" s="519"/>
      <c r="I22" s="519"/>
      <c r="K22" s="519"/>
      <c r="L22" s="519"/>
      <c r="M22" s="519"/>
      <c r="N22" s="519"/>
      <c r="O22" s="519"/>
      <c r="P22" s="519"/>
      <c r="Q22" s="519"/>
      <c r="R22" s="519"/>
      <c r="S22" s="519"/>
      <c r="U22" s="519"/>
      <c r="V22" s="519"/>
      <c r="W22" s="519"/>
      <c r="X22" s="519"/>
      <c r="Y22" s="519"/>
      <c r="Z22" s="519"/>
      <c r="AA22" s="519"/>
      <c r="AB22" s="519"/>
      <c r="AC22" s="519"/>
      <c r="AE22" s="519"/>
      <c r="AF22" s="519"/>
      <c r="AG22" s="519"/>
      <c r="AH22" s="519"/>
      <c r="AI22" s="519"/>
      <c r="AJ22" s="519"/>
      <c r="AK22" s="519"/>
      <c r="AL22" s="519"/>
      <c r="AM22" s="519"/>
      <c r="AO22" s="519"/>
      <c r="AP22" s="519"/>
      <c r="AQ22" s="519"/>
      <c r="AR22" s="519"/>
      <c r="AS22" s="519"/>
      <c r="AT22" s="519"/>
      <c r="AU22" s="519"/>
      <c r="AV22" s="519"/>
      <c r="AW22" s="519"/>
      <c r="AY22" s="519"/>
      <c r="AZ22" s="519"/>
      <c r="BA22" s="519"/>
      <c r="BB22" s="519"/>
      <c r="BC22" s="519"/>
      <c r="BD22" s="519"/>
      <c r="BE22" s="519"/>
      <c r="BF22" s="519"/>
      <c r="BG22" s="519"/>
      <c r="BI22" s="519"/>
      <c r="BJ22" s="519"/>
      <c r="BK22" s="519"/>
      <c r="BL22" s="519"/>
      <c r="BM22" s="519"/>
      <c r="BN22" s="519"/>
      <c r="BO22" s="519"/>
      <c r="BP22" s="519"/>
      <c r="BQ22" s="519"/>
    </row>
    <row r="23" spans="1:69" x14ac:dyDescent="0.2">
      <c r="A23" s="519"/>
      <c r="B23" s="519"/>
      <c r="C23" s="519"/>
      <c r="D23" s="519"/>
      <c r="E23" s="519"/>
      <c r="F23" s="519"/>
      <c r="G23" s="519"/>
      <c r="H23" s="519"/>
      <c r="I23" s="519"/>
      <c r="K23" s="519"/>
      <c r="L23" s="519"/>
      <c r="M23" s="519"/>
      <c r="N23" s="519"/>
      <c r="O23" s="519"/>
      <c r="P23" s="519"/>
      <c r="Q23" s="519"/>
      <c r="R23" s="519"/>
      <c r="S23" s="519"/>
      <c r="U23" s="519"/>
      <c r="V23" s="519"/>
      <c r="W23" s="519"/>
      <c r="X23" s="519"/>
      <c r="Y23" s="519"/>
      <c r="Z23" s="519"/>
      <c r="AA23" s="519"/>
      <c r="AB23" s="519"/>
      <c r="AC23" s="519"/>
      <c r="AE23" s="519"/>
      <c r="AF23" s="519"/>
      <c r="AG23" s="519"/>
      <c r="AH23" s="519"/>
      <c r="AI23" s="519"/>
      <c r="AJ23" s="519"/>
      <c r="AK23" s="519"/>
      <c r="AL23" s="519"/>
      <c r="AM23" s="519"/>
      <c r="AO23" s="519"/>
      <c r="AP23" s="519"/>
      <c r="AQ23" s="519"/>
      <c r="AR23" s="519"/>
      <c r="AS23" s="519"/>
      <c r="AT23" s="519"/>
      <c r="AU23" s="519"/>
      <c r="AV23" s="519"/>
      <c r="AW23" s="519"/>
      <c r="AY23" s="519"/>
      <c r="AZ23" s="519"/>
      <c r="BA23" s="519"/>
      <c r="BB23" s="519"/>
      <c r="BC23" s="519"/>
      <c r="BD23" s="519"/>
      <c r="BE23" s="519"/>
      <c r="BF23" s="519"/>
      <c r="BG23" s="519"/>
      <c r="BI23" s="519"/>
      <c r="BJ23" s="519"/>
      <c r="BK23" s="519"/>
      <c r="BL23" s="519"/>
      <c r="BM23" s="519"/>
      <c r="BN23" s="519"/>
      <c r="BO23" s="519"/>
      <c r="BP23" s="519"/>
      <c r="BQ23" s="519"/>
    </row>
    <row r="24" spans="1:69" x14ac:dyDescent="0.2">
      <c r="A24" s="519"/>
      <c r="B24" s="519"/>
      <c r="C24" s="519"/>
      <c r="D24" s="519"/>
      <c r="E24" s="519"/>
      <c r="F24" s="519"/>
      <c r="G24" s="519"/>
      <c r="H24" s="519"/>
      <c r="I24" s="519"/>
      <c r="K24" s="519"/>
      <c r="L24" s="519"/>
      <c r="M24" s="519"/>
      <c r="N24" s="519"/>
      <c r="O24" s="519"/>
      <c r="P24" s="519"/>
      <c r="Q24" s="519"/>
      <c r="R24" s="519"/>
      <c r="S24" s="519"/>
      <c r="U24" s="519"/>
      <c r="V24" s="519"/>
      <c r="W24" s="519"/>
      <c r="X24" s="519"/>
      <c r="Y24" s="519"/>
      <c r="Z24" s="519"/>
      <c r="AA24" s="519"/>
      <c r="AB24" s="519"/>
      <c r="AC24" s="519"/>
      <c r="AE24" s="519"/>
      <c r="AF24" s="519"/>
      <c r="AG24" s="519"/>
      <c r="AH24" s="519"/>
      <c r="AI24" s="519"/>
      <c r="AJ24" s="519"/>
      <c r="AK24" s="519"/>
      <c r="AL24" s="519"/>
      <c r="AM24" s="519"/>
      <c r="AO24" s="519"/>
      <c r="AP24" s="519"/>
      <c r="AQ24" s="519"/>
      <c r="AR24" s="519"/>
      <c r="AS24" s="519"/>
      <c r="AT24" s="519"/>
      <c r="AU24" s="519"/>
      <c r="AV24" s="519"/>
      <c r="AW24" s="519"/>
      <c r="AY24" s="519"/>
      <c r="AZ24" s="519"/>
      <c r="BA24" s="519"/>
      <c r="BB24" s="519"/>
      <c r="BC24" s="519"/>
      <c r="BD24" s="519"/>
      <c r="BE24" s="519"/>
      <c r="BF24" s="519"/>
      <c r="BG24" s="519"/>
      <c r="BI24" s="519"/>
      <c r="BJ24" s="519"/>
      <c r="BK24" s="519"/>
      <c r="BL24" s="519"/>
      <c r="BM24" s="519"/>
      <c r="BN24" s="519"/>
      <c r="BO24" s="519"/>
      <c r="BP24" s="519"/>
      <c r="BQ24" s="519"/>
    </row>
    <row r="25" spans="1:69" x14ac:dyDescent="0.2">
      <c r="A25" s="519"/>
      <c r="B25" s="519"/>
      <c r="C25" s="519"/>
      <c r="D25" s="519"/>
      <c r="E25" s="519"/>
      <c r="F25" s="519"/>
      <c r="G25" s="519"/>
      <c r="H25" s="519"/>
      <c r="I25" s="519"/>
      <c r="K25" s="519"/>
      <c r="L25" s="519"/>
      <c r="M25" s="519"/>
      <c r="N25" s="519"/>
      <c r="O25" s="519"/>
      <c r="P25" s="519"/>
      <c r="Q25" s="519"/>
      <c r="R25" s="519"/>
      <c r="S25" s="519"/>
      <c r="U25" s="519"/>
      <c r="V25" s="519"/>
      <c r="W25" s="519"/>
      <c r="X25" s="519"/>
      <c r="Y25" s="519"/>
      <c r="Z25" s="519"/>
      <c r="AA25" s="519"/>
      <c r="AB25" s="519"/>
      <c r="AC25" s="519"/>
      <c r="AE25" s="519"/>
      <c r="AF25" s="519"/>
      <c r="AG25" s="519"/>
      <c r="AH25" s="519"/>
      <c r="AI25" s="519"/>
      <c r="AJ25" s="519"/>
      <c r="AK25" s="519"/>
      <c r="AL25" s="519"/>
      <c r="AM25" s="519"/>
      <c r="AO25" s="519"/>
      <c r="AP25" s="519"/>
      <c r="AQ25" s="519"/>
      <c r="AR25" s="519"/>
      <c r="AS25" s="519"/>
      <c r="AT25" s="519"/>
      <c r="AU25" s="519"/>
      <c r="AV25" s="519"/>
      <c r="AW25" s="519"/>
      <c r="AY25" s="519"/>
      <c r="AZ25" s="519"/>
      <c r="BA25" s="519"/>
      <c r="BB25" s="519"/>
      <c r="BC25" s="519"/>
      <c r="BD25" s="519"/>
      <c r="BE25" s="519"/>
      <c r="BF25" s="519"/>
      <c r="BG25" s="519"/>
      <c r="BI25" s="519"/>
      <c r="BJ25" s="519"/>
      <c r="BK25" s="519"/>
      <c r="BL25" s="519"/>
      <c r="BM25" s="519"/>
      <c r="BN25" s="519"/>
      <c r="BO25" s="519"/>
      <c r="BP25" s="519"/>
      <c r="BQ25" s="519"/>
    </row>
    <row r="26" spans="1:69" x14ac:dyDescent="0.2">
      <c r="A26" s="519"/>
      <c r="B26" s="519"/>
      <c r="C26" s="519"/>
      <c r="D26" s="519"/>
      <c r="E26" s="519"/>
      <c r="F26" s="519"/>
      <c r="G26" s="519"/>
      <c r="H26" s="519"/>
      <c r="I26" s="519"/>
      <c r="K26" s="519"/>
      <c r="L26" s="519"/>
      <c r="M26" s="519"/>
      <c r="N26" s="519"/>
      <c r="O26" s="519"/>
      <c r="P26" s="519"/>
      <c r="Q26" s="519"/>
      <c r="R26" s="519"/>
      <c r="S26" s="519"/>
      <c r="U26" s="519"/>
      <c r="V26" s="519"/>
      <c r="W26" s="519"/>
      <c r="X26" s="519"/>
      <c r="Y26" s="519"/>
      <c r="Z26" s="519"/>
      <c r="AA26" s="519"/>
      <c r="AB26" s="519"/>
      <c r="AC26" s="519"/>
      <c r="AE26" s="519"/>
      <c r="AF26" s="519"/>
      <c r="AG26" s="519"/>
      <c r="AH26" s="519"/>
      <c r="AI26" s="519"/>
      <c r="AJ26" s="519"/>
      <c r="AK26" s="519"/>
      <c r="AL26" s="519"/>
      <c r="AM26" s="519"/>
      <c r="AO26" s="519"/>
      <c r="AP26" s="519"/>
      <c r="AQ26" s="519"/>
      <c r="AR26" s="519"/>
      <c r="AS26" s="519"/>
      <c r="AT26" s="519"/>
      <c r="AU26" s="519"/>
      <c r="AV26" s="519"/>
      <c r="AW26" s="519"/>
      <c r="AY26" s="519"/>
      <c r="AZ26" s="519"/>
      <c r="BA26" s="519"/>
      <c r="BB26" s="519"/>
      <c r="BC26" s="519"/>
      <c r="BD26" s="519"/>
      <c r="BE26" s="519"/>
      <c r="BF26" s="519"/>
      <c r="BG26" s="519"/>
      <c r="BI26" s="519"/>
      <c r="BJ26" s="519"/>
      <c r="BK26" s="519"/>
      <c r="BL26" s="519"/>
      <c r="BM26" s="519"/>
      <c r="BN26" s="519"/>
      <c r="BO26" s="519"/>
      <c r="BP26" s="519"/>
      <c r="BQ26" s="519"/>
    </row>
    <row r="27" spans="1:69" x14ac:dyDescent="0.2">
      <c r="A27" s="519"/>
      <c r="B27" s="519"/>
      <c r="C27" s="519"/>
      <c r="D27" s="519"/>
      <c r="E27" s="519"/>
      <c r="F27" s="519"/>
      <c r="G27" s="519"/>
      <c r="H27" s="519"/>
      <c r="I27" s="519"/>
      <c r="K27" s="519"/>
      <c r="L27" s="519"/>
      <c r="M27" s="519"/>
      <c r="N27" s="519"/>
      <c r="O27" s="519"/>
      <c r="P27" s="519"/>
      <c r="Q27" s="519"/>
      <c r="R27" s="519"/>
      <c r="S27" s="519"/>
      <c r="U27" s="519"/>
      <c r="V27" s="519"/>
      <c r="W27" s="519"/>
      <c r="X27" s="519"/>
      <c r="Y27" s="519"/>
      <c r="Z27" s="519"/>
      <c r="AA27" s="519"/>
      <c r="AB27" s="519"/>
      <c r="AC27" s="519"/>
      <c r="AE27" s="519"/>
      <c r="AF27" s="519"/>
      <c r="AG27" s="519"/>
      <c r="AH27" s="519"/>
      <c r="AI27" s="519"/>
      <c r="AJ27" s="519"/>
      <c r="AK27" s="519"/>
      <c r="AL27" s="519"/>
      <c r="AM27" s="519"/>
      <c r="AO27" s="519"/>
      <c r="AP27" s="519"/>
      <c r="AQ27" s="519"/>
      <c r="AR27" s="519"/>
      <c r="AS27" s="519"/>
      <c r="AT27" s="519"/>
      <c r="AU27" s="519"/>
      <c r="AV27" s="519"/>
      <c r="AW27" s="519"/>
      <c r="AY27" s="519"/>
      <c r="AZ27" s="519"/>
      <c r="BA27" s="519"/>
      <c r="BB27" s="519"/>
      <c r="BC27" s="519"/>
      <c r="BD27" s="519"/>
      <c r="BE27" s="519"/>
      <c r="BF27" s="519"/>
      <c r="BG27" s="519"/>
      <c r="BI27" s="519"/>
      <c r="BJ27" s="519"/>
      <c r="BK27" s="519"/>
      <c r="BL27" s="519"/>
      <c r="BM27" s="519"/>
      <c r="BN27" s="519"/>
      <c r="BO27" s="519"/>
      <c r="BP27" s="519"/>
      <c r="BQ27" s="519"/>
    </row>
    <row r="28" spans="1:69" x14ac:dyDescent="0.2">
      <c r="A28" s="519"/>
      <c r="B28" s="519"/>
      <c r="C28" s="519"/>
      <c r="D28" s="519"/>
      <c r="E28" s="519"/>
      <c r="F28" s="519"/>
      <c r="G28" s="519"/>
      <c r="H28" s="519"/>
      <c r="I28" s="519"/>
      <c r="K28" s="519"/>
      <c r="L28" s="519"/>
      <c r="M28" s="519"/>
      <c r="N28" s="519"/>
      <c r="O28" s="519"/>
      <c r="P28" s="519"/>
      <c r="Q28" s="519"/>
      <c r="R28" s="519"/>
      <c r="S28" s="519"/>
      <c r="U28" s="519"/>
      <c r="V28" s="519"/>
      <c r="W28" s="519"/>
      <c r="X28" s="519"/>
      <c r="Y28" s="519"/>
      <c r="Z28" s="519"/>
      <c r="AA28" s="519"/>
      <c r="AB28" s="519"/>
      <c r="AC28" s="519"/>
      <c r="AE28" s="519"/>
      <c r="AF28" s="519"/>
      <c r="AG28" s="519"/>
      <c r="AH28" s="519"/>
      <c r="AI28" s="519"/>
      <c r="AJ28" s="519"/>
      <c r="AK28" s="519"/>
      <c r="AL28" s="519"/>
      <c r="AM28" s="519"/>
      <c r="AO28" s="519"/>
      <c r="AP28" s="519"/>
      <c r="AQ28" s="519"/>
      <c r="AR28" s="519"/>
      <c r="AS28" s="519"/>
      <c r="AT28" s="519"/>
      <c r="AU28" s="519"/>
      <c r="AV28" s="519"/>
      <c r="AW28" s="519"/>
      <c r="AY28" s="519"/>
      <c r="AZ28" s="519"/>
      <c r="BA28" s="519"/>
      <c r="BB28" s="519"/>
      <c r="BC28" s="519"/>
      <c r="BD28" s="519"/>
      <c r="BE28" s="519"/>
      <c r="BF28" s="519"/>
      <c r="BG28" s="519"/>
      <c r="BI28" s="519"/>
      <c r="BJ28" s="519"/>
      <c r="BK28" s="519"/>
      <c r="BL28" s="519"/>
      <c r="BM28" s="519"/>
      <c r="BN28" s="519"/>
      <c r="BO28" s="519"/>
      <c r="BP28" s="519"/>
      <c r="BQ28" s="519"/>
    </row>
    <row r="29" spans="1:69" x14ac:dyDescent="0.2">
      <c r="A29" s="519"/>
      <c r="B29" s="519"/>
      <c r="C29" s="519"/>
      <c r="D29" s="519"/>
      <c r="E29" s="519"/>
      <c r="F29" s="519"/>
      <c r="G29" s="519"/>
      <c r="H29" s="519"/>
      <c r="I29" s="519"/>
      <c r="K29" s="519"/>
      <c r="L29" s="519"/>
      <c r="M29" s="519"/>
      <c r="N29" s="519"/>
      <c r="O29" s="519"/>
      <c r="P29" s="519"/>
      <c r="Q29" s="519"/>
      <c r="R29" s="519"/>
      <c r="S29" s="519"/>
      <c r="U29" s="519"/>
      <c r="V29" s="519"/>
      <c r="W29" s="519"/>
      <c r="X29" s="519"/>
      <c r="Y29" s="519"/>
      <c r="Z29" s="519"/>
      <c r="AA29" s="519"/>
      <c r="AB29" s="519"/>
      <c r="AC29" s="519"/>
      <c r="AE29" s="519"/>
      <c r="AF29" s="519"/>
      <c r="AG29" s="519"/>
      <c r="AH29" s="519"/>
      <c r="AI29" s="519"/>
      <c r="AJ29" s="519"/>
      <c r="AK29" s="519"/>
      <c r="AL29" s="519"/>
      <c r="AM29" s="519"/>
      <c r="AO29" s="519"/>
      <c r="AP29" s="519"/>
      <c r="AQ29" s="519"/>
      <c r="AR29" s="519"/>
      <c r="AS29" s="519"/>
      <c r="AT29" s="519"/>
      <c r="AU29" s="519"/>
      <c r="AV29" s="519"/>
      <c r="AW29" s="519"/>
      <c r="AY29" s="519"/>
      <c r="AZ29" s="519"/>
      <c r="BA29" s="519"/>
      <c r="BB29" s="519"/>
      <c r="BC29" s="519"/>
      <c r="BD29" s="519"/>
      <c r="BE29" s="519"/>
      <c r="BF29" s="519"/>
      <c r="BG29" s="519"/>
      <c r="BI29" s="519"/>
      <c r="BJ29" s="519"/>
      <c r="BK29" s="519"/>
      <c r="BL29" s="519"/>
      <c r="BM29" s="519"/>
      <c r="BN29" s="519"/>
      <c r="BO29" s="519"/>
      <c r="BP29" s="519"/>
      <c r="BQ29" s="519"/>
    </row>
    <row r="30" spans="1:69" x14ac:dyDescent="0.2">
      <c r="A30" s="454"/>
      <c r="B30" s="454"/>
      <c r="C30" s="454"/>
      <c r="D30" s="454"/>
      <c r="E30" s="454"/>
      <c r="F30" s="454"/>
      <c r="G30" s="454"/>
      <c r="H30" s="454"/>
      <c r="K30" s="454"/>
      <c r="L30" s="454"/>
      <c r="M30" s="454"/>
      <c r="N30" s="454"/>
      <c r="O30" s="454"/>
      <c r="P30" s="454"/>
      <c r="Q30" s="454"/>
      <c r="R30" s="454"/>
      <c r="U30" s="454"/>
      <c r="V30" s="454"/>
      <c r="W30" s="454"/>
      <c r="X30" s="454"/>
      <c r="Y30" s="454"/>
      <c r="Z30" s="454"/>
      <c r="AA30" s="454"/>
      <c r="AB30" s="454"/>
      <c r="AE30" s="454"/>
      <c r="AF30" s="454"/>
      <c r="AG30" s="454"/>
      <c r="AH30" s="454"/>
      <c r="AI30" s="454"/>
      <c r="AJ30" s="454"/>
      <c r="AK30" s="454"/>
      <c r="AL30" s="454"/>
      <c r="AO30" s="454"/>
      <c r="AP30" s="454"/>
      <c r="AQ30" s="454"/>
      <c r="AR30" s="454"/>
      <c r="AS30" s="454"/>
      <c r="AT30" s="454"/>
      <c r="AU30" s="454"/>
      <c r="AV30" s="454"/>
      <c r="AY30" s="454"/>
      <c r="AZ30" s="454"/>
      <c r="BA30" s="454"/>
      <c r="BB30" s="454"/>
      <c r="BC30" s="454"/>
      <c r="BD30" s="454"/>
      <c r="BE30" s="454"/>
      <c r="BF30" s="454"/>
      <c r="BI30" s="454"/>
      <c r="BJ30" s="454"/>
      <c r="BK30" s="454"/>
      <c r="BL30" s="454"/>
      <c r="BM30" s="454"/>
      <c r="BN30" s="454"/>
      <c r="BO30" s="454"/>
      <c r="BP30" s="454"/>
    </row>
    <row r="31" spans="1:69" x14ac:dyDescent="0.2">
      <c r="A31" s="520" t="s">
        <v>152</v>
      </c>
      <c r="B31" s="520"/>
      <c r="C31" s="520"/>
      <c r="D31" s="520"/>
      <c r="E31" s="520"/>
      <c r="F31" s="520"/>
      <c r="G31" s="520"/>
      <c r="H31" s="520"/>
      <c r="I31" s="520"/>
      <c r="K31" s="520" t="s">
        <v>152</v>
      </c>
      <c r="L31" s="520"/>
      <c r="M31" s="520"/>
      <c r="N31" s="520"/>
      <c r="O31" s="520"/>
      <c r="P31" s="520"/>
      <c r="Q31" s="520"/>
      <c r="R31" s="520"/>
      <c r="S31" s="520"/>
      <c r="U31" s="520" t="s">
        <v>152</v>
      </c>
      <c r="V31" s="520"/>
      <c r="W31" s="520"/>
      <c r="X31" s="520"/>
      <c r="Y31" s="520"/>
      <c r="Z31" s="520"/>
      <c r="AA31" s="520"/>
      <c r="AB31" s="520"/>
      <c r="AC31" s="520"/>
      <c r="AE31" s="520" t="s">
        <v>152</v>
      </c>
      <c r="AF31" s="520"/>
      <c r="AG31" s="520"/>
      <c r="AH31" s="520"/>
      <c r="AI31" s="520"/>
      <c r="AJ31" s="520"/>
      <c r="AK31" s="520"/>
      <c r="AL31" s="520"/>
      <c r="AM31" s="520"/>
      <c r="AO31" s="520" t="s">
        <v>152</v>
      </c>
      <c r="AP31" s="520"/>
      <c r="AQ31" s="520"/>
      <c r="AR31" s="520"/>
      <c r="AS31" s="520"/>
      <c r="AT31" s="520"/>
      <c r="AU31" s="520"/>
      <c r="AV31" s="520"/>
      <c r="AW31" s="520"/>
      <c r="AY31" s="520" t="s">
        <v>152</v>
      </c>
      <c r="AZ31" s="520"/>
      <c r="BA31" s="520"/>
      <c r="BB31" s="520"/>
      <c r="BC31" s="520"/>
      <c r="BD31" s="520"/>
      <c r="BE31" s="520"/>
      <c r="BF31" s="520"/>
      <c r="BG31" s="520"/>
      <c r="BI31" s="520" t="s">
        <v>152</v>
      </c>
      <c r="BJ31" s="520"/>
      <c r="BK31" s="520"/>
      <c r="BL31" s="520"/>
      <c r="BM31" s="520"/>
      <c r="BN31" s="520"/>
      <c r="BO31" s="520"/>
      <c r="BP31" s="520"/>
      <c r="BQ31" s="520"/>
    </row>
    <row r="32" spans="1:69" x14ac:dyDescent="0.2">
      <c r="A32" s="454"/>
      <c r="B32" s="454"/>
      <c r="C32" s="454"/>
      <c r="D32" s="454"/>
      <c r="E32" s="454"/>
      <c r="F32" s="454"/>
      <c r="G32" s="454"/>
      <c r="H32" s="454"/>
      <c r="K32" s="454"/>
      <c r="L32" s="454"/>
      <c r="M32" s="454"/>
      <c r="N32" s="454"/>
      <c r="O32" s="454"/>
      <c r="P32" s="454"/>
      <c r="Q32" s="454"/>
      <c r="R32" s="454"/>
      <c r="U32" s="454"/>
      <c r="V32" s="454"/>
      <c r="W32" s="454"/>
      <c r="X32" s="454"/>
      <c r="Y32" s="454"/>
      <c r="Z32" s="454"/>
      <c r="AA32" s="454"/>
      <c r="AB32" s="454"/>
      <c r="AE32" s="454"/>
      <c r="AF32" s="454"/>
      <c r="AG32" s="454"/>
      <c r="AH32" s="454"/>
      <c r="AI32" s="454"/>
      <c r="AJ32" s="454"/>
      <c r="AK32" s="454"/>
      <c r="AL32" s="454"/>
      <c r="AO32" s="454"/>
      <c r="AP32" s="454"/>
      <c r="AQ32" s="454"/>
      <c r="AR32" s="454"/>
      <c r="AS32" s="454"/>
      <c r="AT32" s="454"/>
      <c r="AU32" s="454"/>
      <c r="AV32" s="454"/>
      <c r="AY32" s="454"/>
      <c r="AZ32" s="454"/>
      <c r="BA32" s="454"/>
      <c r="BB32" s="454"/>
      <c r="BC32" s="454"/>
      <c r="BD32" s="454"/>
      <c r="BE32" s="454"/>
      <c r="BF32" s="454"/>
      <c r="BI32" s="454"/>
      <c r="BJ32" s="454"/>
      <c r="BK32" s="454"/>
      <c r="BL32" s="454"/>
      <c r="BM32" s="454"/>
      <c r="BN32" s="454"/>
      <c r="BO32" s="454"/>
      <c r="BP32" s="454"/>
    </row>
    <row r="33" spans="1:69" x14ac:dyDescent="0.2">
      <c r="A33" s="521" t="s">
        <v>153</v>
      </c>
      <c r="B33" s="521"/>
      <c r="C33" s="521"/>
      <c r="D33" s="521"/>
      <c r="E33" s="521"/>
      <c r="F33" s="521"/>
      <c r="G33" s="521"/>
      <c r="H33" s="521"/>
      <c r="I33" s="521"/>
      <c r="K33" s="521" t="s">
        <v>153</v>
      </c>
      <c r="L33" s="521"/>
      <c r="M33" s="521"/>
      <c r="N33" s="521"/>
      <c r="O33" s="521"/>
      <c r="P33" s="521"/>
      <c r="Q33" s="521"/>
      <c r="R33" s="521"/>
      <c r="S33" s="521"/>
      <c r="U33" s="521" t="s">
        <v>153</v>
      </c>
      <c r="V33" s="521"/>
      <c r="W33" s="521"/>
      <c r="X33" s="521"/>
      <c r="Y33" s="521"/>
      <c r="Z33" s="521"/>
      <c r="AA33" s="521"/>
      <c r="AB33" s="521"/>
      <c r="AC33" s="521"/>
      <c r="AE33" s="521" t="s">
        <v>153</v>
      </c>
      <c r="AF33" s="521"/>
      <c r="AG33" s="521"/>
      <c r="AH33" s="521"/>
      <c r="AI33" s="521"/>
      <c r="AJ33" s="521"/>
      <c r="AK33" s="521"/>
      <c r="AL33" s="521"/>
      <c r="AM33" s="521"/>
      <c r="AO33" s="521" t="s">
        <v>153</v>
      </c>
      <c r="AP33" s="521"/>
      <c r="AQ33" s="521"/>
      <c r="AR33" s="521"/>
      <c r="AS33" s="521"/>
      <c r="AT33" s="521"/>
      <c r="AU33" s="521"/>
      <c r="AV33" s="521"/>
      <c r="AW33" s="521"/>
      <c r="AY33" s="521" t="s">
        <v>153</v>
      </c>
      <c r="AZ33" s="521"/>
      <c r="BA33" s="521"/>
      <c r="BB33" s="521"/>
      <c r="BC33" s="521"/>
      <c r="BD33" s="521"/>
      <c r="BE33" s="521"/>
      <c r="BF33" s="521"/>
      <c r="BG33" s="521"/>
      <c r="BI33" s="521" t="s">
        <v>153</v>
      </c>
      <c r="BJ33" s="521"/>
      <c r="BK33" s="521"/>
      <c r="BL33" s="521"/>
      <c r="BM33" s="521"/>
      <c r="BN33" s="521"/>
      <c r="BO33" s="521"/>
      <c r="BP33" s="521"/>
      <c r="BQ33" s="521"/>
    </row>
    <row r="34" spans="1:69" x14ac:dyDescent="0.2">
      <c r="A34" s="521"/>
      <c r="B34" s="521"/>
      <c r="C34" s="521"/>
      <c r="D34" s="521"/>
      <c r="E34" s="521"/>
      <c r="F34" s="521"/>
      <c r="G34" s="521"/>
      <c r="H34" s="521"/>
      <c r="I34" s="521"/>
      <c r="K34" s="521"/>
      <c r="L34" s="521"/>
      <c r="M34" s="521"/>
      <c r="N34" s="521"/>
      <c r="O34" s="521"/>
      <c r="P34" s="521"/>
      <c r="Q34" s="521"/>
      <c r="R34" s="521"/>
      <c r="S34" s="521"/>
      <c r="U34" s="521"/>
      <c r="V34" s="521"/>
      <c r="W34" s="521"/>
      <c r="X34" s="521"/>
      <c r="Y34" s="521"/>
      <c r="Z34" s="521"/>
      <c r="AA34" s="521"/>
      <c r="AB34" s="521"/>
      <c r="AC34" s="521"/>
      <c r="AE34" s="521"/>
      <c r="AF34" s="521"/>
      <c r="AG34" s="521"/>
      <c r="AH34" s="521"/>
      <c r="AI34" s="521"/>
      <c r="AJ34" s="521"/>
      <c r="AK34" s="521"/>
      <c r="AL34" s="521"/>
      <c r="AM34" s="521"/>
      <c r="AO34" s="521"/>
      <c r="AP34" s="521"/>
      <c r="AQ34" s="521"/>
      <c r="AR34" s="521"/>
      <c r="AS34" s="521"/>
      <c r="AT34" s="521"/>
      <c r="AU34" s="521"/>
      <c r="AV34" s="521"/>
      <c r="AW34" s="521"/>
      <c r="AY34" s="521"/>
      <c r="AZ34" s="521"/>
      <c r="BA34" s="521"/>
      <c r="BB34" s="521"/>
      <c r="BC34" s="521"/>
      <c r="BD34" s="521"/>
      <c r="BE34" s="521"/>
      <c r="BF34" s="521"/>
      <c r="BG34" s="521"/>
      <c r="BI34" s="521"/>
      <c r="BJ34" s="521"/>
      <c r="BK34" s="521"/>
      <c r="BL34" s="521"/>
      <c r="BM34" s="521"/>
      <c r="BN34" s="521"/>
      <c r="BO34" s="521"/>
      <c r="BP34" s="521"/>
      <c r="BQ34" s="521"/>
    </row>
    <row r="35" spans="1:69" x14ac:dyDescent="0.2">
      <c r="A35" s="521"/>
      <c r="B35" s="521"/>
      <c r="C35" s="521"/>
      <c r="D35" s="521"/>
      <c r="E35" s="521"/>
      <c r="F35" s="521"/>
      <c r="G35" s="521"/>
      <c r="H35" s="521"/>
      <c r="I35" s="521"/>
      <c r="K35" s="521"/>
      <c r="L35" s="521"/>
      <c r="M35" s="521"/>
      <c r="N35" s="521"/>
      <c r="O35" s="521"/>
      <c r="P35" s="521"/>
      <c r="Q35" s="521"/>
      <c r="R35" s="521"/>
      <c r="S35" s="521"/>
      <c r="U35" s="521"/>
      <c r="V35" s="521"/>
      <c r="W35" s="521"/>
      <c r="X35" s="521"/>
      <c r="Y35" s="521"/>
      <c r="Z35" s="521"/>
      <c r="AA35" s="521"/>
      <c r="AB35" s="521"/>
      <c r="AC35" s="521"/>
      <c r="AE35" s="521"/>
      <c r="AF35" s="521"/>
      <c r="AG35" s="521"/>
      <c r="AH35" s="521"/>
      <c r="AI35" s="521"/>
      <c r="AJ35" s="521"/>
      <c r="AK35" s="521"/>
      <c r="AL35" s="521"/>
      <c r="AM35" s="521"/>
      <c r="AO35" s="521"/>
      <c r="AP35" s="521"/>
      <c r="AQ35" s="521"/>
      <c r="AR35" s="521"/>
      <c r="AS35" s="521"/>
      <c r="AT35" s="521"/>
      <c r="AU35" s="521"/>
      <c r="AV35" s="521"/>
      <c r="AW35" s="521"/>
      <c r="AY35" s="521"/>
      <c r="AZ35" s="521"/>
      <c r="BA35" s="521"/>
      <c r="BB35" s="521"/>
      <c r="BC35" s="521"/>
      <c r="BD35" s="521"/>
      <c r="BE35" s="521"/>
      <c r="BF35" s="521"/>
      <c r="BG35" s="521"/>
      <c r="BI35" s="521"/>
      <c r="BJ35" s="521"/>
      <c r="BK35" s="521"/>
      <c r="BL35" s="521"/>
      <c r="BM35" s="521"/>
      <c r="BN35" s="521"/>
      <c r="BO35" s="521"/>
      <c r="BP35" s="521"/>
      <c r="BQ35" s="521"/>
    </row>
    <row r="36" spans="1:69" x14ac:dyDescent="0.2">
      <c r="A36" s="521"/>
      <c r="B36" s="521"/>
      <c r="C36" s="521"/>
      <c r="D36" s="521"/>
      <c r="E36" s="521"/>
      <c r="F36" s="521"/>
      <c r="G36" s="521"/>
      <c r="H36" s="521"/>
      <c r="I36" s="521"/>
      <c r="K36" s="521"/>
      <c r="L36" s="521"/>
      <c r="M36" s="521"/>
      <c r="N36" s="521"/>
      <c r="O36" s="521"/>
      <c r="P36" s="521"/>
      <c r="Q36" s="521"/>
      <c r="R36" s="521"/>
      <c r="S36" s="521"/>
      <c r="U36" s="521"/>
      <c r="V36" s="521"/>
      <c r="W36" s="521"/>
      <c r="X36" s="521"/>
      <c r="Y36" s="521"/>
      <c r="Z36" s="521"/>
      <c r="AA36" s="521"/>
      <c r="AB36" s="521"/>
      <c r="AC36" s="521"/>
      <c r="AE36" s="521"/>
      <c r="AF36" s="521"/>
      <c r="AG36" s="521"/>
      <c r="AH36" s="521"/>
      <c r="AI36" s="521"/>
      <c r="AJ36" s="521"/>
      <c r="AK36" s="521"/>
      <c r="AL36" s="521"/>
      <c r="AM36" s="521"/>
      <c r="AO36" s="521"/>
      <c r="AP36" s="521"/>
      <c r="AQ36" s="521"/>
      <c r="AR36" s="521"/>
      <c r="AS36" s="521"/>
      <c r="AT36" s="521"/>
      <c r="AU36" s="521"/>
      <c r="AV36" s="521"/>
      <c r="AW36" s="521"/>
      <c r="AY36" s="521"/>
      <c r="AZ36" s="521"/>
      <c r="BA36" s="521"/>
      <c r="BB36" s="521"/>
      <c r="BC36" s="521"/>
      <c r="BD36" s="521"/>
      <c r="BE36" s="521"/>
      <c r="BF36" s="521"/>
      <c r="BG36" s="521"/>
      <c r="BI36" s="521"/>
      <c r="BJ36" s="521"/>
      <c r="BK36" s="521"/>
      <c r="BL36" s="521"/>
      <c r="BM36" s="521"/>
      <c r="BN36" s="521"/>
      <c r="BO36" s="521"/>
      <c r="BP36" s="521"/>
      <c r="BQ36" s="521"/>
    </row>
    <row r="37" spans="1:69" x14ac:dyDescent="0.2">
      <c r="A37" s="521" t="s">
        <v>154</v>
      </c>
      <c r="B37" s="521"/>
      <c r="C37" s="521"/>
      <c r="D37" s="521"/>
      <c r="E37" s="521"/>
      <c r="F37" s="521"/>
      <c r="G37" s="521"/>
      <c r="H37" s="521"/>
      <c r="I37" s="521"/>
      <c r="K37" s="521" t="s">
        <v>154</v>
      </c>
      <c r="L37" s="521"/>
      <c r="M37" s="521"/>
      <c r="N37" s="521"/>
      <c r="O37" s="521"/>
      <c r="P37" s="521"/>
      <c r="Q37" s="521"/>
      <c r="R37" s="521"/>
      <c r="S37" s="521"/>
      <c r="U37" s="521" t="s">
        <v>154</v>
      </c>
      <c r="V37" s="521"/>
      <c r="W37" s="521"/>
      <c r="X37" s="521"/>
      <c r="Y37" s="521"/>
      <c r="Z37" s="521"/>
      <c r="AA37" s="521"/>
      <c r="AB37" s="521"/>
      <c r="AC37" s="521"/>
      <c r="AE37" s="521" t="s">
        <v>154</v>
      </c>
      <c r="AF37" s="521"/>
      <c r="AG37" s="521"/>
      <c r="AH37" s="521"/>
      <c r="AI37" s="521"/>
      <c r="AJ37" s="521"/>
      <c r="AK37" s="521"/>
      <c r="AL37" s="521"/>
      <c r="AM37" s="521"/>
      <c r="AO37" s="521" t="s">
        <v>154</v>
      </c>
      <c r="AP37" s="521"/>
      <c r="AQ37" s="521"/>
      <c r="AR37" s="521"/>
      <c r="AS37" s="521"/>
      <c r="AT37" s="521"/>
      <c r="AU37" s="521"/>
      <c r="AV37" s="521"/>
      <c r="AW37" s="521"/>
      <c r="AY37" s="521" t="s">
        <v>154</v>
      </c>
      <c r="AZ37" s="521"/>
      <c r="BA37" s="521"/>
      <c r="BB37" s="521"/>
      <c r="BC37" s="521"/>
      <c r="BD37" s="521"/>
      <c r="BE37" s="521"/>
      <c r="BF37" s="521"/>
      <c r="BG37" s="521"/>
      <c r="BI37" s="521" t="s">
        <v>154</v>
      </c>
      <c r="BJ37" s="521"/>
      <c r="BK37" s="521"/>
      <c r="BL37" s="521"/>
      <c r="BM37" s="521"/>
      <c r="BN37" s="521"/>
      <c r="BO37" s="521"/>
      <c r="BP37" s="521"/>
      <c r="BQ37" s="521"/>
    </row>
    <row r="38" spans="1:69" x14ac:dyDescent="0.2">
      <c r="A38" s="521"/>
      <c r="B38" s="521"/>
      <c r="C38" s="521"/>
      <c r="D38" s="521"/>
      <c r="E38" s="521"/>
      <c r="F38" s="521"/>
      <c r="G38" s="521"/>
      <c r="H38" s="521"/>
      <c r="I38" s="521"/>
      <c r="K38" s="521"/>
      <c r="L38" s="521"/>
      <c r="M38" s="521"/>
      <c r="N38" s="521"/>
      <c r="O38" s="521"/>
      <c r="P38" s="521"/>
      <c r="Q38" s="521"/>
      <c r="R38" s="521"/>
      <c r="S38" s="521"/>
      <c r="U38" s="521"/>
      <c r="V38" s="521"/>
      <c r="W38" s="521"/>
      <c r="X38" s="521"/>
      <c r="Y38" s="521"/>
      <c r="Z38" s="521"/>
      <c r="AA38" s="521"/>
      <c r="AB38" s="521"/>
      <c r="AC38" s="521"/>
      <c r="AE38" s="521"/>
      <c r="AF38" s="521"/>
      <c r="AG38" s="521"/>
      <c r="AH38" s="521"/>
      <c r="AI38" s="521"/>
      <c r="AJ38" s="521"/>
      <c r="AK38" s="521"/>
      <c r="AL38" s="521"/>
      <c r="AM38" s="521"/>
      <c r="AO38" s="521"/>
      <c r="AP38" s="521"/>
      <c r="AQ38" s="521"/>
      <c r="AR38" s="521"/>
      <c r="AS38" s="521"/>
      <c r="AT38" s="521"/>
      <c r="AU38" s="521"/>
      <c r="AV38" s="521"/>
      <c r="AW38" s="521"/>
      <c r="AY38" s="521"/>
      <c r="AZ38" s="521"/>
      <c r="BA38" s="521"/>
      <c r="BB38" s="521"/>
      <c r="BC38" s="521"/>
      <c r="BD38" s="521"/>
      <c r="BE38" s="521"/>
      <c r="BF38" s="521"/>
      <c r="BG38" s="521"/>
      <c r="BI38" s="521"/>
      <c r="BJ38" s="521"/>
      <c r="BK38" s="521"/>
      <c r="BL38" s="521"/>
      <c r="BM38" s="521"/>
      <c r="BN38" s="521"/>
      <c r="BO38" s="521"/>
      <c r="BP38" s="521"/>
      <c r="BQ38" s="521"/>
    </row>
    <row r="39" spans="1:69" x14ac:dyDescent="0.2">
      <c r="A39" s="521"/>
      <c r="B39" s="521"/>
      <c r="C39" s="521"/>
      <c r="D39" s="521"/>
      <c r="E39" s="521"/>
      <c r="F39" s="521"/>
      <c r="G39" s="521"/>
      <c r="H39" s="521"/>
      <c r="I39" s="521"/>
      <c r="K39" s="521"/>
      <c r="L39" s="521"/>
      <c r="M39" s="521"/>
      <c r="N39" s="521"/>
      <c r="O39" s="521"/>
      <c r="P39" s="521"/>
      <c r="Q39" s="521"/>
      <c r="R39" s="521"/>
      <c r="S39" s="521"/>
      <c r="U39" s="521"/>
      <c r="V39" s="521"/>
      <c r="W39" s="521"/>
      <c r="X39" s="521"/>
      <c r="Y39" s="521"/>
      <c r="Z39" s="521"/>
      <c r="AA39" s="521"/>
      <c r="AB39" s="521"/>
      <c r="AC39" s="521"/>
      <c r="AE39" s="521"/>
      <c r="AF39" s="521"/>
      <c r="AG39" s="521"/>
      <c r="AH39" s="521"/>
      <c r="AI39" s="521"/>
      <c r="AJ39" s="521"/>
      <c r="AK39" s="521"/>
      <c r="AL39" s="521"/>
      <c r="AM39" s="521"/>
      <c r="AO39" s="521"/>
      <c r="AP39" s="521"/>
      <c r="AQ39" s="521"/>
      <c r="AR39" s="521"/>
      <c r="AS39" s="521"/>
      <c r="AT39" s="521"/>
      <c r="AU39" s="521"/>
      <c r="AV39" s="521"/>
      <c r="AW39" s="521"/>
      <c r="AY39" s="521"/>
      <c r="AZ39" s="521"/>
      <c r="BA39" s="521"/>
      <c r="BB39" s="521"/>
      <c r="BC39" s="521"/>
      <c r="BD39" s="521"/>
      <c r="BE39" s="521"/>
      <c r="BF39" s="521"/>
      <c r="BG39" s="521"/>
      <c r="BI39" s="521"/>
      <c r="BJ39" s="521"/>
      <c r="BK39" s="521"/>
      <c r="BL39" s="521"/>
      <c r="BM39" s="521"/>
      <c r="BN39" s="521"/>
      <c r="BO39" s="521"/>
      <c r="BP39" s="521"/>
      <c r="BQ39" s="521"/>
    </row>
    <row r="40" spans="1:69" x14ac:dyDescent="0.2">
      <c r="A40" s="521"/>
      <c r="B40" s="521"/>
      <c r="C40" s="521"/>
      <c r="D40" s="521"/>
      <c r="E40" s="521"/>
      <c r="F40" s="521"/>
      <c r="G40" s="521"/>
      <c r="H40" s="521"/>
      <c r="I40" s="521"/>
      <c r="K40" s="521"/>
      <c r="L40" s="521"/>
      <c r="M40" s="521"/>
      <c r="N40" s="521"/>
      <c r="O40" s="521"/>
      <c r="P40" s="521"/>
      <c r="Q40" s="521"/>
      <c r="R40" s="521"/>
      <c r="S40" s="521"/>
      <c r="U40" s="521"/>
      <c r="V40" s="521"/>
      <c r="W40" s="521"/>
      <c r="X40" s="521"/>
      <c r="Y40" s="521"/>
      <c r="Z40" s="521"/>
      <c r="AA40" s="521"/>
      <c r="AB40" s="521"/>
      <c r="AC40" s="521"/>
      <c r="AE40" s="521"/>
      <c r="AF40" s="521"/>
      <c r="AG40" s="521"/>
      <c r="AH40" s="521"/>
      <c r="AI40" s="521"/>
      <c r="AJ40" s="521"/>
      <c r="AK40" s="521"/>
      <c r="AL40" s="521"/>
      <c r="AM40" s="521"/>
      <c r="AO40" s="521"/>
      <c r="AP40" s="521"/>
      <c r="AQ40" s="521"/>
      <c r="AR40" s="521"/>
      <c r="AS40" s="521"/>
      <c r="AT40" s="521"/>
      <c r="AU40" s="521"/>
      <c r="AV40" s="521"/>
      <c r="AW40" s="521"/>
      <c r="AY40" s="521"/>
      <c r="AZ40" s="521"/>
      <c r="BA40" s="521"/>
      <c r="BB40" s="521"/>
      <c r="BC40" s="521"/>
      <c r="BD40" s="521"/>
      <c r="BE40" s="521"/>
      <c r="BF40" s="521"/>
      <c r="BG40" s="521"/>
      <c r="BI40" s="521"/>
      <c r="BJ40" s="521"/>
      <c r="BK40" s="521"/>
      <c r="BL40" s="521"/>
      <c r="BM40" s="521"/>
      <c r="BN40" s="521"/>
      <c r="BO40" s="521"/>
      <c r="BP40" s="521"/>
      <c r="BQ40" s="521"/>
    </row>
    <row r="41" spans="1:69" x14ac:dyDescent="0.2">
      <c r="A41" s="521"/>
      <c r="B41" s="521"/>
      <c r="C41" s="521"/>
      <c r="D41" s="521"/>
      <c r="E41" s="521"/>
      <c r="F41" s="521"/>
      <c r="G41" s="521"/>
      <c r="H41" s="521"/>
      <c r="I41" s="521"/>
      <c r="K41" s="521"/>
      <c r="L41" s="521"/>
      <c r="M41" s="521"/>
      <c r="N41" s="521"/>
      <c r="O41" s="521"/>
      <c r="P41" s="521"/>
      <c r="Q41" s="521"/>
      <c r="R41" s="521"/>
      <c r="S41" s="521"/>
      <c r="U41" s="521"/>
      <c r="V41" s="521"/>
      <c r="W41" s="521"/>
      <c r="X41" s="521"/>
      <c r="Y41" s="521"/>
      <c r="Z41" s="521"/>
      <c r="AA41" s="521"/>
      <c r="AB41" s="521"/>
      <c r="AC41" s="521"/>
      <c r="AE41" s="521"/>
      <c r="AF41" s="521"/>
      <c r="AG41" s="521"/>
      <c r="AH41" s="521"/>
      <c r="AI41" s="521"/>
      <c r="AJ41" s="521"/>
      <c r="AK41" s="521"/>
      <c r="AL41" s="521"/>
      <c r="AM41" s="521"/>
      <c r="AO41" s="521"/>
      <c r="AP41" s="521"/>
      <c r="AQ41" s="521"/>
      <c r="AR41" s="521"/>
      <c r="AS41" s="521"/>
      <c r="AT41" s="521"/>
      <c r="AU41" s="521"/>
      <c r="AV41" s="521"/>
      <c r="AW41" s="521"/>
      <c r="AY41" s="521"/>
      <c r="AZ41" s="521"/>
      <c r="BA41" s="521"/>
      <c r="BB41" s="521"/>
      <c r="BC41" s="521"/>
      <c r="BD41" s="521"/>
      <c r="BE41" s="521"/>
      <c r="BF41" s="521"/>
      <c r="BG41" s="521"/>
      <c r="BI41" s="521"/>
      <c r="BJ41" s="521"/>
      <c r="BK41" s="521"/>
      <c r="BL41" s="521"/>
      <c r="BM41" s="521"/>
      <c r="BN41" s="521"/>
      <c r="BO41" s="521"/>
      <c r="BP41" s="521"/>
      <c r="BQ41" s="521"/>
    </row>
    <row r="42" spans="1:69" x14ac:dyDescent="0.2">
      <c r="A42" s="520" t="s">
        <v>155</v>
      </c>
      <c r="B42" s="520"/>
      <c r="C42" s="520"/>
      <c r="D42" s="520"/>
      <c r="E42" s="520"/>
      <c r="F42" s="520"/>
      <c r="G42" s="520"/>
      <c r="H42" s="520"/>
      <c r="I42" s="520"/>
      <c r="K42" s="520" t="s">
        <v>155</v>
      </c>
      <c r="L42" s="520"/>
      <c r="M42" s="520"/>
      <c r="N42" s="520"/>
      <c r="O42" s="520"/>
      <c r="P42" s="520"/>
      <c r="Q42" s="520"/>
      <c r="R42" s="520"/>
      <c r="S42" s="520"/>
      <c r="U42" s="520" t="s">
        <v>155</v>
      </c>
      <c r="V42" s="520"/>
      <c r="W42" s="520"/>
      <c r="X42" s="520"/>
      <c r="Y42" s="520"/>
      <c r="Z42" s="520"/>
      <c r="AA42" s="520"/>
      <c r="AB42" s="520"/>
      <c r="AC42" s="520"/>
      <c r="AE42" s="520" t="s">
        <v>155</v>
      </c>
      <c r="AF42" s="520"/>
      <c r="AG42" s="520"/>
      <c r="AH42" s="520"/>
      <c r="AI42" s="520"/>
      <c r="AJ42" s="520"/>
      <c r="AK42" s="520"/>
      <c r="AL42" s="520"/>
      <c r="AM42" s="520"/>
      <c r="AO42" s="520" t="s">
        <v>155</v>
      </c>
      <c r="AP42" s="520"/>
      <c r="AQ42" s="520"/>
      <c r="AR42" s="520"/>
      <c r="AS42" s="520"/>
      <c r="AT42" s="520"/>
      <c r="AU42" s="520"/>
      <c r="AV42" s="520"/>
      <c r="AW42" s="520"/>
      <c r="AY42" s="520" t="s">
        <v>155</v>
      </c>
      <c r="AZ42" s="520"/>
      <c r="BA42" s="520"/>
      <c r="BB42" s="520"/>
      <c r="BC42" s="520"/>
      <c r="BD42" s="520"/>
      <c r="BE42" s="520"/>
      <c r="BF42" s="520"/>
      <c r="BG42" s="520"/>
      <c r="BI42" s="520" t="s">
        <v>155</v>
      </c>
      <c r="BJ42" s="520"/>
      <c r="BK42" s="520"/>
      <c r="BL42" s="520"/>
      <c r="BM42" s="520"/>
      <c r="BN42" s="520"/>
      <c r="BO42" s="520"/>
      <c r="BP42" s="520"/>
      <c r="BQ42" s="520"/>
    </row>
    <row r="43" spans="1:69" x14ac:dyDescent="0.2">
      <c r="A43" s="520"/>
      <c r="B43" s="520"/>
      <c r="C43" s="520"/>
      <c r="D43" s="520"/>
      <c r="E43" s="520"/>
      <c r="F43" s="520"/>
      <c r="G43" s="520"/>
      <c r="H43" s="520"/>
      <c r="I43" s="520"/>
      <c r="K43" s="520"/>
      <c r="L43" s="520"/>
      <c r="M43" s="520"/>
      <c r="N43" s="520"/>
      <c r="O43" s="520"/>
      <c r="P43" s="520"/>
      <c r="Q43" s="520"/>
      <c r="R43" s="520"/>
      <c r="S43" s="520"/>
      <c r="U43" s="520"/>
      <c r="V43" s="520"/>
      <c r="W43" s="520"/>
      <c r="X43" s="520"/>
      <c r="Y43" s="520"/>
      <c r="Z43" s="520"/>
      <c r="AA43" s="520"/>
      <c r="AB43" s="520"/>
      <c r="AC43" s="520"/>
      <c r="AE43" s="520"/>
      <c r="AF43" s="520"/>
      <c r="AG43" s="520"/>
      <c r="AH43" s="520"/>
      <c r="AI43" s="520"/>
      <c r="AJ43" s="520"/>
      <c r="AK43" s="520"/>
      <c r="AL43" s="520"/>
      <c r="AM43" s="520"/>
      <c r="AO43" s="520"/>
      <c r="AP43" s="520"/>
      <c r="AQ43" s="520"/>
      <c r="AR43" s="520"/>
      <c r="AS43" s="520"/>
      <c r="AT43" s="520"/>
      <c r="AU43" s="520"/>
      <c r="AV43" s="520"/>
      <c r="AW43" s="520"/>
      <c r="AY43" s="520"/>
      <c r="AZ43" s="520"/>
      <c r="BA43" s="520"/>
      <c r="BB43" s="520"/>
      <c r="BC43" s="520"/>
      <c r="BD43" s="520"/>
      <c r="BE43" s="520"/>
      <c r="BF43" s="520"/>
      <c r="BG43" s="520"/>
      <c r="BI43" s="520"/>
      <c r="BJ43" s="520"/>
      <c r="BK43" s="520"/>
      <c r="BL43" s="520"/>
      <c r="BM43" s="520"/>
      <c r="BN43" s="520"/>
      <c r="BO43" s="520"/>
      <c r="BP43" s="520"/>
      <c r="BQ43" s="520"/>
    </row>
    <row r="46" spans="1:69" ht="13.5" thickBot="1" x14ac:dyDescent="0.25"/>
    <row r="47" spans="1:69" x14ac:dyDescent="0.2">
      <c r="A47" s="494" t="s">
        <v>143</v>
      </c>
      <c r="B47" s="495"/>
      <c r="C47" s="495"/>
      <c r="D47" s="495"/>
      <c r="E47" s="495"/>
      <c r="F47" s="495"/>
      <c r="G47" s="495"/>
      <c r="H47" s="495"/>
      <c r="I47" s="496"/>
      <c r="K47" s="494" t="s">
        <v>143</v>
      </c>
      <c r="L47" s="495"/>
      <c r="M47" s="495"/>
      <c r="N47" s="495"/>
      <c r="O47" s="495"/>
      <c r="P47" s="495"/>
      <c r="Q47" s="495"/>
      <c r="R47" s="495"/>
      <c r="S47" s="496"/>
      <c r="U47" s="494" t="s">
        <v>143</v>
      </c>
      <c r="V47" s="495"/>
      <c r="W47" s="495"/>
      <c r="X47" s="495"/>
      <c r="Y47" s="495"/>
      <c r="Z47" s="495"/>
      <c r="AA47" s="495"/>
      <c r="AB47" s="495"/>
      <c r="AC47" s="496"/>
      <c r="AE47" s="494" t="s">
        <v>143</v>
      </c>
      <c r="AF47" s="495"/>
      <c r="AG47" s="495"/>
      <c r="AH47" s="495"/>
      <c r="AI47" s="495"/>
      <c r="AJ47" s="495"/>
      <c r="AK47" s="495"/>
      <c r="AL47" s="495"/>
      <c r="AM47" s="496"/>
      <c r="AO47" s="494" t="s">
        <v>143</v>
      </c>
      <c r="AP47" s="495"/>
      <c r="AQ47" s="495"/>
      <c r="AR47" s="495"/>
      <c r="AS47" s="495"/>
      <c r="AT47" s="495"/>
      <c r="AU47" s="495"/>
      <c r="AV47" s="495"/>
      <c r="AW47" s="496"/>
      <c r="AY47" s="494" t="s">
        <v>143</v>
      </c>
      <c r="AZ47" s="495"/>
      <c r="BA47" s="495"/>
      <c r="BB47" s="495"/>
      <c r="BC47" s="495"/>
      <c r="BD47" s="495"/>
      <c r="BE47" s="495"/>
      <c r="BF47" s="495"/>
      <c r="BG47" s="496"/>
      <c r="BI47" s="494" t="s">
        <v>143</v>
      </c>
      <c r="BJ47" s="495"/>
      <c r="BK47" s="495"/>
      <c r="BL47" s="495"/>
      <c r="BM47" s="495"/>
      <c r="BN47" s="495"/>
      <c r="BO47" s="495"/>
      <c r="BP47" s="495"/>
      <c r="BQ47" s="496"/>
    </row>
    <row r="48" spans="1:69" x14ac:dyDescent="0.2">
      <c r="A48" s="497"/>
      <c r="B48" s="498"/>
      <c r="C48" s="498"/>
      <c r="D48" s="498"/>
      <c r="E48" s="498"/>
      <c r="F48" s="498"/>
      <c r="G48" s="498"/>
      <c r="H48" s="498"/>
      <c r="I48" s="499"/>
      <c r="K48" s="497"/>
      <c r="L48" s="498"/>
      <c r="M48" s="498"/>
      <c r="N48" s="498"/>
      <c r="O48" s="498"/>
      <c r="P48" s="498"/>
      <c r="Q48" s="498"/>
      <c r="R48" s="498"/>
      <c r="S48" s="499"/>
      <c r="U48" s="497"/>
      <c r="V48" s="498"/>
      <c r="W48" s="498"/>
      <c r="X48" s="498"/>
      <c r="Y48" s="498"/>
      <c r="Z48" s="498"/>
      <c r="AA48" s="498"/>
      <c r="AB48" s="498"/>
      <c r="AC48" s="499"/>
      <c r="AE48" s="497"/>
      <c r="AF48" s="498"/>
      <c r="AG48" s="498"/>
      <c r="AH48" s="498"/>
      <c r="AI48" s="498"/>
      <c r="AJ48" s="498"/>
      <c r="AK48" s="498"/>
      <c r="AL48" s="498"/>
      <c r="AM48" s="499"/>
      <c r="AO48" s="497"/>
      <c r="AP48" s="498"/>
      <c r="AQ48" s="498"/>
      <c r="AR48" s="498"/>
      <c r="AS48" s="498"/>
      <c r="AT48" s="498"/>
      <c r="AU48" s="498"/>
      <c r="AV48" s="498"/>
      <c r="AW48" s="499"/>
      <c r="AY48" s="497"/>
      <c r="AZ48" s="498"/>
      <c r="BA48" s="498"/>
      <c r="BB48" s="498"/>
      <c r="BC48" s="498"/>
      <c r="BD48" s="498"/>
      <c r="BE48" s="498"/>
      <c r="BF48" s="498"/>
      <c r="BG48" s="499"/>
      <c r="BI48" s="497"/>
      <c r="BJ48" s="498"/>
      <c r="BK48" s="498"/>
      <c r="BL48" s="498"/>
      <c r="BM48" s="498"/>
      <c r="BN48" s="498"/>
      <c r="BO48" s="498"/>
      <c r="BP48" s="498"/>
      <c r="BQ48" s="499"/>
    </row>
    <row r="49" spans="1:69" ht="13.5" thickBot="1" x14ac:dyDescent="0.25">
      <c r="A49" s="500"/>
      <c r="B49" s="501"/>
      <c r="C49" s="501"/>
      <c r="D49" s="501"/>
      <c r="E49" s="501"/>
      <c r="F49" s="501"/>
      <c r="G49" s="501"/>
      <c r="H49" s="501"/>
      <c r="I49" s="502"/>
      <c r="K49" s="500"/>
      <c r="L49" s="501"/>
      <c r="M49" s="501"/>
      <c r="N49" s="501"/>
      <c r="O49" s="501"/>
      <c r="P49" s="501"/>
      <c r="Q49" s="501"/>
      <c r="R49" s="501"/>
      <c r="S49" s="502"/>
      <c r="U49" s="500"/>
      <c r="V49" s="501"/>
      <c r="W49" s="501"/>
      <c r="X49" s="501"/>
      <c r="Y49" s="501"/>
      <c r="Z49" s="501"/>
      <c r="AA49" s="501"/>
      <c r="AB49" s="501"/>
      <c r="AC49" s="502"/>
      <c r="AE49" s="500"/>
      <c r="AF49" s="501"/>
      <c r="AG49" s="501"/>
      <c r="AH49" s="501"/>
      <c r="AI49" s="501"/>
      <c r="AJ49" s="501"/>
      <c r="AK49" s="501"/>
      <c r="AL49" s="501"/>
      <c r="AM49" s="502"/>
      <c r="AO49" s="500"/>
      <c r="AP49" s="501"/>
      <c r="AQ49" s="501"/>
      <c r="AR49" s="501"/>
      <c r="AS49" s="501"/>
      <c r="AT49" s="501"/>
      <c r="AU49" s="501"/>
      <c r="AV49" s="501"/>
      <c r="AW49" s="502"/>
      <c r="AY49" s="500"/>
      <c r="AZ49" s="501"/>
      <c r="BA49" s="501"/>
      <c r="BB49" s="501"/>
      <c r="BC49" s="501"/>
      <c r="BD49" s="501"/>
      <c r="BE49" s="501"/>
      <c r="BF49" s="501"/>
      <c r="BG49" s="502"/>
      <c r="BI49" s="500"/>
      <c r="BJ49" s="501"/>
      <c r="BK49" s="501"/>
      <c r="BL49" s="501"/>
      <c r="BM49" s="501"/>
      <c r="BN49" s="501"/>
      <c r="BO49" s="501"/>
      <c r="BP49" s="501"/>
      <c r="BQ49" s="502"/>
    </row>
    <row r="50" spans="1:69" x14ac:dyDescent="0.2">
      <c r="A50" s="503" t="s">
        <v>144</v>
      </c>
      <c r="B50" s="505" t="s">
        <v>145</v>
      </c>
      <c r="C50" s="505"/>
      <c r="D50" s="505"/>
      <c r="E50" s="505"/>
      <c r="F50" s="505"/>
      <c r="G50" s="505"/>
      <c r="H50" s="505"/>
      <c r="I50" s="456"/>
      <c r="K50" s="503" t="s">
        <v>144</v>
      </c>
      <c r="L50" s="505" t="s">
        <v>145</v>
      </c>
      <c r="M50" s="505"/>
      <c r="N50" s="505"/>
      <c r="O50" s="505"/>
      <c r="P50" s="505"/>
      <c r="Q50" s="505"/>
      <c r="R50" s="505"/>
      <c r="S50" s="456"/>
      <c r="U50" s="503" t="s">
        <v>144</v>
      </c>
      <c r="V50" s="505" t="s">
        <v>145</v>
      </c>
      <c r="W50" s="505"/>
      <c r="X50" s="505"/>
      <c r="Y50" s="505"/>
      <c r="Z50" s="505"/>
      <c r="AA50" s="505"/>
      <c r="AB50" s="505"/>
      <c r="AC50" s="456"/>
      <c r="AE50" s="503" t="s">
        <v>144</v>
      </c>
      <c r="AF50" s="505" t="s">
        <v>145</v>
      </c>
      <c r="AG50" s="505"/>
      <c r="AH50" s="505"/>
      <c r="AI50" s="505"/>
      <c r="AJ50" s="505"/>
      <c r="AK50" s="505"/>
      <c r="AL50" s="505"/>
      <c r="AM50" s="456"/>
      <c r="AO50" s="503" t="s">
        <v>144</v>
      </c>
      <c r="AP50" s="505" t="s">
        <v>145</v>
      </c>
      <c r="AQ50" s="505"/>
      <c r="AR50" s="505"/>
      <c r="AS50" s="505"/>
      <c r="AT50" s="505"/>
      <c r="AU50" s="505"/>
      <c r="AV50" s="505"/>
      <c r="AW50" s="456"/>
      <c r="AY50" s="503" t="s">
        <v>144</v>
      </c>
      <c r="AZ50" s="505" t="s">
        <v>145</v>
      </c>
      <c r="BA50" s="505"/>
      <c r="BB50" s="505"/>
      <c r="BC50" s="505"/>
      <c r="BD50" s="505"/>
      <c r="BE50" s="505"/>
      <c r="BF50" s="505"/>
      <c r="BG50" s="456"/>
      <c r="BI50" s="503" t="s">
        <v>144</v>
      </c>
      <c r="BJ50" s="505" t="s">
        <v>145</v>
      </c>
      <c r="BK50" s="505"/>
      <c r="BL50" s="505"/>
      <c r="BM50" s="505"/>
      <c r="BN50" s="505"/>
      <c r="BO50" s="505"/>
      <c r="BP50" s="505"/>
      <c r="BQ50" s="456"/>
    </row>
    <row r="51" spans="1:69" ht="13.5" thickBot="1" x14ac:dyDescent="0.25">
      <c r="A51" s="503"/>
      <c r="B51" s="505"/>
      <c r="C51" s="505"/>
      <c r="D51" s="505"/>
      <c r="E51" s="505"/>
      <c r="F51" s="505"/>
      <c r="G51" s="505"/>
      <c r="H51" s="505"/>
      <c r="I51" s="456"/>
      <c r="K51" s="503"/>
      <c r="L51" s="505"/>
      <c r="M51" s="505"/>
      <c r="N51" s="505"/>
      <c r="O51" s="505"/>
      <c r="P51" s="505"/>
      <c r="Q51" s="505"/>
      <c r="R51" s="505"/>
      <c r="S51" s="456"/>
      <c r="U51" s="503"/>
      <c r="V51" s="505"/>
      <c r="W51" s="505"/>
      <c r="X51" s="505"/>
      <c r="Y51" s="505"/>
      <c r="Z51" s="505"/>
      <c r="AA51" s="505"/>
      <c r="AB51" s="505"/>
      <c r="AC51" s="456"/>
      <c r="AE51" s="503"/>
      <c r="AF51" s="505"/>
      <c r="AG51" s="505"/>
      <c r="AH51" s="505"/>
      <c r="AI51" s="505"/>
      <c r="AJ51" s="505"/>
      <c r="AK51" s="505"/>
      <c r="AL51" s="505"/>
      <c r="AM51" s="456"/>
      <c r="AO51" s="503"/>
      <c r="AP51" s="505"/>
      <c r="AQ51" s="505"/>
      <c r="AR51" s="505"/>
      <c r="AS51" s="505"/>
      <c r="AT51" s="505"/>
      <c r="AU51" s="505"/>
      <c r="AV51" s="505"/>
      <c r="AW51" s="456"/>
      <c r="AY51" s="503"/>
      <c r="AZ51" s="505"/>
      <c r="BA51" s="505"/>
      <c r="BB51" s="505"/>
      <c r="BC51" s="505"/>
      <c r="BD51" s="505"/>
      <c r="BE51" s="505"/>
      <c r="BF51" s="505"/>
      <c r="BG51" s="456"/>
      <c r="BI51" s="503"/>
      <c r="BJ51" s="505"/>
      <c r="BK51" s="505"/>
      <c r="BL51" s="505"/>
      <c r="BM51" s="505"/>
      <c r="BN51" s="505"/>
      <c r="BO51" s="505"/>
      <c r="BP51" s="505"/>
      <c r="BQ51" s="456"/>
    </row>
    <row r="52" spans="1:69" ht="20.25" x14ac:dyDescent="0.2">
      <c r="A52" s="503"/>
      <c r="B52" s="455" t="s">
        <v>146</v>
      </c>
      <c r="C52" s="506">
        <f>SUM(C6+7)</f>
        <v>44480</v>
      </c>
      <c r="D52" s="506"/>
      <c r="E52" s="506"/>
      <c r="F52" s="506"/>
      <c r="G52" s="506"/>
      <c r="H52" s="506"/>
      <c r="I52" s="507"/>
      <c r="K52" s="503"/>
      <c r="L52" s="455" t="s">
        <v>146</v>
      </c>
      <c r="M52" s="506">
        <f>SUM(C6+8)</f>
        <v>44481</v>
      </c>
      <c r="N52" s="506"/>
      <c r="O52" s="506"/>
      <c r="P52" s="506"/>
      <c r="Q52" s="506"/>
      <c r="R52" s="506"/>
      <c r="S52" s="507"/>
      <c r="U52" s="503"/>
      <c r="V52" s="455" t="s">
        <v>146</v>
      </c>
      <c r="W52" s="506">
        <f>SUM(C6+9)</f>
        <v>44482</v>
      </c>
      <c r="X52" s="506"/>
      <c r="Y52" s="506"/>
      <c r="Z52" s="506"/>
      <c r="AA52" s="506"/>
      <c r="AB52" s="506"/>
      <c r="AC52" s="507"/>
      <c r="AE52" s="503"/>
      <c r="AF52" s="455" t="s">
        <v>146</v>
      </c>
      <c r="AG52" s="506">
        <f>SUM(C6+10)</f>
        <v>44483</v>
      </c>
      <c r="AH52" s="506"/>
      <c r="AI52" s="506"/>
      <c r="AJ52" s="506"/>
      <c r="AK52" s="506"/>
      <c r="AL52" s="506"/>
      <c r="AM52" s="507"/>
      <c r="AO52" s="503"/>
      <c r="AP52" s="455" t="s">
        <v>146</v>
      </c>
      <c r="AQ52" s="506">
        <f>SUM(C6+11)</f>
        <v>44484</v>
      </c>
      <c r="AR52" s="506"/>
      <c r="AS52" s="506"/>
      <c r="AT52" s="506"/>
      <c r="AU52" s="506"/>
      <c r="AV52" s="506"/>
      <c r="AW52" s="507"/>
      <c r="AY52" s="503"/>
      <c r="AZ52" s="455" t="s">
        <v>146</v>
      </c>
      <c r="BA52" s="506">
        <f>SUM(C6+12)</f>
        <v>44485</v>
      </c>
      <c r="BB52" s="506"/>
      <c r="BC52" s="506"/>
      <c r="BD52" s="506"/>
      <c r="BE52" s="506"/>
      <c r="BF52" s="506"/>
      <c r="BG52" s="507"/>
      <c r="BI52" s="503"/>
      <c r="BJ52" s="455" t="s">
        <v>146</v>
      </c>
      <c r="BK52" s="506">
        <f>SUM(C6+13)</f>
        <v>44486</v>
      </c>
      <c r="BL52" s="506"/>
      <c r="BM52" s="506"/>
      <c r="BN52" s="506"/>
      <c r="BO52" s="506"/>
      <c r="BP52" s="506"/>
      <c r="BQ52" s="507"/>
    </row>
    <row r="53" spans="1:69" ht="15" x14ac:dyDescent="0.2">
      <c r="A53" s="503"/>
      <c r="B53" s="508" t="s">
        <v>147</v>
      </c>
      <c r="C53" s="509"/>
      <c r="D53" s="509"/>
      <c r="E53" s="512" t="str">
        <f>IF(Schedule!U80=0,"",Schedule!U80)</f>
        <v>Early Ck</v>
      </c>
      <c r="F53" s="513"/>
      <c r="G53" s="513"/>
      <c r="H53" s="513"/>
      <c r="I53" s="514"/>
      <c r="K53" s="503"/>
      <c r="L53" s="508" t="s">
        <v>147</v>
      </c>
      <c r="M53" s="509"/>
      <c r="N53" s="509"/>
      <c r="O53" s="512" t="str">
        <f>IF(Schedule!W80=0,"",Schedule!W80)</f>
        <v>Early Ck</v>
      </c>
      <c r="P53" s="513"/>
      <c r="Q53" s="513"/>
      <c r="R53" s="513"/>
      <c r="S53" s="514"/>
      <c r="U53" s="503"/>
      <c r="V53" s="508" t="s">
        <v>147</v>
      </c>
      <c r="W53" s="509"/>
      <c r="X53" s="509"/>
      <c r="Y53" s="512" t="str">
        <f>IF(Schedule!Y80=0,"",Schedule!Y80)</f>
        <v>Early Ck</v>
      </c>
      <c r="Z53" s="513"/>
      <c r="AA53" s="513"/>
      <c r="AB53" s="513"/>
      <c r="AC53" s="514"/>
      <c r="AE53" s="503"/>
      <c r="AF53" s="508" t="s">
        <v>147</v>
      </c>
      <c r="AG53" s="509"/>
      <c r="AH53" s="509"/>
      <c r="AI53" s="512" t="str">
        <f>IF(Schedule!AA80=0,"",Schedule!AA80)</f>
        <v>Early Ck</v>
      </c>
      <c r="AJ53" s="513"/>
      <c r="AK53" s="513"/>
      <c r="AL53" s="513"/>
      <c r="AM53" s="514"/>
      <c r="AO53" s="503"/>
      <c r="AP53" s="508" t="s">
        <v>147</v>
      </c>
      <c r="AQ53" s="509"/>
      <c r="AR53" s="509"/>
      <c r="AS53" s="512" t="str">
        <f>IF(Schedule!AC80=0,"",Schedule!AC80)</f>
        <v>Early Ck</v>
      </c>
      <c r="AT53" s="513"/>
      <c r="AU53" s="513"/>
      <c r="AV53" s="513"/>
      <c r="AW53" s="514"/>
      <c r="AY53" s="503"/>
      <c r="AZ53" s="508" t="s">
        <v>147</v>
      </c>
      <c r="BA53" s="509"/>
      <c r="BB53" s="509"/>
      <c r="BC53" s="512" t="str">
        <f>IF(Schedule!AE80=0,"",Schedule!AE80)</f>
        <v>Early Ck</v>
      </c>
      <c r="BD53" s="513"/>
      <c r="BE53" s="513"/>
      <c r="BF53" s="513"/>
      <c r="BG53" s="514"/>
      <c r="BI53" s="503"/>
      <c r="BJ53" s="508" t="s">
        <v>147</v>
      </c>
      <c r="BK53" s="509"/>
      <c r="BL53" s="509"/>
      <c r="BM53" s="512" t="str">
        <f>IF(Schedule!AG80=0,"",Schedule!AG80)</f>
        <v>Early Ck</v>
      </c>
      <c r="BN53" s="513"/>
      <c r="BO53" s="513"/>
      <c r="BP53" s="513"/>
      <c r="BQ53" s="514"/>
    </row>
    <row r="54" spans="1:69" ht="15" x14ac:dyDescent="0.2">
      <c r="A54" s="503"/>
      <c r="B54" s="508"/>
      <c r="C54" s="509"/>
      <c r="D54" s="509"/>
      <c r="E54" s="512" t="str">
        <f>IF(Schedule!U81=0,"",Schedule!U81)</f>
        <v>Prep Ck</v>
      </c>
      <c r="F54" s="513"/>
      <c r="G54" s="513"/>
      <c r="H54" s="513"/>
      <c r="I54" s="514"/>
      <c r="K54" s="503"/>
      <c r="L54" s="508"/>
      <c r="M54" s="509"/>
      <c r="N54" s="509"/>
      <c r="O54" s="512" t="str">
        <f>IF(Schedule!W81=0,"",Schedule!W81)</f>
        <v>Prep Ck</v>
      </c>
      <c r="P54" s="513"/>
      <c r="Q54" s="513"/>
      <c r="R54" s="513"/>
      <c r="S54" s="514"/>
      <c r="U54" s="503"/>
      <c r="V54" s="508"/>
      <c r="W54" s="509"/>
      <c r="X54" s="509"/>
      <c r="Y54" s="512" t="str">
        <f>IF(Schedule!Y81=0,"",Schedule!Y81)</f>
        <v>Prep Ck</v>
      </c>
      <c r="Z54" s="513"/>
      <c r="AA54" s="513"/>
      <c r="AB54" s="513"/>
      <c r="AC54" s="514"/>
      <c r="AE54" s="503"/>
      <c r="AF54" s="508"/>
      <c r="AG54" s="509"/>
      <c r="AH54" s="509"/>
      <c r="AI54" s="512" t="str">
        <f>IF(Schedule!AA81=0,"",Schedule!AA81)</f>
        <v>Prep Ck</v>
      </c>
      <c r="AJ54" s="513"/>
      <c r="AK54" s="513"/>
      <c r="AL54" s="513"/>
      <c r="AM54" s="514"/>
      <c r="AO54" s="503"/>
      <c r="AP54" s="508"/>
      <c r="AQ54" s="509"/>
      <c r="AR54" s="509"/>
      <c r="AS54" s="512" t="str">
        <f>IF(Schedule!AC81=0,"",Schedule!AC81)</f>
        <v>Prep Ck</v>
      </c>
      <c r="AT54" s="513"/>
      <c r="AU54" s="513"/>
      <c r="AV54" s="513"/>
      <c r="AW54" s="514"/>
      <c r="AY54" s="503"/>
      <c r="AZ54" s="508"/>
      <c r="BA54" s="509"/>
      <c r="BB54" s="509"/>
      <c r="BC54" s="512" t="str">
        <f>IF(Schedule!AE81=0,"",Schedule!AE81)</f>
        <v>Prep Ck</v>
      </c>
      <c r="BD54" s="513"/>
      <c r="BE54" s="513"/>
      <c r="BF54" s="513"/>
      <c r="BG54" s="514"/>
      <c r="BI54" s="503"/>
      <c r="BJ54" s="508"/>
      <c r="BK54" s="509"/>
      <c r="BL54" s="509"/>
      <c r="BM54" s="512" t="str">
        <f>IF(Schedule!AG81=0,"",Schedule!AG81)</f>
        <v>Prep Ck</v>
      </c>
      <c r="BN54" s="513"/>
      <c r="BO54" s="513"/>
      <c r="BP54" s="513"/>
      <c r="BQ54" s="514"/>
    </row>
    <row r="55" spans="1:69" ht="15" x14ac:dyDescent="0.2">
      <c r="A55" s="503"/>
      <c r="B55" s="508"/>
      <c r="C55" s="509"/>
      <c r="D55" s="509"/>
      <c r="E55" s="512" t="str">
        <f>IF(Schedule!U82=0,"",Schedule!U82)</f>
        <v>B&amp;P Ck</v>
      </c>
      <c r="F55" s="513"/>
      <c r="G55" s="513"/>
      <c r="H55" s="513"/>
      <c r="I55" s="514"/>
      <c r="K55" s="503"/>
      <c r="L55" s="508"/>
      <c r="M55" s="509"/>
      <c r="N55" s="509"/>
      <c r="O55" s="512" t="str">
        <f>IF(Schedule!W82=0,"",Schedule!W82)</f>
        <v>B&amp;P Ck</v>
      </c>
      <c r="P55" s="513"/>
      <c r="Q55" s="513"/>
      <c r="R55" s="513"/>
      <c r="S55" s="514"/>
      <c r="U55" s="503"/>
      <c r="V55" s="508"/>
      <c r="W55" s="509"/>
      <c r="X55" s="509"/>
      <c r="Y55" s="512" t="str">
        <f>IF(Schedule!Y82=0,"",Schedule!Y82)</f>
        <v>B&amp;P Ck</v>
      </c>
      <c r="Z55" s="513"/>
      <c r="AA55" s="513"/>
      <c r="AB55" s="513"/>
      <c r="AC55" s="514"/>
      <c r="AE55" s="503"/>
      <c r="AF55" s="508"/>
      <c r="AG55" s="509"/>
      <c r="AH55" s="509"/>
      <c r="AI55" s="512" t="str">
        <f>IF(Schedule!AA82=0,"",Schedule!AA82)</f>
        <v>B&amp;P Ck</v>
      </c>
      <c r="AJ55" s="513"/>
      <c r="AK55" s="513"/>
      <c r="AL55" s="513"/>
      <c r="AM55" s="514"/>
      <c r="AO55" s="503"/>
      <c r="AP55" s="508"/>
      <c r="AQ55" s="509"/>
      <c r="AR55" s="509"/>
      <c r="AS55" s="512" t="str">
        <f>IF(Schedule!AC82=0,"",Schedule!AC82)</f>
        <v>B&amp;P Ck</v>
      </c>
      <c r="AT55" s="513"/>
      <c r="AU55" s="513"/>
      <c r="AV55" s="513"/>
      <c r="AW55" s="514"/>
      <c r="AY55" s="503"/>
      <c r="AZ55" s="508"/>
      <c r="BA55" s="509"/>
      <c r="BB55" s="509"/>
      <c r="BC55" s="512" t="str">
        <f>IF(Schedule!AE82=0,"",Schedule!AE82)</f>
        <v>Deli Ck</v>
      </c>
      <c r="BD55" s="513"/>
      <c r="BE55" s="513"/>
      <c r="BF55" s="513"/>
      <c r="BG55" s="514"/>
      <c r="BI55" s="503"/>
      <c r="BJ55" s="508"/>
      <c r="BK55" s="509"/>
      <c r="BL55" s="509"/>
      <c r="BM55" s="512" t="str">
        <f>IF(Schedule!AG82=0,"",Schedule!AG82)</f>
        <v>Deli Ck</v>
      </c>
      <c r="BN55" s="513"/>
      <c r="BO55" s="513"/>
      <c r="BP55" s="513"/>
      <c r="BQ55" s="514"/>
    </row>
    <row r="56" spans="1:69" ht="15.75" thickBot="1" x14ac:dyDescent="0.25">
      <c r="A56" s="504"/>
      <c r="B56" s="510"/>
      <c r="C56" s="511"/>
      <c r="D56" s="511"/>
      <c r="E56" s="512" t="str">
        <f>IF(Schedule!U83=0,"",Schedule!U83)</f>
        <v>Deli Ck</v>
      </c>
      <c r="F56" s="513"/>
      <c r="G56" s="513"/>
      <c r="H56" s="513"/>
      <c r="I56" s="514"/>
      <c r="K56" s="504"/>
      <c r="L56" s="510"/>
      <c r="M56" s="511"/>
      <c r="N56" s="511"/>
      <c r="O56" s="512" t="str">
        <f>IF(Schedule!W83=0,"",Schedule!W83)</f>
        <v>Deli Ck</v>
      </c>
      <c r="P56" s="513"/>
      <c r="Q56" s="513"/>
      <c r="R56" s="513"/>
      <c r="S56" s="514"/>
      <c r="U56" s="504"/>
      <c r="V56" s="510"/>
      <c r="W56" s="511"/>
      <c r="X56" s="511"/>
      <c r="Y56" s="512" t="str">
        <f>IF(Schedule!Y83=0,"",Schedule!Y83)</f>
        <v>Deli Ck</v>
      </c>
      <c r="Z56" s="513"/>
      <c r="AA56" s="513"/>
      <c r="AB56" s="513"/>
      <c r="AC56" s="514"/>
      <c r="AE56" s="504"/>
      <c r="AF56" s="510"/>
      <c r="AG56" s="511"/>
      <c r="AH56" s="511"/>
      <c r="AI56" s="512" t="str">
        <f>IF(Schedule!AA83=0,"",Schedule!AA83)</f>
        <v>Deli Ck</v>
      </c>
      <c r="AJ56" s="513"/>
      <c r="AK56" s="513"/>
      <c r="AL56" s="513"/>
      <c r="AM56" s="514"/>
      <c r="AO56" s="504"/>
      <c r="AP56" s="510"/>
      <c r="AQ56" s="511"/>
      <c r="AR56" s="511"/>
      <c r="AS56" s="512" t="str">
        <f>IF(Schedule!AC83=0,"",Schedule!AC83)</f>
        <v>Deli Ck</v>
      </c>
      <c r="AT56" s="513"/>
      <c r="AU56" s="513"/>
      <c r="AV56" s="513"/>
      <c r="AW56" s="514"/>
      <c r="AY56" s="504"/>
      <c r="AZ56" s="510"/>
      <c r="BA56" s="511"/>
      <c r="BB56" s="511"/>
      <c r="BC56" s="512" t="str">
        <f>IF(Schedule!AE83=0,"",Schedule!AE83)</f>
        <v>Din Ck 1</v>
      </c>
      <c r="BD56" s="513"/>
      <c r="BE56" s="513"/>
      <c r="BF56" s="513"/>
      <c r="BG56" s="514"/>
      <c r="BI56" s="504"/>
      <c r="BJ56" s="510"/>
      <c r="BK56" s="511"/>
      <c r="BL56" s="511"/>
      <c r="BM56" s="512" t="str">
        <f>IF(Schedule!AG83=0,"",Schedule!AG83)</f>
        <v>Din Ck 1</v>
      </c>
      <c r="BN56" s="513"/>
      <c r="BO56" s="513"/>
      <c r="BP56" s="513"/>
      <c r="BQ56" s="514"/>
    </row>
    <row r="57" spans="1:69" ht="15.75" thickBot="1" x14ac:dyDescent="0.25">
      <c r="A57" s="515" t="s">
        <v>148</v>
      </c>
      <c r="B57" s="516"/>
      <c r="C57" s="516"/>
      <c r="D57" s="516" t="s">
        <v>149</v>
      </c>
      <c r="E57" s="516"/>
      <c r="F57" s="516" t="s">
        <v>150</v>
      </c>
      <c r="G57" s="516"/>
      <c r="H57" s="516" t="s">
        <v>151</v>
      </c>
      <c r="I57" s="517"/>
      <c r="K57" s="515" t="s">
        <v>148</v>
      </c>
      <c r="L57" s="516"/>
      <c r="M57" s="516"/>
      <c r="N57" s="516" t="s">
        <v>149</v>
      </c>
      <c r="O57" s="516"/>
      <c r="P57" s="516" t="s">
        <v>150</v>
      </c>
      <c r="Q57" s="516"/>
      <c r="R57" s="516" t="s">
        <v>151</v>
      </c>
      <c r="S57" s="517"/>
      <c r="U57" s="515" t="s">
        <v>148</v>
      </c>
      <c r="V57" s="516"/>
      <c r="W57" s="516"/>
      <c r="X57" s="516" t="s">
        <v>149</v>
      </c>
      <c r="Y57" s="516"/>
      <c r="Z57" s="516" t="s">
        <v>150</v>
      </c>
      <c r="AA57" s="516"/>
      <c r="AB57" s="516" t="s">
        <v>151</v>
      </c>
      <c r="AC57" s="517"/>
      <c r="AE57" s="515" t="s">
        <v>148</v>
      </c>
      <c r="AF57" s="516"/>
      <c r="AG57" s="516"/>
      <c r="AH57" s="516" t="s">
        <v>149</v>
      </c>
      <c r="AI57" s="516"/>
      <c r="AJ57" s="516" t="s">
        <v>150</v>
      </c>
      <c r="AK57" s="516"/>
      <c r="AL57" s="516" t="s">
        <v>151</v>
      </c>
      <c r="AM57" s="517"/>
      <c r="AO57" s="515" t="s">
        <v>148</v>
      </c>
      <c r="AP57" s="516"/>
      <c r="AQ57" s="516"/>
      <c r="AR57" s="516" t="s">
        <v>149</v>
      </c>
      <c r="AS57" s="516"/>
      <c r="AT57" s="516" t="s">
        <v>150</v>
      </c>
      <c r="AU57" s="516"/>
      <c r="AV57" s="516" t="s">
        <v>151</v>
      </c>
      <c r="AW57" s="517"/>
      <c r="AY57" s="515" t="s">
        <v>148</v>
      </c>
      <c r="AZ57" s="516"/>
      <c r="BA57" s="516"/>
      <c r="BB57" s="516" t="s">
        <v>149</v>
      </c>
      <c r="BC57" s="516"/>
      <c r="BD57" s="516" t="s">
        <v>150</v>
      </c>
      <c r="BE57" s="516"/>
      <c r="BF57" s="516" t="s">
        <v>151</v>
      </c>
      <c r="BG57" s="517"/>
      <c r="BI57" s="515" t="s">
        <v>148</v>
      </c>
      <c r="BJ57" s="516"/>
      <c r="BK57" s="516"/>
      <c r="BL57" s="516" t="s">
        <v>149</v>
      </c>
      <c r="BM57" s="516"/>
      <c r="BN57" s="516" t="s">
        <v>150</v>
      </c>
      <c r="BO57" s="516"/>
      <c r="BP57" s="516" t="s">
        <v>151</v>
      </c>
      <c r="BQ57" s="517"/>
    </row>
    <row r="58" spans="1:69" x14ac:dyDescent="0.2">
      <c r="A58" s="518"/>
      <c r="B58" s="518"/>
      <c r="C58" s="518"/>
      <c r="D58" s="518"/>
      <c r="E58" s="518"/>
      <c r="F58" s="518"/>
      <c r="G58" s="518"/>
      <c r="H58" s="518"/>
      <c r="I58" s="518"/>
      <c r="K58" s="518"/>
      <c r="L58" s="518"/>
      <c r="M58" s="518"/>
      <c r="N58" s="518"/>
      <c r="O58" s="518"/>
      <c r="P58" s="518"/>
      <c r="Q58" s="518"/>
      <c r="R58" s="518"/>
      <c r="S58" s="518"/>
      <c r="U58" s="518"/>
      <c r="V58" s="518"/>
      <c r="W58" s="518"/>
      <c r="X58" s="518"/>
      <c r="Y58" s="518"/>
      <c r="Z58" s="518"/>
      <c r="AA58" s="518"/>
      <c r="AB58" s="518"/>
      <c r="AC58" s="518"/>
      <c r="AE58" s="518"/>
      <c r="AF58" s="518"/>
      <c r="AG58" s="518"/>
      <c r="AH58" s="518"/>
      <c r="AI58" s="518"/>
      <c r="AJ58" s="518"/>
      <c r="AK58" s="518"/>
      <c r="AL58" s="518"/>
      <c r="AM58" s="518"/>
      <c r="AO58" s="518"/>
      <c r="AP58" s="518"/>
      <c r="AQ58" s="518"/>
      <c r="AR58" s="518"/>
      <c r="AS58" s="518"/>
      <c r="AT58" s="518"/>
      <c r="AU58" s="518"/>
      <c r="AV58" s="518"/>
      <c r="AW58" s="518"/>
      <c r="AY58" s="518"/>
      <c r="AZ58" s="518"/>
      <c r="BA58" s="518"/>
      <c r="BB58" s="518"/>
      <c r="BC58" s="518"/>
      <c r="BD58" s="518"/>
      <c r="BE58" s="518"/>
      <c r="BF58" s="518"/>
      <c r="BG58" s="518"/>
      <c r="BI58" s="518"/>
      <c r="BJ58" s="518"/>
      <c r="BK58" s="518"/>
      <c r="BL58" s="518"/>
      <c r="BM58" s="518"/>
      <c r="BN58" s="518"/>
      <c r="BO58" s="518"/>
      <c r="BP58" s="518"/>
      <c r="BQ58" s="518"/>
    </row>
    <row r="59" spans="1:69" x14ac:dyDescent="0.2">
      <c r="A59" s="519"/>
      <c r="B59" s="519"/>
      <c r="C59" s="519"/>
      <c r="D59" s="519"/>
      <c r="E59" s="519"/>
      <c r="F59" s="519"/>
      <c r="G59" s="519"/>
      <c r="H59" s="519"/>
      <c r="I59" s="519"/>
      <c r="K59" s="519"/>
      <c r="L59" s="519"/>
      <c r="M59" s="519"/>
      <c r="N59" s="519"/>
      <c r="O59" s="519"/>
      <c r="P59" s="519"/>
      <c r="Q59" s="519"/>
      <c r="R59" s="519"/>
      <c r="S59" s="519"/>
      <c r="U59" s="519"/>
      <c r="V59" s="519"/>
      <c r="W59" s="519"/>
      <c r="X59" s="519"/>
      <c r="Y59" s="519"/>
      <c r="Z59" s="519"/>
      <c r="AA59" s="519"/>
      <c r="AB59" s="519"/>
      <c r="AC59" s="519"/>
      <c r="AE59" s="519"/>
      <c r="AF59" s="519"/>
      <c r="AG59" s="519"/>
      <c r="AH59" s="519"/>
      <c r="AI59" s="519"/>
      <c r="AJ59" s="519"/>
      <c r="AK59" s="519"/>
      <c r="AL59" s="519"/>
      <c r="AM59" s="519"/>
      <c r="AO59" s="519"/>
      <c r="AP59" s="519"/>
      <c r="AQ59" s="519"/>
      <c r="AR59" s="519"/>
      <c r="AS59" s="519"/>
      <c r="AT59" s="519"/>
      <c r="AU59" s="519"/>
      <c r="AV59" s="519"/>
      <c r="AW59" s="519"/>
      <c r="AY59" s="519"/>
      <c r="AZ59" s="519"/>
      <c r="BA59" s="519"/>
      <c r="BB59" s="519"/>
      <c r="BC59" s="519"/>
      <c r="BD59" s="519"/>
      <c r="BE59" s="519"/>
      <c r="BF59" s="519"/>
      <c r="BG59" s="519"/>
      <c r="BI59" s="519"/>
      <c r="BJ59" s="519"/>
      <c r="BK59" s="519"/>
      <c r="BL59" s="519"/>
      <c r="BM59" s="519"/>
      <c r="BN59" s="519"/>
      <c r="BO59" s="519"/>
      <c r="BP59" s="519"/>
      <c r="BQ59" s="519"/>
    </row>
    <row r="60" spans="1:69" x14ac:dyDescent="0.2">
      <c r="A60" s="519"/>
      <c r="B60" s="519"/>
      <c r="C60" s="519"/>
      <c r="D60" s="519"/>
      <c r="E60" s="519"/>
      <c r="F60" s="519"/>
      <c r="G60" s="519"/>
      <c r="H60" s="519"/>
      <c r="I60" s="519"/>
      <c r="K60" s="519"/>
      <c r="L60" s="519"/>
      <c r="M60" s="519"/>
      <c r="N60" s="519"/>
      <c r="O60" s="519"/>
      <c r="P60" s="519"/>
      <c r="Q60" s="519"/>
      <c r="R60" s="519"/>
      <c r="S60" s="519"/>
      <c r="U60" s="519"/>
      <c r="V60" s="519"/>
      <c r="W60" s="519"/>
      <c r="X60" s="519"/>
      <c r="Y60" s="519"/>
      <c r="Z60" s="519"/>
      <c r="AA60" s="519"/>
      <c r="AB60" s="519"/>
      <c r="AC60" s="519"/>
      <c r="AE60" s="519"/>
      <c r="AF60" s="519"/>
      <c r="AG60" s="519"/>
      <c r="AH60" s="519"/>
      <c r="AI60" s="519"/>
      <c r="AJ60" s="519"/>
      <c r="AK60" s="519"/>
      <c r="AL60" s="519"/>
      <c r="AM60" s="519"/>
      <c r="AO60" s="519"/>
      <c r="AP60" s="519"/>
      <c r="AQ60" s="519"/>
      <c r="AR60" s="519"/>
      <c r="AS60" s="519"/>
      <c r="AT60" s="519"/>
      <c r="AU60" s="519"/>
      <c r="AV60" s="519"/>
      <c r="AW60" s="519"/>
      <c r="AY60" s="519"/>
      <c r="AZ60" s="519"/>
      <c r="BA60" s="519"/>
      <c r="BB60" s="519"/>
      <c r="BC60" s="519"/>
      <c r="BD60" s="519"/>
      <c r="BE60" s="519"/>
      <c r="BF60" s="519"/>
      <c r="BG60" s="519"/>
      <c r="BI60" s="519"/>
      <c r="BJ60" s="519"/>
      <c r="BK60" s="519"/>
      <c r="BL60" s="519"/>
      <c r="BM60" s="519"/>
      <c r="BN60" s="519"/>
      <c r="BO60" s="519"/>
      <c r="BP60" s="519"/>
      <c r="BQ60" s="519"/>
    </row>
    <row r="61" spans="1:69" x14ac:dyDescent="0.2">
      <c r="A61" s="519"/>
      <c r="B61" s="519"/>
      <c r="C61" s="519"/>
      <c r="D61" s="519"/>
      <c r="E61" s="519"/>
      <c r="F61" s="519"/>
      <c r="G61" s="519"/>
      <c r="H61" s="519"/>
      <c r="I61" s="519"/>
      <c r="K61" s="519"/>
      <c r="L61" s="519"/>
      <c r="M61" s="519"/>
      <c r="N61" s="519"/>
      <c r="O61" s="519"/>
      <c r="P61" s="519"/>
      <c r="Q61" s="519"/>
      <c r="R61" s="519"/>
      <c r="S61" s="519"/>
      <c r="U61" s="519"/>
      <c r="V61" s="519"/>
      <c r="W61" s="519"/>
      <c r="X61" s="519"/>
      <c r="Y61" s="519"/>
      <c r="Z61" s="519"/>
      <c r="AA61" s="519"/>
      <c r="AB61" s="519"/>
      <c r="AC61" s="519"/>
      <c r="AE61" s="519"/>
      <c r="AF61" s="519"/>
      <c r="AG61" s="519"/>
      <c r="AH61" s="519"/>
      <c r="AI61" s="519"/>
      <c r="AJ61" s="519"/>
      <c r="AK61" s="519"/>
      <c r="AL61" s="519"/>
      <c r="AM61" s="519"/>
      <c r="AO61" s="519"/>
      <c r="AP61" s="519"/>
      <c r="AQ61" s="519"/>
      <c r="AR61" s="519"/>
      <c r="AS61" s="519"/>
      <c r="AT61" s="519"/>
      <c r="AU61" s="519"/>
      <c r="AV61" s="519"/>
      <c r="AW61" s="519"/>
      <c r="AY61" s="519"/>
      <c r="AZ61" s="519"/>
      <c r="BA61" s="519"/>
      <c r="BB61" s="519"/>
      <c r="BC61" s="519"/>
      <c r="BD61" s="519"/>
      <c r="BE61" s="519"/>
      <c r="BF61" s="519"/>
      <c r="BG61" s="519"/>
      <c r="BI61" s="519"/>
      <c r="BJ61" s="519"/>
      <c r="BK61" s="519"/>
      <c r="BL61" s="519"/>
      <c r="BM61" s="519"/>
      <c r="BN61" s="519"/>
      <c r="BO61" s="519"/>
      <c r="BP61" s="519"/>
      <c r="BQ61" s="519"/>
    </row>
    <row r="62" spans="1:69" x14ac:dyDescent="0.2">
      <c r="A62" s="519"/>
      <c r="B62" s="519"/>
      <c r="C62" s="519"/>
      <c r="D62" s="519"/>
      <c r="E62" s="519"/>
      <c r="F62" s="519"/>
      <c r="G62" s="519"/>
      <c r="H62" s="519"/>
      <c r="I62" s="519"/>
      <c r="K62" s="519"/>
      <c r="L62" s="519"/>
      <c r="M62" s="519"/>
      <c r="N62" s="519"/>
      <c r="O62" s="519"/>
      <c r="P62" s="519"/>
      <c r="Q62" s="519"/>
      <c r="R62" s="519"/>
      <c r="S62" s="519"/>
      <c r="U62" s="519"/>
      <c r="V62" s="519"/>
      <c r="W62" s="519"/>
      <c r="X62" s="519"/>
      <c r="Y62" s="519"/>
      <c r="Z62" s="519"/>
      <c r="AA62" s="519"/>
      <c r="AB62" s="519"/>
      <c r="AC62" s="519"/>
      <c r="AE62" s="519"/>
      <c r="AF62" s="519"/>
      <c r="AG62" s="519"/>
      <c r="AH62" s="519"/>
      <c r="AI62" s="519"/>
      <c r="AJ62" s="519"/>
      <c r="AK62" s="519"/>
      <c r="AL62" s="519"/>
      <c r="AM62" s="519"/>
      <c r="AO62" s="519"/>
      <c r="AP62" s="519"/>
      <c r="AQ62" s="519"/>
      <c r="AR62" s="519"/>
      <c r="AS62" s="519"/>
      <c r="AT62" s="519"/>
      <c r="AU62" s="519"/>
      <c r="AV62" s="519"/>
      <c r="AW62" s="519"/>
      <c r="AY62" s="519"/>
      <c r="AZ62" s="519"/>
      <c r="BA62" s="519"/>
      <c r="BB62" s="519"/>
      <c r="BC62" s="519"/>
      <c r="BD62" s="519"/>
      <c r="BE62" s="519"/>
      <c r="BF62" s="519"/>
      <c r="BG62" s="519"/>
      <c r="BI62" s="519"/>
      <c r="BJ62" s="519"/>
      <c r="BK62" s="519"/>
      <c r="BL62" s="519"/>
      <c r="BM62" s="519"/>
      <c r="BN62" s="519"/>
      <c r="BO62" s="519"/>
      <c r="BP62" s="519"/>
      <c r="BQ62" s="519"/>
    </row>
    <row r="63" spans="1:69" x14ac:dyDescent="0.2">
      <c r="A63" s="519"/>
      <c r="B63" s="519"/>
      <c r="C63" s="519"/>
      <c r="D63" s="519"/>
      <c r="E63" s="519"/>
      <c r="F63" s="519"/>
      <c r="G63" s="519"/>
      <c r="H63" s="519"/>
      <c r="I63" s="519"/>
      <c r="K63" s="519"/>
      <c r="L63" s="519"/>
      <c r="M63" s="519"/>
      <c r="N63" s="519"/>
      <c r="O63" s="519"/>
      <c r="P63" s="519"/>
      <c r="Q63" s="519"/>
      <c r="R63" s="519"/>
      <c r="S63" s="519"/>
      <c r="U63" s="519"/>
      <c r="V63" s="519"/>
      <c r="W63" s="519"/>
      <c r="X63" s="519"/>
      <c r="Y63" s="519"/>
      <c r="Z63" s="519"/>
      <c r="AA63" s="519"/>
      <c r="AB63" s="519"/>
      <c r="AC63" s="519"/>
      <c r="AE63" s="519"/>
      <c r="AF63" s="519"/>
      <c r="AG63" s="519"/>
      <c r="AH63" s="519"/>
      <c r="AI63" s="519"/>
      <c r="AJ63" s="519"/>
      <c r="AK63" s="519"/>
      <c r="AL63" s="519"/>
      <c r="AM63" s="519"/>
      <c r="AO63" s="519"/>
      <c r="AP63" s="519"/>
      <c r="AQ63" s="519"/>
      <c r="AR63" s="519"/>
      <c r="AS63" s="519"/>
      <c r="AT63" s="519"/>
      <c r="AU63" s="519"/>
      <c r="AV63" s="519"/>
      <c r="AW63" s="519"/>
      <c r="AY63" s="519"/>
      <c r="AZ63" s="519"/>
      <c r="BA63" s="519"/>
      <c r="BB63" s="519"/>
      <c r="BC63" s="519"/>
      <c r="BD63" s="519"/>
      <c r="BE63" s="519"/>
      <c r="BF63" s="519"/>
      <c r="BG63" s="519"/>
      <c r="BI63" s="519"/>
      <c r="BJ63" s="519"/>
      <c r="BK63" s="519"/>
      <c r="BL63" s="519"/>
      <c r="BM63" s="519"/>
      <c r="BN63" s="519"/>
      <c r="BO63" s="519"/>
      <c r="BP63" s="519"/>
      <c r="BQ63" s="519"/>
    </row>
    <row r="64" spans="1:69" x14ac:dyDescent="0.2">
      <c r="A64" s="519"/>
      <c r="B64" s="519"/>
      <c r="C64" s="519"/>
      <c r="D64" s="519"/>
      <c r="E64" s="519"/>
      <c r="F64" s="519"/>
      <c r="G64" s="519"/>
      <c r="H64" s="519"/>
      <c r="I64" s="519"/>
      <c r="K64" s="519"/>
      <c r="L64" s="519"/>
      <c r="M64" s="519"/>
      <c r="N64" s="519"/>
      <c r="O64" s="519"/>
      <c r="P64" s="519"/>
      <c r="Q64" s="519"/>
      <c r="R64" s="519"/>
      <c r="S64" s="519"/>
      <c r="U64" s="519"/>
      <c r="V64" s="519"/>
      <c r="W64" s="519"/>
      <c r="X64" s="519"/>
      <c r="Y64" s="519"/>
      <c r="Z64" s="519"/>
      <c r="AA64" s="519"/>
      <c r="AB64" s="519"/>
      <c r="AC64" s="519"/>
      <c r="AE64" s="519"/>
      <c r="AF64" s="519"/>
      <c r="AG64" s="519"/>
      <c r="AH64" s="519"/>
      <c r="AI64" s="519"/>
      <c r="AJ64" s="519"/>
      <c r="AK64" s="519"/>
      <c r="AL64" s="519"/>
      <c r="AM64" s="519"/>
      <c r="AO64" s="519"/>
      <c r="AP64" s="519"/>
      <c r="AQ64" s="519"/>
      <c r="AR64" s="519"/>
      <c r="AS64" s="519"/>
      <c r="AT64" s="519"/>
      <c r="AU64" s="519"/>
      <c r="AV64" s="519"/>
      <c r="AW64" s="519"/>
      <c r="AY64" s="519"/>
      <c r="AZ64" s="519"/>
      <c r="BA64" s="519"/>
      <c r="BB64" s="519"/>
      <c r="BC64" s="519"/>
      <c r="BD64" s="519"/>
      <c r="BE64" s="519"/>
      <c r="BF64" s="519"/>
      <c r="BG64" s="519"/>
      <c r="BI64" s="519"/>
      <c r="BJ64" s="519"/>
      <c r="BK64" s="519"/>
      <c r="BL64" s="519"/>
      <c r="BM64" s="519"/>
      <c r="BN64" s="519"/>
      <c r="BO64" s="519"/>
      <c r="BP64" s="519"/>
      <c r="BQ64" s="519"/>
    </row>
    <row r="65" spans="1:69" x14ac:dyDescent="0.2">
      <c r="A65" s="519"/>
      <c r="B65" s="519"/>
      <c r="C65" s="519"/>
      <c r="D65" s="519"/>
      <c r="E65" s="519"/>
      <c r="F65" s="519"/>
      <c r="G65" s="519"/>
      <c r="H65" s="519"/>
      <c r="I65" s="519"/>
      <c r="K65" s="519"/>
      <c r="L65" s="519"/>
      <c r="M65" s="519"/>
      <c r="N65" s="519"/>
      <c r="O65" s="519"/>
      <c r="P65" s="519"/>
      <c r="Q65" s="519"/>
      <c r="R65" s="519"/>
      <c r="S65" s="519"/>
      <c r="U65" s="519"/>
      <c r="V65" s="519"/>
      <c r="W65" s="519"/>
      <c r="X65" s="519"/>
      <c r="Y65" s="519"/>
      <c r="Z65" s="519"/>
      <c r="AA65" s="519"/>
      <c r="AB65" s="519"/>
      <c r="AC65" s="519"/>
      <c r="AE65" s="519"/>
      <c r="AF65" s="519"/>
      <c r="AG65" s="519"/>
      <c r="AH65" s="519"/>
      <c r="AI65" s="519"/>
      <c r="AJ65" s="519"/>
      <c r="AK65" s="519"/>
      <c r="AL65" s="519"/>
      <c r="AM65" s="519"/>
      <c r="AO65" s="519"/>
      <c r="AP65" s="519"/>
      <c r="AQ65" s="519"/>
      <c r="AR65" s="519"/>
      <c r="AS65" s="519"/>
      <c r="AT65" s="519"/>
      <c r="AU65" s="519"/>
      <c r="AV65" s="519"/>
      <c r="AW65" s="519"/>
      <c r="AY65" s="519"/>
      <c r="AZ65" s="519"/>
      <c r="BA65" s="519"/>
      <c r="BB65" s="519"/>
      <c r="BC65" s="519"/>
      <c r="BD65" s="519"/>
      <c r="BE65" s="519"/>
      <c r="BF65" s="519"/>
      <c r="BG65" s="519"/>
      <c r="BI65" s="519"/>
      <c r="BJ65" s="519"/>
      <c r="BK65" s="519"/>
      <c r="BL65" s="519"/>
      <c r="BM65" s="519"/>
      <c r="BN65" s="519"/>
      <c r="BO65" s="519"/>
      <c r="BP65" s="519"/>
      <c r="BQ65" s="519"/>
    </row>
    <row r="66" spans="1:69" x14ac:dyDescent="0.2">
      <c r="A66" s="519"/>
      <c r="B66" s="519"/>
      <c r="C66" s="519"/>
      <c r="D66" s="519"/>
      <c r="E66" s="519"/>
      <c r="F66" s="519"/>
      <c r="G66" s="519"/>
      <c r="H66" s="519"/>
      <c r="I66" s="519"/>
      <c r="K66" s="519"/>
      <c r="L66" s="519"/>
      <c r="M66" s="519"/>
      <c r="N66" s="519"/>
      <c r="O66" s="519"/>
      <c r="P66" s="519"/>
      <c r="Q66" s="519"/>
      <c r="R66" s="519"/>
      <c r="S66" s="519"/>
      <c r="U66" s="519"/>
      <c r="V66" s="519"/>
      <c r="W66" s="519"/>
      <c r="X66" s="519"/>
      <c r="Y66" s="519"/>
      <c r="Z66" s="519"/>
      <c r="AA66" s="519"/>
      <c r="AB66" s="519"/>
      <c r="AC66" s="519"/>
      <c r="AE66" s="519"/>
      <c r="AF66" s="519"/>
      <c r="AG66" s="519"/>
      <c r="AH66" s="519"/>
      <c r="AI66" s="519"/>
      <c r="AJ66" s="519"/>
      <c r="AK66" s="519"/>
      <c r="AL66" s="519"/>
      <c r="AM66" s="519"/>
      <c r="AO66" s="519"/>
      <c r="AP66" s="519"/>
      <c r="AQ66" s="519"/>
      <c r="AR66" s="519"/>
      <c r="AS66" s="519"/>
      <c r="AT66" s="519"/>
      <c r="AU66" s="519"/>
      <c r="AV66" s="519"/>
      <c r="AW66" s="519"/>
      <c r="AY66" s="519"/>
      <c r="AZ66" s="519"/>
      <c r="BA66" s="519"/>
      <c r="BB66" s="519"/>
      <c r="BC66" s="519"/>
      <c r="BD66" s="519"/>
      <c r="BE66" s="519"/>
      <c r="BF66" s="519"/>
      <c r="BG66" s="519"/>
      <c r="BI66" s="519"/>
      <c r="BJ66" s="519"/>
      <c r="BK66" s="519"/>
      <c r="BL66" s="519"/>
      <c r="BM66" s="519"/>
      <c r="BN66" s="519"/>
      <c r="BO66" s="519"/>
      <c r="BP66" s="519"/>
      <c r="BQ66" s="519"/>
    </row>
    <row r="67" spans="1:69" x14ac:dyDescent="0.2">
      <c r="A67" s="519"/>
      <c r="B67" s="519"/>
      <c r="C67" s="519"/>
      <c r="D67" s="519"/>
      <c r="E67" s="519"/>
      <c r="F67" s="519"/>
      <c r="G67" s="519"/>
      <c r="H67" s="519"/>
      <c r="I67" s="519"/>
      <c r="K67" s="519"/>
      <c r="L67" s="519"/>
      <c r="M67" s="519"/>
      <c r="N67" s="519"/>
      <c r="O67" s="519"/>
      <c r="P67" s="519"/>
      <c r="Q67" s="519"/>
      <c r="R67" s="519"/>
      <c r="S67" s="519"/>
      <c r="U67" s="519"/>
      <c r="V67" s="519"/>
      <c r="W67" s="519"/>
      <c r="X67" s="519"/>
      <c r="Y67" s="519"/>
      <c r="Z67" s="519"/>
      <c r="AA67" s="519"/>
      <c r="AB67" s="519"/>
      <c r="AC67" s="519"/>
      <c r="AE67" s="519"/>
      <c r="AF67" s="519"/>
      <c r="AG67" s="519"/>
      <c r="AH67" s="519"/>
      <c r="AI67" s="519"/>
      <c r="AJ67" s="519"/>
      <c r="AK67" s="519"/>
      <c r="AL67" s="519"/>
      <c r="AM67" s="519"/>
      <c r="AO67" s="519"/>
      <c r="AP67" s="519"/>
      <c r="AQ67" s="519"/>
      <c r="AR67" s="519"/>
      <c r="AS67" s="519"/>
      <c r="AT67" s="519"/>
      <c r="AU67" s="519"/>
      <c r="AV67" s="519"/>
      <c r="AW67" s="519"/>
      <c r="AY67" s="519"/>
      <c r="AZ67" s="519"/>
      <c r="BA67" s="519"/>
      <c r="BB67" s="519"/>
      <c r="BC67" s="519"/>
      <c r="BD67" s="519"/>
      <c r="BE67" s="519"/>
      <c r="BF67" s="519"/>
      <c r="BG67" s="519"/>
      <c r="BI67" s="519"/>
      <c r="BJ67" s="519"/>
      <c r="BK67" s="519"/>
      <c r="BL67" s="519"/>
      <c r="BM67" s="519"/>
      <c r="BN67" s="519"/>
      <c r="BO67" s="519"/>
      <c r="BP67" s="519"/>
      <c r="BQ67" s="519"/>
    </row>
    <row r="68" spans="1:69" x14ac:dyDescent="0.2">
      <c r="A68" s="519"/>
      <c r="B68" s="519"/>
      <c r="C68" s="519"/>
      <c r="D68" s="519"/>
      <c r="E68" s="519"/>
      <c r="F68" s="519"/>
      <c r="G68" s="519"/>
      <c r="H68" s="519"/>
      <c r="I68" s="519"/>
      <c r="K68" s="519"/>
      <c r="L68" s="519"/>
      <c r="M68" s="519"/>
      <c r="N68" s="519"/>
      <c r="O68" s="519"/>
      <c r="P68" s="519"/>
      <c r="Q68" s="519"/>
      <c r="R68" s="519"/>
      <c r="S68" s="519"/>
      <c r="U68" s="519"/>
      <c r="V68" s="519"/>
      <c r="W68" s="519"/>
      <c r="X68" s="519"/>
      <c r="Y68" s="519"/>
      <c r="Z68" s="519"/>
      <c r="AA68" s="519"/>
      <c r="AB68" s="519"/>
      <c r="AC68" s="519"/>
      <c r="AE68" s="519"/>
      <c r="AF68" s="519"/>
      <c r="AG68" s="519"/>
      <c r="AH68" s="519"/>
      <c r="AI68" s="519"/>
      <c r="AJ68" s="519"/>
      <c r="AK68" s="519"/>
      <c r="AL68" s="519"/>
      <c r="AM68" s="519"/>
      <c r="AO68" s="519"/>
      <c r="AP68" s="519"/>
      <c r="AQ68" s="519"/>
      <c r="AR68" s="519"/>
      <c r="AS68" s="519"/>
      <c r="AT68" s="519"/>
      <c r="AU68" s="519"/>
      <c r="AV68" s="519"/>
      <c r="AW68" s="519"/>
      <c r="AY68" s="519"/>
      <c r="AZ68" s="519"/>
      <c r="BA68" s="519"/>
      <c r="BB68" s="519"/>
      <c r="BC68" s="519"/>
      <c r="BD68" s="519"/>
      <c r="BE68" s="519"/>
      <c r="BF68" s="519"/>
      <c r="BG68" s="519"/>
      <c r="BI68" s="519"/>
      <c r="BJ68" s="519"/>
      <c r="BK68" s="519"/>
      <c r="BL68" s="519"/>
      <c r="BM68" s="519"/>
      <c r="BN68" s="519"/>
      <c r="BO68" s="519"/>
      <c r="BP68" s="519"/>
      <c r="BQ68" s="519"/>
    </row>
    <row r="69" spans="1:69" x14ac:dyDescent="0.2">
      <c r="A69" s="519"/>
      <c r="B69" s="519"/>
      <c r="C69" s="519"/>
      <c r="D69" s="519"/>
      <c r="E69" s="519"/>
      <c r="F69" s="519"/>
      <c r="G69" s="519"/>
      <c r="H69" s="519"/>
      <c r="I69" s="519"/>
      <c r="K69" s="519"/>
      <c r="L69" s="519"/>
      <c r="M69" s="519"/>
      <c r="N69" s="519"/>
      <c r="O69" s="519"/>
      <c r="P69" s="519"/>
      <c r="Q69" s="519"/>
      <c r="R69" s="519"/>
      <c r="S69" s="519"/>
      <c r="U69" s="519"/>
      <c r="V69" s="519"/>
      <c r="W69" s="519"/>
      <c r="X69" s="519"/>
      <c r="Y69" s="519"/>
      <c r="Z69" s="519"/>
      <c r="AA69" s="519"/>
      <c r="AB69" s="519"/>
      <c r="AC69" s="519"/>
      <c r="AE69" s="519"/>
      <c r="AF69" s="519"/>
      <c r="AG69" s="519"/>
      <c r="AH69" s="519"/>
      <c r="AI69" s="519"/>
      <c r="AJ69" s="519"/>
      <c r="AK69" s="519"/>
      <c r="AL69" s="519"/>
      <c r="AM69" s="519"/>
      <c r="AO69" s="519"/>
      <c r="AP69" s="519"/>
      <c r="AQ69" s="519"/>
      <c r="AR69" s="519"/>
      <c r="AS69" s="519"/>
      <c r="AT69" s="519"/>
      <c r="AU69" s="519"/>
      <c r="AV69" s="519"/>
      <c r="AW69" s="519"/>
      <c r="AY69" s="519"/>
      <c r="AZ69" s="519"/>
      <c r="BA69" s="519"/>
      <c r="BB69" s="519"/>
      <c r="BC69" s="519"/>
      <c r="BD69" s="519"/>
      <c r="BE69" s="519"/>
      <c r="BF69" s="519"/>
      <c r="BG69" s="519"/>
      <c r="BI69" s="519"/>
      <c r="BJ69" s="519"/>
      <c r="BK69" s="519"/>
      <c r="BL69" s="519"/>
      <c r="BM69" s="519"/>
      <c r="BN69" s="519"/>
      <c r="BO69" s="519"/>
      <c r="BP69" s="519"/>
      <c r="BQ69" s="519"/>
    </row>
    <row r="70" spans="1:69" x14ac:dyDescent="0.2">
      <c r="A70" s="519"/>
      <c r="B70" s="519"/>
      <c r="C70" s="519"/>
      <c r="D70" s="519"/>
      <c r="E70" s="519"/>
      <c r="F70" s="519"/>
      <c r="G70" s="519"/>
      <c r="H70" s="519"/>
      <c r="I70" s="519"/>
      <c r="K70" s="519"/>
      <c r="L70" s="519"/>
      <c r="M70" s="519"/>
      <c r="N70" s="519"/>
      <c r="O70" s="519"/>
      <c r="P70" s="519"/>
      <c r="Q70" s="519"/>
      <c r="R70" s="519"/>
      <c r="S70" s="519"/>
      <c r="U70" s="519"/>
      <c r="V70" s="519"/>
      <c r="W70" s="519"/>
      <c r="X70" s="519"/>
      <c r="Y70" s="519"/>
      <c r="Z70" s="519"/>
      <c r="AA70" s="519"/>
      <c r="AB70" s="519"/>
      <c r="AC70" s="519"/>
      <c r="AE70" s="519"/>
      <c r="AF70" s="519"/>
      <c r="AG70" s="519"/>
      <c r="AH70" s="519"/>
      <c r="AI70" s="519"/>
      <c r="AJ70" s="519"/>
      <c r="AK70" s="519"/>
      <c r="AL70" s="519"/>
      <c r="AM70" s="519"/>
      <c r="AO70" s="519"/>
      <c r="AP70" s="519"/>
      <c r="AQ70" s="519"/>
      <c r="AR70" s="519"/>
      <c r="AS70" s="519"/>
      <c r="AT70" s="519"/>
      <c r="AU70" s="519"/>
      <c r="AV70" s="519"/>
      <c r="AW70" s="519"/>
      <c r="AY70" s="519"/>
      <c r="AZ70" s="519"/>
      <c r="BA70" s="519"/>
      <c r="BB70" s="519"/>
      <c r="BC70" s="519"/>
      <c r="BD70" s="519"/>
      <c r="BE70" s="519"/>
      <c r="BF70" s="519"/>
      <c r="BG70" s="519"/>
      <c r="BI70" s="519"/>
      <c r="BJ70" s="519"/>
      <c r="BK70" s="519"/>
      <c r="BL70" s="519"/>
      <c r="BM70" s="519"/>
      <c r="BN70" s="519"/>
      <c r="BO70" s="519"/>
      <c r="BP70" s="519"/>
      <c r="BQ70" s="519"/>
    </row>
    <row r="71" spans="1:69" x14ac:dyDescent="0.2">
      <c r="A71" s="519"/>
      <c r="B71" s="519"/>
      <c r="C71" s="519"/>
      <c r="D71" s="519"/>
      <c r="E71" s="519"/>
      <c r="F71" s="519"/>
      <c r="G71" s="519"/>
      <c r="H71" s="519"/>
      <c r="I71" s="519"/>
      <c r="K71" s="519"/>
      <c r="L71" s="519"/>
      <c r="M71" s="519"/>
      <c r="N71" s="519"/>
      <c r="O71" s="519"/>
      <c r="P71" s="519"/>
      <c r="Q71" s="519"/>
      <c r="R71" s="519"/>
      <c r="S71" s="519"/>
      <c r="U71" s="519"/>
      <c r="V71" s="519"/>
      <c r="W71" s="519"/>
      <c r="X71" s="519"/>
      <c r="Y71" s="519"/>
      <c r="Z71" s="519"/>
      <c r="AA71" s="519"/>
      <c r="AB71" s="519"/>
      <c r="AC71" s="519"/>
      <c r="AE71" s="519"/>
      <c r="AF71" s="519"/>
      <c r="AG71" s="519"/>
      <c r="AH71" s="519"/>
      <c r="AI71" s="519"/>
      <c r="AJ71" s="519"/>
      <c r="AK71" s="519"/>
      <c r="AL71" s="519"/>
      <c r="AM71" s="519"/>
      <c r="AO71" s="519"/>
      <c r="AP71" s="519"/>
      <c r="AQ71" s="519"/>
      <c r="AR71" s="519"/>
      <c r="AS71" s="519"/>
      <c r="AT71" s="519"/>
      <c r="AU71" s="519"/>
      <c r="AV71" s="519"/>
      <c r="AW71" s="519"/>
      <c r="AY71" s="519"/>
      <c r="AZ71" s="519"/>
      <c r="BA71" s="519"/>
      <c r="BB71" s="519"/>
      <c r="BC71" s="519"/>
      <c r="BD71" s="519"/>
      <c r="BE71" s="519"/>
      <c r="BF71" s="519"/>
      <c r="BG71" s="519"/>
      <c r="BI71" s="519"/>
      <c r="BJ71" s="519"/>
      <c r="BK71" s="519"/>
      <c r="BL71" s="519"/>
      <c r="BM71" s="519"/>
      <c r="BN71" s="519"/>
      <c r="BO71" s="519"/>
      <c r="BP71" s="519"/>
      <c r="BQ71" s="519"/>
    </row>
    <row r="72" spans="1:69" x14ac:dyDescent="0.2">
      <c r="A72" s="519"/>
      <c r="B72" s="519"/>
      <c r="C72" s="519"/>
      <c r="D72" s="519"/>
      <c r="E72" s="519"/>
      <c r="F72" s="519"/>
      <c r="G72" s="519"/>
      <c r="H72" s="519"/>
      <c r="I72" s="519"/>
      <c r="K72" s="519"/>
      <c r="L72" s="519"/>
      <c r="M72" s="519"/>
      <c r="N72" s="519"/>
      <c r="O72" s="519"/>
      <c r="P72" s="519"/>
      <c r="Q72" s="519"/>
      <c r="R72" s="519"/>
      <c r="S72" s="519"/>
      <c r="U72" s="519"/>
      <c r="V72" s="519"/>
      <c r="W72" s="519"/>
      <c r="X72" s="519"/>
      <c r="Y72" s="519"/>
      <c r="Z72" s="519"/>
      <c r="AA72" s="519"/>
      <c r="AB72" s="519"/>
      <c r="AC72" s="519"/>
      <c r="AE72" s="519"/>
      <c r="AF72" s="519"/>
      <c r="AG72" s="519"/>
      <c r="AH72" s="519"/>
      <c r="AI72" s="519"/>
      <c r="AJ72" s="519"/>
      <c r="AK72" s="519"/>
      <c r="AL72" s="519"/>
      <c r="AM72" s="519"/>
      <c r="AO72" s="519"/>
      <c r="AP72" s="519"/>
      <c r="AQ72" s="519"/>
      <c r="AR72" s="519"/>
      <c r="AS72" s="519"/>
      <c r="AT72" s="519"/>
      <c r="AU72" s="519"/>
      <c r="AV72" s="519"/>
      <c r="AW72" s="519"/>
      <c r="AY72" s="519"/>
      <c r="AZ72" s="519"/>
      <c r="BA72" s="519"/>
      <c r="BB72" s="519"/>
      <c r="BC72" s="519"/>
      <c r="BD72" s="519"/>
      <c r="BE72" s="519"/>
      <c r="BF72" s="519"/>
      <c r="BG72" s="519"/>
      <c r="BI72" s="519"/>
      <c r="BJ72" s="519"/>
      <c r="BK72" s="519"/>
      <c r="BL72" s="519"/>
      <c r="BM72" s="519"/>
      <c r="BN72" s="519"/>
      <c r="BO72" s="519"/>
      <c r="BP72" s="519"/>
      <c r="BQ72" s="519"/>
    </row>
    <row r="73" spans="1:69" x14ac:dyDescent="0.2">
      <c r="A73" s="519"/>
      <c r="B73" s="519"/>
      <c r="C73" s="519"/>
      <c r="D73" s="519"/>
      <c r="E73" s="519"/>
      <c r="F73" s="519"/>
      <c r="G73" s="519"/>
      <c r="H73" s="519"/>
      <c r="I73" s="519"/>
      <c r="K73" s="519"/>
      <c r="L73" s="519"/>
      <c r="M73" s="519"/>
      <c r="N73" s="519"/>
      <c r="O73" s="519"/>
      <c r="P73" s="519"/>
      <c r="Q73" s="519"/>
      <c r="R73" s="519"/>
      <c r="S73" s="519"/>
      <c r="U73" s="519"/>
      <c r="V73" s="519"/>
      <c r="W73" s="519"/>
      <c r="X73" s="519"/>
      <c r="Y73" s="519"/>
      <c r="Z73" s="519"/>
      <c r="AA73" s="519"/>
      <c r="AB73" s="519"/>
      <c r="AC73" s="519"/>
      <c r="AE73" s="519"/>
      <c r="AF73" s="519"/>
      <c r="AG73" s="519"/>
      <c r="AH73" s="519"/>
      <c r="AI73" s="519"/>
      <c r="AJ73" s="519"/>
      <c r="AK73" s="519"/>
      <c r="AL73" s="519"/>
      <c r="AM73" s="519"/>
      <c r="AO73" s="519"/>
      <c r="AP73" s="519"/>
      <c r="AQ73" s="519"/>
      <c r="AR73" s="519"/>
      <c r="AS73" s="519"/>
      <c r="AT73" s="519"/>
      <c r="AU73" s="519"/>
      <c r="AV73" s="519"/>
      <c r="AW73" s="519"/>
      <c r="AY73" s="519"/>
      <c r="AZ73" s="519"/>
      <c r="BA73" s="519"/>
      <c r="BB73" s="519"/>
      <c r="BC73" s="519"/>
      <c r="BD73" s="519"/>
      <c r="BE73" s="519"/>
      <c r="BF73" s="519"/>
      <c r="BG73" s="519"/>
      <c r="BI73" s="519"/>
      <c r="BJ73" s="519"/>
      <c r="BK73" s="519"/>
      <c r="BL73" s="519"/>
      <c r="BM73" s="519"/>
      <c r="BN73" s="519"/>
      <c r="BO73" s="519"/>
      <c r="BP73" s="519"/>
      <c r="BQ73" s="519"/>
    </row>
    <row r="74" spans="1:69" x14ac:dyDescent="0.2">
      <c r="A74" s="519"/>
      <c r="B74" s="519"/>
      <c r="C74" s="519"/>
      <c r="D74" s="519"/>
      <c r="E74" s="519"/>
      <c r="F74" s="519"/>
      <c r="G74" s="519"/>
      <c r="H74" s="519"/>
      <c r="I74" s="519"/>
      <c r="K74" s="519"/>
      <c r="L74" s="519"/>
      <c r="M74" s="519"/>
      <c r="N74" s="519"/>
      <c r="O74" s="519"/>
      <c r="P74" s="519"/>
      <c r="Q74" s="519"/>
      <c r="R74" s="519"/>
      <c r="S74" s="519"/>
      <c r="U74" s="519"/>
      <c r="V74" s="519"/>
      <c r="W74" s="519"/>
      <c r="X74" s="519"/>
      <c r="Y74" s="519"/>
      <c r="Z74" s="519"/>
      <c r="AA74" s="519"/>
      <c r="AB74" s="519"/>
      <c r="AC74" s="519"/>
      <c r="AE74" s="519"/>
      <c r="AF74" s="519"/>
      <c r="AG74" s="519"/>
      <c r="AH74" s="519"/>
      <c r="AI74" s="519"/>
      <c r="AJ74" s="519"/>
      <c r="AK74" s="519"/>
      <c r="AL74" s="519"/>
      <c r="AM74" s="519"/>
      <c r="AO74" s="519"/>
      <c r="AP74" s="519"/>
      <c r="AQ74" s="519"/>
      <c r="AR74" s="519"/>
      <c r="AS74" s="519"/>
      <c r="AT74" s="519"/>
      <c r="AU74" s="519"/>
      <c r="AV74" s="519"/>
      <c r="AW74" s="519"/>
      <c r="AY74" s="519"/>
      <c r="AZ74" s="519"/>
      <c r="BA74" s="519"/>
      <c r="BB74" s="519"/>
      <c r="BC74" s="519"/>
      <c r="BD74" s="519"/>
      <c r="BE74" s="519"/>
      <c r="BF74" s="519"/>
      <c r="BG74" s="519"/>
      <c r="BI74" s="519"/>
      <c r="BJ74" s="519"/>
      <c r="BK74" s="519"/>
      <c r="BL74" s="519"/>
      <c r="BM74" s="519"/>
      <c r="BN74" s="519"/>
      <c r="BO74" s="519"/>
      <c r="BP74" s="519"/>
      <c r="BQ74" s="519"/>
    </row>
    <row r="75" spans="1:69" x14ac:dyDescent="0.2">
      <c r="A75" s="519"/>
      <c r="B75" s="519"/>
      <c r="C75" s="519"/>
      <c r="D75" s="519"/>
      <c r="E75" s="519"/>
      <c r="F75" s="519"/>
      <c r="G75" s="519"/>
      <c r="H75" s="519"/>
      <c r="I75" s="519"/>
      <c r="K75" s="519"/>
      <c r="L75" s="519"/>
      <c r="M75" s="519"/>
      <c r="N75" s="519"/>
      <c r="O75" s="519"/>
      <c r="P75" s="519"/>
      <c r="Q75" s="519"/>
      <c r="R75" s="519"/>
      <c r="S75" s="519"/>
      <c r="U75" s="519"/>
      <c r="V75" s="519"/>
      <c r="W75" s="519"/>
      <c r="X75" s="519"/>
      <c r="Y75" s="519"/>
      <c r="Z75" s="519"/>
      <c r="AA75" s="519"/>
      <c r="AB75" s="519"/>
      <c r="AC75" s="519"/>
      <c r="AE75" s="519"/>
      <c r="AF75" s="519"/>
      <c r="AG75" s="519"/>
      <c r="AH75" s="519"/>
      <c r="AI75" s="519"/>
      <c r="AJ75" s="519"/>
      <c r="AK75" s="519"/>
      <c r="AL75" s="519"/>
      <c r="AM75" s="519"/>
      <c r="AO75" s="519"/>
      <c r="AP75" s="519"/>
      <c r="AQ75" s="519"/>
      <c r="AR75" s="519"/>
      <c r="AS75" s="519"/>
      <c r="AT75" s="519"/>
      <c r="AU75" s="519"/>
      <c r="AV75" s="519"/>
      <c r="AW75" s="519"/>
      <c r="AY75" s="519"/>
      <c r="AZ75" s="519"/>
      <c r="BA75" s="519"/>
      <c r="BB75" s="519"/>
      <c r="BC75" s="519"/>
      <c r="BD75" s="519"/>
      <c r="BE75" s="519"/>
      <c r="BF75" s="519"/>
      <c r="BG75" s="519"/>
      <c r="BI75" s="519"/>
      <c r="BJ75" s="519"/>
      <c r="BK75" s="519"/>
      <c r="BL75" s="519"/>
      <c r="BM75" s="519"/>
      <c r="BN75" s="519"/>
      <c r="BO75" s="519"/>
      <c r="BP75" s="519"/>
      <c r="BQ75" s="519"/>
    </row>
    <row r="76" spans="1:69" x14ac:dyDescent="0.2">
      <c r="A76" s="454"/>
      <c r="B76" s="454"/>
      <c r="C76" s="454"/>
      <c r="D76" s="454"/>
      <c r="E76" s="454"/>
      <c r="F76" s="454"/>
      <c r="G76" s="454"/>
      <c r="H76" s="454"/>
      <c r="K76" s="454"/>
      <c r="L76" s="454"/>
      <c r="M76" s="454"/>
      <c r="N76" s="454"/>
      <c r="O76" s="454"/>
      <c r="P76" s="454"/>
      <c r="Q76" s="454"/>
      <c r="R76" s="454"/>
      <c r="U76" s="454"/>
      <c r="V76" s="454"/>
      <c r="W76" s="454"/>
      <c r="X76" s="454"/>
      <c r="Y76" s="454"/>
      <c r="Z76" s="454"/>
      <c r="AA76" s="454"/>
      <c r="AB76" s="454"/>
      <c r="AE76" s="454"/>
      <c r="AF76" s="454"/>
      <c r="AG76" s="454"/>
      <c r="AH76" s="454"/>
      <c r="AI76" s="454"/>
      <c r="AJ76" s="454"/>
      <c r="AK76" s="454"/>
      <c r="AL76" s="454"/>
      <c r="AO76" s="454"/>
      <c r="AP76" s="454"/>
      <c r="AQ76" s="454"/>
      <c r="AR76" s="454"/>
      <c r="AS76" s="454"/>
      <c r="AT76" s="454"/>
      <c r="AU76" s="454"/>
      <c r="AV76" s="454"/>
      <c r="AY76" s="454"/>
      <c r="AZ76" s="454"/>
      <c r="BA76" s="454"/>
      <c r="BB76" s="454"/>
      <c r="BC76" s="454"/>
      <c r="BD76" s="454"/>
      <c r="BE76" s="454"/>
      <c r="BF76" s="454"/>
      <c r="BI76" s="454"/>
      <c r="BJ76" s="454"/>
      <c r="BK76" s="454"/>
      <c r="BL76" s="454"/>
      <c r="BM76" s="454"/>
      <c r="BN76" s="454"/>
      <c r="BO76" s="454"/>
      <c r="BP76" s="454"/>
    </row>
    <row r="77" spans="1:69" x14ac:dyDescent="0.2">
      <c r="A77" s="520" t="s">
        <v>152</v>
      </c>
      <c r="B77" s="520"/>
      <c r="C77" s="520"/>
      <c r="D77" s="520"/>
      <c r="E77" s="520"/>
      <c r="F77" s="520"/>
      <c r="G77" s="520"/>
      <c r="H77" s="520"/>
      <c r="I77" s="520"/>
      <c r="K77" s="520" t="s">
        <v>152</v>
      </c>
      <c r="L77" s="520"/>
      <c r="M77" s="520"/>
      <c r="N77" s="520"/>
      <c r="O77" s="520"/>
      <c r="P77" s="520"/>
      <c r="Q77" s="520"/>
      <c r="R77" s="520"/>
      <c r="S77" s="520"/>
      <c r="U77" s="520" t="s">
        <v>152</v>
      </c>
      <c r="V77" s="520"/>
      <c r="W77" s="520"/>
      <c r="X77" s="520"/>
      <c r="Y77" s="520"/>
      <c r="Z77" s="520"/>
      <c r="AA77" s="520"/>
      <c r="AB77" s="520"/>
      <c r="AC77" s="520"/>
      <c r="AE77" s="520" t="s">
        <v>152</v>
      </c>
      <c r="AF77" s="520"/>
      <c r="AG77" s="520"/>
      <c r="AH77" s="520"/>
      <c r="AI77" s="520"/>
      <c r="AJ77" s="520"/>
      <c r="AK77" s="520"/>
      <c r="AL77" s="520"/>
      <c r="AM77" s="520"/>
      <c r="AO77" s="520" t="s">
        <v>152</v>
      </c>
      <c r="AP77" s="520"/>
      <c r="AQ77" s="520"/>
      <c r="AR77" s="520"/>
      <c r="AS77" s="520"/>
      <c r="AT77" s="520"/>
      <c r="AU77" s="520"/>
      <c r="AV77" s="520"/>
      <c r="AW77" s="520"/>
      <c r="AY77" s="520" t="s">
        <v>152</v>
      </c>
      <c r="AZ77" s="520"/>
      <c r="BA77" s="520"/>
      <c r="BB77" s="520"/>
      <c r="BC77" s="520"/>
      <c r="BD77" s="520"/>
      <c r="BE77" s="520"/>
      <c r="BF77" s="520"/>
      <c r="BG77" s="520"/>
      <c r="BI77" s="520" t="s">
        <v>152</v>
      </c>
      <c r="BJ77" s="520"/>
      <c r="BK77" s="520"/>
      <c r="BL77" s="520"/>
      <c r="BM77" s="520"/>
      <c r="BN77" s="520"/>
      <c r="BO77" s="520"/>
      <c r="BP77" s="520"/>
      <c r="BQ77" s="520"/>
    </row>
    <row r="78" spans="1:69" x14ac:dyDescent="0.2">
      <c r="A78" s="454"/>
      <c r="B78" s="454"/>
      <c r="C78" s="454"/>
      <c r="D78" s="454"/>
      <c r="E78" s="454"/>
      <c r="F78" s="454"/>
      <c r="G78" s="454"/>
      <c r="H78" s="454"/>
      <c r="K78" s="454"/>
      <c r="L78" s="454"/>
      <c r="M78" s="454"/>
      <c r="N78" s="454"/>
      <c r="O78" s="454"/>
      <c r="P78" s="454"/>
      <c r="Q78" s="454"/>
      <c r="R78" s="454"/>
      <c r="U78" s="454"/>
      <c r="V78" s="454"/>
      <c r="W78" s="454"/>
      <c r="X78" s="454"/>
      <c r="Y78" s="454"/>
      <c r="Z78" s="454"/>
      <c r="AA78" s="454"/>
      <c r="AB78" s="454"/>
      <c r="AE78" s="454"/>
      <c r="AF78" s="454"/>
      <c r="AG78" s="454"/>
      <c r="AH78" s="454"/>
      <c r="AI78" s="454"/>
      <c r="AJ78" s="454"/>
      <c r="AK78" s="454"/>
      <c r="AL78" s="454"/>
      <c r="AO78" s="454"/>
      <c r="AP78" s="454"/>
      <c r="AQ78" s="454"/>
      <c r="AR78" s="454"/>
      <c r="AS78" s="454"/>
      <c r="AT78" s="454"/>
      <c r="AU78" s="454"/>
      <c r="AV78" s="454"/>
      <c r="AY78" s="454"/>
      <c r="AZ78" s="454"/>
      <c r="BA78" s="454"/>
      <c r="BB78" s="454"/>
      <c r="BC78" s="454"/>
      <c r="BD78" s="454"/>
      <c r="BE78" s="454"/>
      <c r="BF78" s="454"/>
      <c r="BI78" s="454"/>
      <c r="BJ78" s="454"/>
      <c r="BK78" s="454"/>
      <c r="BL78" s="454"/>
      <c r="BM78" s="454"/>
      <c r="BN78" s="454"/>
      <c r="BO78" s="454"/>
      <c r="BP78" s="454"/>
    </row>
    <row r="79" spans="1:69" x14ac:dyDescent="0.2">
      <c r="A79" s="521" t="s">
        <v>153</v>
      </c>
      <c r="B79" s="521"/>
      <c r="C79" s="521"/>
      <c r="D79" s="521"/>
      <c r="E79" s="521"/>
      <c r="F79" s="521"/>
      <c r="G79" s="521"/>
      <c r="H79" s="521"/>
      <c r="I79" s="521"/>
      <c r="K79" s="521" t="s">
        <v>153</v>
      </c>
      <c r="L79" s="521"/>
      <c r="M79" s="521"/>
      <c r="N79" s="521"/>
      <c r="O79" s="521"/>
      <c r="P79" s="521"/>
      <c r="Q79" s="521"/>
      <c r="R79" s="521"/>
      <c r="S79" s="521"/>
      <c r="U79" s="521" t="s">
        <v>153</v>
      </c>
      <c r="V79" s="521"/>
      <c r="W79" s="521"/>
      <c r="X79" s="521"/>
      <c r="Y79" s="521"/>
      <c r="Z79" s="521"/>
      <c r="AA79" s="521"/>
      <c r="AB79" s="521"/>
      <c r="AC79" s="521"/>
      <c r="AE79" s="521" t="s">
        <v>153</v>
      </c>
      <c r="AF79" s="521"/>
      <c r="AG79" s="521"/>
      <c r="AH79" s="521"/>
      <c r="AI79" s="521"/>
      <c r="AJ79" s="521"/>
      <c r="AK79" s="521"/>
      <c r="AL79" s="521"/>
      <c r="AM79" s="521"/>
      <c r="AO79" s="521" t="s">
        <v>153</v>
      </c>
      <c r="AP79" s="521"/>
      <c r="AQ79" s="521"/>
      <c r="AR79" s="521"/>
      <c r="AS79" s="521"/>
      <c r="AT79" s="521"/>
      <c r="AU79" s="521"/>
      <c r="AV79" s="521"/>
      <c r="AW79" s="521"/>
      <c r="AY79" s="521" t="s">
        <v>153</v>
      </c>
      <c r="AZ79" s="521"/>
      <c r="BA79" s="521"/>
      <c r="BB79" s="521"/>
      <c r="BC79" s="521"/>
      <c r="BD79" s="521"/>
      <c r="BE79" s="521"/>
      <c r="BF79" s="521"/>
      <c r="BG79" s="521"/>
      <c r="BI79" s="521" t="s">
        <v>153</v>
      </c>
      <c r="BJ79" s="521"/>
      <c r="BK79" s="521"/>
      <c r="BL79" s="521"/>
      <c r="BM79" s="521"/>
      <c r="BN79" s="521"/>
      <c r="BO79" s="521"/>
      <c r="BP79" s="521"/>
      <c r="BQ79" s="521"/>
    </row>
    <row r="80" spans="1:69" x14ac:dyDescent="0.2">
      <c r="A80" s="521"/>
      <c r="B80" s="521"/>
      <c r="C80" s="521"/>
      <c r="D80" s="521"/>
      <c r="E80" s="521"/>
      <c r="F80" s="521"/>
      <c r="G80" s="521"/>
      <c r="H80" s="521"/>
      <c r="I80" s="521"/>
      <c r="K80" s="521"/>
      <c r="L80" s="521"/>
      <c r="M80" s="521"/>
      <c r="N80" s="521"/>
      <c r="O80" s="521"/>
      <c r="P80" s="521"/>
      <c r="Q80" s="521"/>
      <c r="R80" s="521"/>
      <c r="S80" s="521"/>
      <c r="U80" s="521"/>
      <c r="V80" s="521"/>
      <c r="W80" s="521"/>
      <c r="X80" s="521"/>
      <c r="Y80" s="521"/>
      <c r="Z80" s="521"/>
      <c r="AA80" s="521"/>
      <c r="AB80" s="521"/>
      <c r="AC80" s="521"/>
      <c r="AE80" s="521"/>
      <c r="AF80" s="521"/>
      <c r="AG80" s="521"/>
      <c r="AH80" s="521"/>
      <c r="AI80" s="521"/>
      <c r="AJ80" s="521"/>
      <c r="AK80" s="521"/>
      <c r="AL80" s="521"/>
      <c r="AM80" s="521"/>
      <c r="AO80" s="521"/>
      <c r="AP80" s="521"/>
      <c r="AQ80" s="521"/>
      <c r="AR80" s="521"/>
      <c r="AS80" s="521"/>
      <c r="AT80" s="521"/>
      <c r="AU80" s="521"/>
      <c r="AV80" s="521"/>
      <c r="AW80" s="521"/>
      <c r="AY80" s="521"/>
      <c r="AZ80" s="521"/>
      <c r="BA80" s="521"/>
      <c r="BB80" s="521"/>
      <c r="BC80" s="521"/>
      <c r="BD80" s="521"/>
      <c r="BE80" s="521"/>
      <c r="BF80" s="521"/>
      <c r="BG80" s="521"/>
      <c r="BI80" s="521"/>
      <c r="BJ80" s="521"/>
      <c r="BK80" s="521"/>
      <c r="BL80" s="521"/>
      <c r="BM80" s="521"/>
      <c r="BN80" s="521"/>
      <c r="BO80" s="521"/>
      <c r="BP80" s="521"/>
      <c r="BQ80" s="521"/>
    </row>
    <row r="81" spans="1:69" x14ac:dyDescent="0.2">
      <c r="A81" s="521"/>
      <c r="B81" s="521"/>
      <c r="C81" s="521"/>
      <c r="D81" s="521"/>
      <c r="E81" s="521"/>
      <c r="F81" s="521"/>
      <c r="G81" s="521"/>
      <c r="H81" s="521"/>
      <c r="I81" s="521"/>
      <c r="K81" s="521"/>
      <c r="L81" s="521"/>
      <c r="M81" s="521"/>
      <c r="N81" s="521"/>
      <c r="O81" s="521"/>
      <c r="P81" s="521"/>
      <c r="Q81" s="521"/>
      <c r="R81" s="521"/>
      <c r="S81" s="521"/>
      <c r="U81" s="521"/>
      <c r="V81" s="521"/>
      <c r="W81" s="521"/>
      <c r="X81" s="521"/>
      <c r="Y81" s="521"/>
      <c r="Z81" s="521"/>
      <c r="AA81" s="521"/>
      <c r="AB81" s="521"/>
      <c r="AC81" s="521"/>
      <c r="AE81" s="521"/>
      <c r="AF81" s="521"/>
      <c r="AG81" s="521"/>
      <c r="AH81" s="521"/>
      <c r="AI81" s="521"/>
      <c r="AJ81" s="521"/>
      <c r="AK81" s="521"/>
      <c r="AL81" s="521"/>
      <c r="AM81" s="521"/>
      <c r="AO81" s="521"/>
      <c r="AP81" s="521"/>
      <c r="AQ81" s="521"/>
      <c r="AR81" s="521"/>
      <c r="AS81" s="521"/>
      <c r="AT81" s="521"/>
      <c r="AU81" s="521"/>
      <c r="AV81" s="521"/>
      <c r="AW81" s="521"/>
      <c r="AY81" s="521"/>
      <c r="AZ81" s="521"/>
      <c r="BA81" s="521"/>
      <c r="BB81" s="521"/>
      <c r="BC81" s="521"/>
      <c r="BD81" s="521"/>
      <c r="BE81" s="521"/>
      <c r="BF81" s="521"/>
      <c r="BG81" s="521"/>
      <c r="BI81" s="521"/>
      <c r="BJ81" s="521"/>
      <c r="BK81" s="521"/>
      <c r="BL81" s="521"/>
      <c r="BM81" s="521"/>
      <c r="BN81" s="521"/>
      <c r="BO81" s="521"/>
      <c r="BP81" s="521"/>
      <c r="BQ81" s="521"/>
    </row>
    <row r="82" spans="1:69" x14ac:dyDescent="0.2">
      <c r="A82" s="521"/>
      <c r="B82" s="521"/>
      <c r="C82" s="521"/>
      <c r="D82" s="521"/>
      <c r="E82" s="521"/>
      <c r="F82" s="521"/>
      <c r="G82" s="521"/>
      <c r="H82" s="521"/>
      <c r="I82" s="521"/>
      <c r="K82" s="521"/>
      <c r="L82" s="521"/>
      <c r="M82" s="521"/>
      <c r="N82" s="521"/>
      <c r="O82" s="521"/>
      <c r="P82" s="521"/>
      <c r="Q82" s="521"/>
      <c r="R82" s="521"/>
      <c r="S82" s="521"/>
      <c r="U82" s="521"/>
      <c r="V82" s="521"/>
      <c r="W82" s="521"/>
      <c r="X82" s="521"/>
      <c r="Y82" s="521"/>
      <c r="Z82" s="521"/>
      <c r="AA82" s="521"/>
      <c r="AB82" s="521"/>
      <c r="AC82" s="521"/>
      <c r="AE82" s="521"/>
      <c r="AF82" s="521"/>
      <c r="AG82" s="521"/>
      <c r="AH82" s="521"/>
      <c r="AI82" s="521"/>
      <c r="AJ82" s="521"/>
      <c r="AK82" s="521"/>
      <c r="AL82" s="521"/>
      <c r="AM82" s="521"/>
      <c r="AO82" s="521"/>
      <c r="AP82" s="521"/>
      <c r="AQ82" s="521"/>
      <c r="AR82" s="521"/>
      <c r="AS82" s="521"/>
      <c r="AT82" s="521"/>
      <c r="AU82" s="521"/>
      <c r="AV82" s="521"/>
      <c r="AW82" s="521"/>
      <c r="AY82" s="521"/>
      <c r="AZ82" s="521"/>
      <c r="BA82" s="521"/>
      <c r="BB82" s="521"/>
      <c r="BC82" s="521"/>
      <c r="BD82" s="521"/>
      <c r="BE82" s="521"/>
      <c r="BF82" s="521"/>
      <c r="BG82" s="521"/>
      <c r="BI82" s="521"/>
      <c r="BJ82" s="521"/>
      <c r="BK82" s="521"/>
      <c r="BL82" s="521"/>
      <c r="BM82" s="521"/>
      <c r="BN82" s="521"/>
      <c r="BO82" s="521"/>
      <c r="BP82" s="521"/>
      <c r="BQ82" s="521"/>
    </row>
    <row r="83" spans="1:69" x14ac:dyDescent="0.2">
      <c r="A83" s="521" t="s">
        <v>154</v>
      </c>
      <c r="B83" s="521"/>
      <c r="C83" s="521"/>
      <c r="D83" s="521"/>
      <c r="E83" s="521"/>
      <c r="F83" s="521"/>
      <c r="G83" s="521"/>
      <c r="H83" s="521"/>
      <c r="I83" s="521"/>
      <c r="K83" s="521" t="s">
        <v>154</v>
      </c>
      <c r="L83" s="521"/>
      <c r="M83" s="521"/>
      <c r="N83" s="521"/>
      <c r="O83" s="521"/>
      <c r="P83" s="521"/>
      <c r="Q83" s="521"/>
      <c r="R83" s="521"/>
      <c r="S83" s="521"/>
      <c r="U83" s="521" t="s">
        <v>154</v>
      </c>
      <c r="V83" s="521"/>
      <c r="W83" s="521"/>
      <c r="X83" s="521"/>
      <c r="Y83" s="521"/>
      <c r="Z83" s="521"/>
      <c r="AA83" s="521"/>
      <c r="AB83" s="521"/>
      <c r="AC83" s="521"/>
      <c r="AE83" s="521" t="s">
        <v>154</v>
      </c>
      <c r="AF83" s="521"/>
      <c r="AG83" s="521"/>
      <c r="AH83" s="521"/>
      <c r="AI83" s="521"/>
      <c r="AJ83" s="521"/>
      <c r="AK83" s="521"/>
      <c r="AL83" s="521"/>
      <c r="AM83" s="521"/>
      <c r="AO83" s="521" t="s">
        <v>154</v>
      </c>
      <c r="AP83" s="521"/>
      <c r="AQ83" s="521"/>
      <c r="AR83" s="521"/>
      <c r="AS83" s="521"/>
      <c r="AT83" s="521"/>
      <c r="AU83" s="521"/>
      <c r="AV83" s="521"/>
      <c r="AW83" s="521"/>
      <c r="AY83" s="521" t="s">
        <v>154</v>
      </c>
      <c r="AZ83" s="521"/>
      <c r="BA83" s="521"/>
      <c r="BB83" s="521"/>
      <c r="BC83" s="521"/>
      <c r="BD83" s="521"/>
      <c r="BE83" s="521"/>
      <c r="BF83" s="521"/>
      <c r="BG83" s="521"/>
      <c r="BI83" s="521" t="s">
        <v>154</v>
      </c>
      <c r="BJ83" s="521"/>
      <c r="BK83" s="521"/>
      <c r="BL83" s="521"/>
      <c r="BM83" s="521"/>
      <c r="BN83" s="521"/>
      <c r="BO83" s="521"/>
      <c r="BP83" s="521"/>
      <c r="BQ83" s="521"/>
    </row>
    <row r="84" spans="1:69" x14ac:dyDescent="0.2">
      <c r="A84" s="521"/>
      <c r="B84" s="521"/>
      <c r="C84" s="521"/>
      <c r="D84" s="521"/>
      <c r="E84" s="521"/>
      <c r="F84" s="521"/>
      <c r="G84" s="521"/>
      <c r="H84" s="521"/>
      <c r="I84" s="521"/>
      <c r="K84" s="521"/>
      <c r="L84" s="521"/>
      <c r="M84" s="521"/>
      <c r="N84" s="521"/>
      <c r="O84" s="521"/>
      <c r="P84" s="521"/>
      <c r="Q84" s="521"/>
      <c r="R84" s="521"/>
      <c r="S84" s="521"/>
      <c r="U84" s="521"/>
      <c r="V84" s="521"/>
      <c r="W84" s="521"/>
      <c r="X84" s="521"/>
      <c r="Y84" s="521"/>
      <c r="Z84" s="521"/>
      <c r="AA84" s="521"/>
      <c r="AB84" s="521"/>
      <c r="AC84" s="521"/>
      <c r="AE84" s="521"/>
      <c r="AF84" s="521"/>
      <c r="AG84" s="521"/>
      <c r="AH84" s="521"/>
      <c r="AI84" s="521"/>
      <c r="AJ84" s="521"/>
      <c r="AK84" s="521"/>
      <c r="AL84" s="521"/>
      <c r="AM84" s="521"/>
      <c r="AO84" s="521"/>
      <c r="AP84" s="521"/>
      <c r="AQ84" s="521"/>
      <c r="AR84" s="521"/>
      <c r="AS84" s="521"/>
      <c r="AT84" s="521"/>
      <c r="AU84" s="521"/>
      <c r="AV84" s="521"/>
      <c r="AW84" s="521"/>
      <c r="AY84" s="521"/>
      <c r="AZ84" s="521"/>
      <c r="BA84" s="521"/>
      <c r="BB84" s="521"/>
      <c r="BC84" s="521"/>
      <c r="BD84" s="521"/>
      <c r="BE84" s="521"/>
      <c r="BF84" s="521"/>
      <c r="BG84" s="521"/>
      <c r="BI84" s="521"/>
      <c r="BJ84" s="521"/>
      <c r="BK84" s="521"/>
      <c r="BL84" s="521"/>
      <c r="BM84" s="521"/>
      <c r="BN84" s="521"/>
      <c r="BO84" s="521"/>
      <c r="BP84" s="521"/>
      <c r="BQ84" s="521"/>
    </row>
    <row r="85" spans="1:69" x14ac:dyDescent="0.2">
      <c r="A85" s="521"/>
      <c r="B85" s="521"/>
      <c r="C85" s="521"/>
      <c r="D85" s="521"/>
      <c r="E85" s="521"/>
      <c r="F85" s="521"/>
      <c r="G85" s="521"/>
      <c r="H85" s="521"/>
      <c r="I85" s="521"/>
      <c r="K85" s="521"/>
      <c r="L85" s="521"/>
      <c r="M85" s="521"/>
      <c r="N85" s="521"/>
      <c r="O85" s="521"/>
      <c r="P85" s="521"/>
      <c r="Q85" s="521"/>
      <c r="R85" s="521"/>
      <c r="S85" s="521"/>
      <c r="U85" s="521"/>
      <c r="V85" s="521"/>
      <c r="W85" s="521"/>
      <c r="X85" s="521"/>
      <c r="Y85" s="521"/>
      <c r="Z85" s="521"/>
      <c r="AA85" s="521"/>
      <c r="AB85" s="521"/>
      <c r="AC85" s="521"/>
      <c r="AE85" s="521"/>
      <c r="AF85" s="521"/>
      <c r="AG85" s="521"/>
      <c r="AH85" s="521"/>
      <c r="AI85" s="521"/>
      <c r="AJ85" s="521"/>
      <c r="AK85" s="521"/>
      <c r="AL85" s="521"/>
      <c r="AM85" s="521"/>
      <c r="AO85" s="521"/>
      <c r="AP85" s="521"/>
      <c r="AQ85" s="521"/>
      <c r="AR85" s="521"/>
      <c r="AS85" s="521"/>
      <c r="AT85" s="521"/>
      <c r="AU85" s="521"/>
      <c r="AV85" s="521"/>
      <c r="AW85" s="521"/>
      <c r="AY85" s="521"/>
      <c r="AZ85" s="521"/>
      <c r="BA85" s="521"/>
      <c r="BB85" s="521"/>
      <c r="BC85" s="521"/>
      <c r="BD85" s="521"/>
      <c r="BE85" s="521"/>
      <c r="BF85" s="521"/>
      <c r="BG85" s="521"/>
      <c r="BI85" s="521"/>
      <c r="BJ85" s="521"/>
      <c r="BK85" s="521"/>
      <c r="BL85" s="521"/>
      <c r="BM85" s="521"/>
      <c r="BN85" s="521"/>
      <c r="BO85" s="521"/>
      <c r="BP85" s="521"/>
      <c r="BQ85" s="521"/>
    </row>
    <row r="86" spans="1:69" x14ac:dyDescent="0.2">
      <c r="A86" s="521"/>
      <c r="B86" s="521"/>
      <c r="C86" s="521"/>
      <c r="D86" s="521"/>
      <c r="E86" s="521"/>
      <c r="F86" s="521"/>
      <c r="G86" s="521"/>
      <c r="H86" s="521"/>
      <c r="I86" s="521"/>
      <c r="K86" s="521"/>
      <c r="L86" s="521"/>
      <c r="M86" s="521"/>
      <c r="N86" s="521"/>
      <c r="O86" s="521"/>
      <c r="P86" s="521"/>
      <c r="Q86" s="521"/>
      <c r="R86" s="521"/>
      <c r="S86" s="521"/>
      <c r="U86" s="521"/>
      <c r="V86" s="521"/>
      <c r="W86" s="521"/>
      <c r="X86" s="521"/>
      <c r="Y86" s="521"/>
      <c r="Z86" s="521"/>
      <c r="AA86" s="521"/>
      <c r="AB86" s="521"/>
      <c r="AC86" s="521"/>
      <c r="AE86" s="521"/>
      <c r="AF86" s="521"/>
      <c r="AG86" s="521"/>
      <c r="AH86" s="521"/>
      <c r="AI86" s="521"/>
      <c r="AJ86" s="521"/>
      <c r="AK86" s="521"/>
      <c r="AL86" s="521"/>
      <c r="AM86" s="521"/>
      <c r="AO86" s="521"/>
      <c r="AP86" s="521"/>
      <c r="AQ86" s="521"/>
      <c r="AR86" s="521"/>
      <c r="AS86" s="521"/>
      <c r="AT86" s="521"/>
      <c r="AU86" s="521"/>
      <c r="AV86" s="521"/>
      <c r="AW86" s="521"/>
      <c r="AY86" s="521"/>
      <c r="AZ86" s="521"/>
      <c r="BA86" s="521"/>
      <c r="BB86" s="521"/>
      <c r="BC86" s="521"/>
      <c r="BD86" s="521"/>
      <c r="BE86" s="521"/>
      <c r="BF86" s="521"/>
      <c r="BG86" s="521"/>
      <c r="BI86" s="521"/>
      <c r="BJ86" s="521"/>
      <c r="BK86" s="521"/>
      <c r="BL86" s="521"/>
      <c r="BM86" s="521"/>
      <c r="BN86" s="521"/>
      <c r="BO86" s="521"/>
      <c r="BP86" s="521"/>
      <c r="BQ86" s="521"/>
    </row>
    <row r="87" spans="1:69" x14ac:dyDescent="0.2">
      <c r="A87" s="521"/>
      <c r="B87" s="521"/>
      <c r="C87" s="521"/>
      <c r="D87" s="521"/>
      <c r="E87" s="521"/>
      <c r="F87" s="521"/>
      <c r="G87" s="521"/>
      <c r="H87" s="521"/>
      <c r="I87" s="521"/>
      <c r="K87" s="521"/>
      <c r="L87" s="521"/>
      <c r="M87" s="521"/>
      <c r="N87" s="521"/>
      <c r="O87" s="521"/>
      <c r="P87" s="521"/>
      <c r="Q87" s="521"/>
      <c r="R87" s="521"/>
      <c r="S87" s="521"/>
      <c r="U87" s="521"/>
      <c r="V87" s="521"/>
      <c r="W87" s="521"/>
      <c r="X87" s="521"/>
      <c r="Y87" s="521"/>
      <c r="Z87" s="521"/>
      <c r="AA87" s="521"/>
      <c r="AB87" s="521"/>
      <c r="AC87" s="521"/>
      <c r="AE87" s="521"/>
      <c r="AF87" s="521"/>
      <c r="AG87" s="521"/>
      <c r="AH87" s="521"/>
      <c r="AI87" s="521"/>
      <c r="AJ87" s="521"/>
      <c r="AK87" s="521"/>
      <c r="AL87" s="521"/>
      <c r="AM87" s="521"/>
      <c r="AO87" s="521"/>
      <c r="AP87" s="521"/>
      <c r="AQ87" s="521"/>
      <c r="AR87" s="521"/>
      <c r="AS87" s="521"/>
      <c r="AT87" s="521"/>
      <c r="AU87" s="521"/>
      <c r="AV87" s="521"/>
      <c r="AW87" s="521"/>
      <c r="AY87" s="521"/>
      <c r="AZ87" s="521"/>
      <c r="BA87" s="521"/>
      <c r="BB87" s="521"/>
      <c r="BC87" s="521"/>
      <c r="BD87" s="521"/>
      <c r="BE87" s="521"/>
      <c r="BF87" s="521"/>
      <c r="BG87" s="521"/>
      <c r="BI87" s="521"/>
      <c r="BJ87" s="521"/>
      <c r="BK87" s="521"/>
      <c r="BL87" s="521"/>
      <c r="BM87" s="521"/>
      <c r="BN87" s="521"/>
      <c r="BO87" s="521"/>
      <c r="BP87" s="521"/>
      <c r="BQ87" s="521"/>
    </row>
    <row r="88" spans="1:69" x14ac:dyDescent="0.2">
      <c r="A88" s="520" t="s">
        <v>155</v>
      </c>
      <c r="B88" s="520"/>
      <c r="C88" s="520"/>
      <c r="D88" s="520"/>
      <c r="E88" s="520"/>
      <c r="F88" s="520"/>
      <c r="G88" s="520"/>
      <c r="H88" s="520"/>
      <c r="I88" s="520"/>
      <c r="K88" s="520" t="s">
        <v>155</v>
      </c>
      <c r="L88" s="520"/>
      <c r="M88" s="520"/>
      <c r="N88" s="520"/>
      <c r="O88" s="520"/>
      <c r="P88" s="520"/>
      <c r="Q88" s="520"/>
      <c r="R88" s="520"/>
      <c r="S88" s="520"/>
      <c r="U88" s="520" t="s">
        <v>155</v>
      </c>
      <c r="V88" s="520"/>
      <c r="W88" s="520"/>
      <c r="X88" s="520"/>
      <c r="Y88" s="520"/>
      <c r="Z88" s="520"/>
      <c r="AA88" s="520"/>
      <c r="AB88" s="520"/>
      <c r="AC88" s="520"/>
      <c r="AE88" s="520" t="s">
        <v>155</v>
      </c>
      <c r="AF88" s="520"/>
      <c r="AG88" s="520"/>
      <c r="AH88" s="520"/>
      <c r="AI88" s="520"/>
      <c r="AJ88" s="520"/>
      <c r="AK88" s="520"/>
      <c r="AL88" s="520"/>
      <c r="AM88" s="520"/>
      <c r="AO88" s="520" t="s">
        <v>155</v>
      </c>
      <c r="AP88" s="520"/>
      <c r="AQ88" s="520"/>
      <c r="AR88" s="520"/>
      <c r="AS88" s="520"/>
      <c r="AT88" s="520"/>
      <c r="AU88" s="520"/>
      <c r="AV88" s="520"/>
      <c r="AW88" s="520"/>
      <c r="AY88" s="520" t="s">
        <v>155</v>
      </c>
      <c r="AZ88" s="520"/>
      <c r="BA88" s="520"/>
      <c r="BB88" s="520"/>
      <c r="BC88" s="520"/>
      <c r="BD88" s="520"/>
      <c r="BE88" s="520"/>
      <c r="BF88" s="520"/>
      <c r="BG88" s="520"/>
      <c r="BI88" s="520" t="s">
        <v>155</v>
      </c>
      <c r="BJ88" s="520"/>
      <c r="BK88" s="520"/>
      <c r="BL88" s="520"/>
      <c r="BM88" s="520"/>
      <c r="BN88" s="520"/>
      <c r="BO88" s="520"/>
      <c r="BP88" s="520"/>
      <c r="BQ88" s="520"/>
    </row>
    <row r="89" spans="1:69" x14ac:dyDescent="0.2">
      <c r="A89" s="520"/>
      <c r="B89" s="520"/>
      <c r="C89" s="520"/>
      <c r="D89" s="520"/>
      <c r="E89" s="520"/>
      <c r="F89" s="520"/>
      <c r="G89" s="520"/>
      <c r="H89" s="520"/>
      <c r="I89" s="520"/>
      <c r="K89" s="520"/>
      <c r="L89" s="520"/>
      <c r="M89" s="520"/>
      <c r="N89" s="520"/>
      <c r="O89" s="520"/>
      <c r="P89" s="520"/>
      <c r="Q89" s="520"/>
      <c r="R89" s="520"/>
      <c r="S89" s="520"/>
      <c r="U89" s="520"/>
      <c r="V89" s="520"/>
      <c r="W89" s="520"/>
      <c r="X89" s="520"/>
      <c r="Y89" s="520"/>
      <c r="Z89" s="520"/>
      <c r="AA89" s="520"/>
      <c r="AB89" s="520"/>
      <c r="AC89" s="520"/>
      <c r="AE89" s="520"/>
      <c r="AF89" s="520"/>
      <c r="AG89" s="520"/>
      <c r="AH89" s="520"/>
      <c r="AI89" s="520"/>
      <c r="AJ89" s="520"/>
      <c r="AK89" s="520"/>
      <c r="AL89" s="520"/>
      <c r="AM89" s="520"/>
      <c r="AO89" s="520"/>
      <c r="AP89" s="520"/>
      <c r="AQ89" s="520"/>
      <c r="AR89" s="520"/>
      <c r="AS89" s="520"/>
      <c r="AT89" s="520"/>
      <c r="AU89" s="520"/>
      <c r="AV89" s="520"/>
      <c r="AW89" s="520"/>
      <c r="AY89" s="520"/>
      <c r="AZ89" s="520"/>
      <c r="BA89" s="520"/>
      <c r="BB89" s="520"/>
      <c r="BC89" s="520"/>
      <c r="BD89" s="520"/>
      <c r="BE89" s="520"/>
      <c r="BF89" s="520"/>
      <c r="BG89" s="520"/>
      <c r="BI89" s="520"/>
      <c r="BJ89" s="520"/>
      <c r="BK89" s="520"/>
      <c r="BL89" s="520"/>
      <c r="BM89" s="520"/>
      <c r="BN89" s="520"/>
      <c r="BO89" s="520"/>
      <c r="BP89" s="520"/>
      <c r="BQ89" s="520"/>
    </row>
  </sheetData>
  <mergeCells count="742">
    <mergeCell ref="BI83:BQ87"/>
    <mergeCell ref="BI88:BQ89"/>
    <mergeCell ref="BI74:BK75"/>
    <mergeCell ref="BL74:BM75"/>
    <mergeCell ref="BN74:BO75"/>
    <mergeCell ref="BP74:BQ75"/>
    <mergeCell ref="BI77:BQ77"/>
    <mergeCell ref="BI79:BQ82"/>
    <mergeCell ref="BI68:BK69"/>
    <mergeCell ref="BL68:BM69"/>
    <mergeCell ref="BN68:BO69"/>
    <mergeCell ref="BP68:BQ69"/>
    <mergeCell ref="BI70:BK71"/>
    <mergeCell ref="BL70:BM71"/>
    <mergeCell ref="BN70:BO71"/>
    <mergeCell ref="BP70:BQ71"/>
    <mergeCell ref="BI72:BK73"/>
    <mergeCell ref="BL72:BM73"/>
    <mergeCell ref="BN72:BO73"/>
    <mergeCell ref="BP72:BQ73"/>
    <mergeCell ref="BI62:BK63"/>
    <mergeCell ref="BL62:BM63"/>
    <mergeCell ref="BN62:BO63"/>
    <mergeCell ref="BP62:BQ63"/>
    <mergeCell ref="BI64:BK65"/>
    <mergeCell ref="BL64:BM65"/>
    <mergeCell ref="BN64:BO65"/>
    <mergeCell ref="BP64:BQ65"/>
    <mergeCell ref="BI66:BK67"/>
    <mergeCell ref="BL66:BM67"/>
    <mergeCell ref="BN66:BO67"/>
    <mergeCell ref="BP66:BQ67"/>
    <mergeCell ref="AY79:BG82"/>
    <mergeCell ref="AY83:BG87"/>
    <mergeCell ref="AY88:BG89"/>
    <mergeCell ref="BI47:BQ49"/>
    <mergeCell ref="BI50:BI56"/>
    <mergeCell ref="BJ50:BP51"/>
    <mergeCell ref="BK52:BQ52"/>
    <mergeCell ref="BJ53:BL56"/>
    <mergeCell ref="BM53:BQ53"/>
    <mergeCell ref="BM54:BQ54"/>
    <mergeCell ref="BM55:BQ55"/>
    <mergeCell ref="BM56:BQ56"/>
    <mergeCell ref="BI57:BK57"/>
    <mergeCell ref="BL57:BM57"/>
    <mergeCell ref="BN57:BO57"/>
    <mergeCell ref="BP57:BQ57"/>
    <mergeCell ref="BI58:BK59"/>
    <mergeCell ref="BL58:BM59"/>
    <mergeCell ref="BN58:BO59"/>
    <mergeCell ref="BP58:BQ59"/>
    <mergeCell ref="BI60:BK61"/>
    <mergeCell ref="BL60:BM61"/>
    <mergeCell ref="BN60:BO61"/>
    <mergeCell ref="BP60:BQ61"/>
    <mergeCell ref="AY72:BA73"/>
    <mergeCell ref="BB72:BC73"/>
    <mergeCell ref="BD72:BE73"/>
    <mergeCell ref="BF72:BG73"/>
    <mergeCell ref="AY74:BA75"/>
    <mergeCell ref="BB74:BC75"/>
    <mergeCell ref="BD74:BE75"/>
    <mergeCell ref="BF74:BG75"/>
    <mergeCell ref="AY77:BG77"/>
    <mergeCell ref="AY66:BA67"/>
    <mergeCell ref="BB66:BC67"/>
    <mergeCell ref="BD66:BE67"/>
    <mergeCell ref="BF66:BG67"/>
    <mergeCell ref="AY68:BA69"/>
    <mergeCell ref="BB68:BC69"/>
    <mergeCell ref="BD68:BE69"/>
    <mergeCell ref="BF68:BG69"/>
    <mergeCell ref="AY70:BA71"/>
    <mergeCell ref="BB70:BC71"/>
    <mergeCell ref="BD70:BE71"/>
    <mergeCell ref="BF70:BG71"/>
    <mergeCell ref="BF60:BG61"/>
    <mergeCell ref="AY62:BA63"/>
    <mergeCell ref="BB62:BC63"/>
    <mergeCell ref="BD62:BE63"/>
    <mergeCell ref="BF62:BG63"/>
    <mergeCell ref="AY64:BA65"/>
    <mergeCell ref="BB64:BC65"/>
    <mergeCell ref="BD64:BE65"/>
    <mergeCell ref="BF64:BG65"/>
    <mergeCell ref="AO77:AW77"/>
    <mergeCell ref="AO79:AW82"/>
    <mergeCell ref="AO83:AW87"/>
    <mergeCell ref="AO88:AW89"/>
    <mergeCell ref="AY47:BG49"/>
    <mergeCell ref="AY50:AY56"/>
    <mergeCell ref="AZ50:BF51"/>
    <mergeCell ref="BA52:BG52"/>
    <mergeCell ref="AZ53:BB56"/>
    <mergeCell ref="BC53:BG53"/>
    <mergeCell ref="BC54:BG54"/>
    <mergeCell ref="BC55:BG55"/>
    <mergeCell ref="BC56:BG56"/>
    <mergeCell ref="AY57:BA57"/>
    <mergeCell ref="BB57:BC57"/>
    <mergeCell ref="BD57:BE57"/>
    <mergeCell ref="BF57:BG57"/>
    <mergeCell ref="AY58:BA59"/>
    <mergeCell ref="BB58:BC59"/>
    <mergeCell ref="BD58:BE59"/>
    <mergeCell ref="BF58:BG59"/>
    <mergeCell ref="AY60:BA61"/>
    <mergeCell ref="BB60:BC61"/>
    <mergeCell ref="BD60:BE61"/>
    <mergeCell ref="AO70:AQ71"/>
    <mergeCell ref="AR70:AS71"/>
    <mergeCell ref="AT70:AU71"/>
    <mergeCell ref="AV70:AW71"/>
    <mergeCell ref="AO72:AQ73"/>
    <mergeCell ref="AR72:AS73"/>
    <mergeCell ref="AT72:AU73"/>
    <mergeCell ref="AV72:AW73"/>
    <mergeCell ref="AO74:AQ75"/>
    <mergeCell ref="AR74:AS75"/>
    <mergeCell ref="AT74:AU75"/>
    <mergeCell ref="AV74:AW75"/>
    <mergeCell ref="AO64:AQ65"/>
    <mergeCell ref="AR64:AS65"/>
    <mergeCell ref="AT64:AU65"/>
    <mergeCell ref="AV64:AW65"/>
    <mergeCell ref="AO66:AQ67"/>
    <mergeCell ref="AR66:AS67"/>
    <mergeCell ref="AT66:AU67"/>
    <mergeCell ref="AV66:AW67"/>
    <mergeCell ref="AO68:AQ69"/>
    <mergeCell ref="AR68:AS69"/>
    <mergeCell ref="AT68:AU69"/>
    <mergeCell ref="AV68:AW69"/>
    <mergeCell ref="AV58:AW59"/>
    <mergeCell ref="AO60:AQ61"/>
    <mergeCell ref="AR60:AS61"/>
    <mergeCell ref="AT60:AU61"/>
    <mergeCell ref="AV60:AW61"/>
    <mergeCell ref="AO62:AQ63"/>
    <mergeCell ref="AR62:AS63"/>
    <mergeCell ref="AT62:AU63"/>
    <mergeCell ref="AV62:AW63"/>
    <mergeCell ref="AE74:AG75"/>
    <mergeCell ref="AH74:AI75"/>
    <mergeCell ref="AJ74:AK75"/>
    <mergeCell ref="AL74:AM75"/>
    <mergeCell ref="AE77:AM77"/>
    <mergeCell ref="AE79:AM82"/>
    <mergeCell ref="AE83:AM87"/>
    <mergeCell ref="AE88:AM89"/>
    <mergeCell ref="AO47:AW49"/>
    <mergeCell ref="AO50:AO56"/>
    <mergeCell ref="AP50:AV51"/>
    <mergeCell ref="AQ52:AW52"/>
    <mergeCell ref="AP53:AR56"/>
    <mergeCell ref="AS53:AW53"/>
    <mergeCell ref="AS54:AW54"/>
    <mergeCell ref="AS55:AW55"/>
    <mergeCell ref="AS56:AW56"/>
    <mergeCell ref="AO57:AQ57"/>
    <mergeCell ref="AR57:AS57"/>
    <mergeCell ref="AT57:AU57"/>
    <mergeCell ref="AV57:AW57"/>
    <mergeCell ref="AO58:AQ59"/>
    <mergeCell ref="AR58:AS59"/>
    <mergeCell ref="AT58:AU59"/>
    <mergeCell ref="AE68:AG69"/>
    <mergeCell ref="AH68:AI69"/>
    <mergeCell ref="AJ68:AK69"/>
    <mergeCell ref="AL68:AM69"/>
    <mergeCell ref="AE70:AG71"/>
    <mergeCell ref="AH70:AI71"/>
    <mergeCell ref="AJ70:AK71"/>
    <mergeCell ref="AL70:AM71"/>
    <mergeCell ref="AE72:AG73"/>
    <mergeCell ref="AH72:AI73"/>
    <mergeCell ref="AJ72:AK73"/>
    <mergeCell ref="AL72:AM73"/>
    <mergeCell ref="AE62:AG63"/>
    <mergeCell ref="AH62:AI63"/>
    <mergeCell ref="AJ62:AK63"/>
    <mergeCell ref="AL62:AM63"/>
    <mergeCell ref="AE64:AG65"/>
    <mergeCell ref="AH64:AI65"/>
    <mergeCell ref="AJ64:AK65"/>
    <mergeCell ref="AL64:AM65"/>
    <mergeCell ref="AE66:AG67"/>
    <mergeCell ref="AH66:AI67"/>
    <mergeCell ref="AJ66:AK67"/>
    <mergeCell ref="AL66:AM67"/>
    <mergeCell ref="U79:AC82"/>
    <mergeCell ref="U83:AC87"/>
    <mergeCell ref="U88:AC89"/>
    <mergeCell ref="AE47:AM49"/>
    <mergeCell ref="AE50:AE56"/>
    <mergeCell ref="AF50:AL51"/>
    <mergeCell ref="AG52:AM52"/>
    <mergeCell ref="AF53:AH56"/>
    <mergeCell ref="AI53:AM53"/>
    <mergeCell ref="AI54:AM54"/>
    <mergeCell ref="AI55:AM55"/>
    <mergeCell ref="AI56:AM56"/>
    <mergeCell ref="AE57:AG57"/>
    <mergeCell ref="AH57:AI57"/>
    <mergeCell ref="AJ57:AK57"/>
    <mergeCell ref="AL57:AM57"/>
    <mergeCell ref="AE58:AG59"/>
    <mergeCell ref="AH58:AI59"/>
    <mergeCell ref="AJ58:AK59"/>
    <mergeCell ref="AL58:AM59"/>
    <mergeCell ref="AE60:AG61"/>
    <mergeCell ref="AH60:AI61"/>
    <mergeCell ref="AJ60:AK61"/>
    <mergeCell ref="AL60:AM61"/>
    <mergeCell ref="U72:W73"/>
    <mergeCell ref="X72:Y73"/>
    <mergeCell ref="Z72:AA73"/>
    <mergeCell ref="AB72:AC73"/>
    <mergeCell ref="U74:W75"/>
    <mergeCell ref="X74:Y75"/>
    <mergeCell ref="Z74:AA75"/>
    <mergeCell ref="AB74:AC75"/>
    <mergeCell ref="U77:AC77"/>
    <mergeCell ref="U66:W67"/>
    <mergeCell ref="X66:Y67"/>
    <mergeCell ref="Z66:AA67"/>
    <mergeCell ref="AB66:AC67"/>
    <mergeCell ref="U68:W69"/>
    <mergeCell ref="X68:Y69"/>
    <mergeCell ref="Z68:AA69"/>
    <mergeCell ref="AB68:AC69"/>
    <mergeCell ref="U70:W71"/>
    <mergeCell ref="X70:Y71"/>
    <mergeCell ref="Z70:AA71"/>
    <mergeCell ref="AB70:AC71"/>
    <mergeCell ref="AB60:AC61"/>
    <mergeCell ref="U62:W63"/>
    <mergeCell ref="X62:Y63"/>
    <mergeCell ref="Z62:AA63"/>
    <mergeCell ref="AB62:AC63"/>
    <mergeCell ref="U64:W65"/>
    <mergeCell ref="X64:Y65"/>
    <mergeCell ref="Z64:AA65"/>
    <mergeCell ref="AB64:AC65"/>
    <mergeCell ref="K77:S77"/>
    <mergeCell ref="K79:S82"/>
    <mergeCell ref="K83:S87"/>
    <mergeCell ref="K88:S89"/>
    <mergeCell ref="U47:AC49"/>
    <mergeCell ref="U50:U56"/>
    <mergeCell ref="V50:AB51"/>
    <mergeCell ref="W52:AC52"/>
    <mergeCell ref="V53:X56"/>
    <mergeCell ref="Y53:AC53"/>
    <mergeCell ref="Y54:AC54"/>
    <mergeCell ref="Y55:AC55"/>
    <mergeCell ref="Y56:AC56"/>
    <mergeCell ref="U57:W57"/>
    <mergeCell ref="X57:Y57"/>
    <mergeCell ref="Z57:AA57"/>
    <mergeCell ref="AB57:AC57"/>
    <mergeCell ref="U58:W59"/>
    <mergeCell ref="X58:Y59"/>
    <mergeCell ref="Z58:AA59"/>
    <mergeCell ref="AB58:AC59"/>
    <mergeCell ref="U60:W61"/>
    <mergeCell ref="X60:Y61"/>
    <mergeCell ref="Z60:AA61"/>
    <mergeCell ref="K70:M71"/>
    <mergeCell ref="N70:O71"/>
    <mergeCell ref="P70:Q71"/>
    <mergeCell ref="R70:S71"/>
    <mergeCell ref="K72:M73"/>
    <mergeCell ref="N72:O73"/>
    <mergeCell ref="P72:Q73"/>
    <mergeCell ref="R72:S73"/>
    <mergeCell ref="K74:M75"/>
    <mergeCell ref="N74:O75"/>
    <mergeCell ref="P74:Q75"/>
    <mergeCell ref="R74:S75"/>
    <mergeCell ref="K64:M65"/>
    <mergeCell ref="N64:O65"/>
    <mergeCell ref="P64:Q65"/>
    <mergeCell ref="R64:S65"/>
    <mergeCell ref="K66:M67"/>
    <mergeCell ref="N66:O67"/>
    <mergeCell ref="P66:Q67"/>
    <mergeCell ref="R66:S67"/>
    <mergeCell ref="K68:M69"/>
    <mergeCell ref="N68:O69"/>
    <mergeCell ref="P68:Q69"/>
    <mergeCell ref="R68:S69"/>
    <mergeCell ref="R58:S59"/>
    <mergeCell ref="K60:M61"/>
    <mergeCell ref="N60:O61"/>
    <mergeCell ref="P60:Q61"/>
    <mergeCell ref="R60:S61"/>
    <mergeCell ref="K62:M63"/>
    <mergeCell ref="N62:O63"/>
    <mergeCell ref="P62:Q63"/>
    <mergeCell ref="R62:S63"/>
    <mergeCell ref="A74:C75"/>
    <mergeCell ref="D74:E75"/>
    <mergeCell ref="F74:G75"/>
    <mergeCell ref="H74:I75"/>
    <mergeCell ref="A77:I77"/>
    <mergeCell ref="A79:I82"/>
    <mergeCell ref="A83:I87"/>
    <mergeCell ref="A88:I89"/>
    <mergeCell ref="K47:S49"/>
    <mergeCell ref="K50:K56"/>
    <mergeCell ref="L50:R51"/>
    <mergeCell ref="M52:S52"/>
    <mergeCell ref="L53:N56"/>
    <mergeCell ref="O53:S53"/>
    <mergeCell ref="O54:S54"/>
    <mergeCell ref="O55:S55"/>
    <mergeCell ref="O56:S56"/>
    <mergeCell ref="K57:M57"/>
    <mergeCell ref="N57:O57"/>
    <mergeCell ref="P57:Q57"/>
    <mergeCell ref="R57:S57"/>
    <mergeCell ref="K58:M59"/>
    <mergeCell ref="N58:O59"/>
    <mergeCell ref="P58:Q59"/>
    <mergeCell ref="A68:C69"/>
    <mergeCell ref="D68:E69"/>
    <mergeCell ref="F68:G69"/>
    <mergeCell ref="H68:I69"/>
    <mergeCell ref="A70:C71"/>
    <mergeCell ref="D70:E71"/>
    <mergeCell ref="F70:G71"/>
    <mergeCell ref="H70:I71"/>
    <mergeCell ref="A72:C73"/>
    <mergeCell ref="D72:E73"/>
    <mergeCell ref="F72:G73"/>
    <mergeCell ref="H72:I73"/>
    <mergeCell ref="A62:C63"/>
    <mergeCell ref="D62:E63"/>
    <mergeCell ref="F62:G63"/>
    <mergeCell ref="H62:I63"/>
    <mergeCell ref="A64:C65"/>
    <mergeCell ref="D64:E65"/>
    <mergeCell ref="F64:G65"/>
    <mergeCell ref="H64:I65"/>
    <mergeCell ref="A66:C67"/>
    <mergeCell ref="D66:E67"/>
    <mergeCell ref="F66:G67"/>
    <mergeCell ref="H66:I67"/>
    <mergeCell ref="A57:C57"/>
    <mergeCell ref="D57:E57"/>
    <mergeCell ref="F57:G57"/>
    <mergeCell ref="H57:I57"/>
    <mergeCell ref="A58:C59"/>
    <mergeCell ref="D58:E59"/>
    <mergeCell ref="F58:G59"/>
    <mergeCell ref="H58:I59"/>
    <mergeCell ref="A60:C61"/>
    <mergeCell ref="D60:E61"/>
    <mergeCell ref="F60:G61"/>
    <mergeCell ref="H60:I61"/>
    <mergeCell ref="A47:I49"/>
    <mergeCell ref="A50:A56"/>
    <mergeCell ref="B50:H51"/>
    <mergeCell ref="C52:I52"/>
    <mergeCell ref="B53:D56"/>
    <mergeCell ref="E53:I53"/>
    <mergeCell ref="E54:I54"/>
    <mergeCell ref="E55:I55"/>
    <mergeCell ref="E56:I56"/>
    <mergeCell ref="BI28:BK29"/>
    <mergeCell ref="BL28:BM29"/>
    <mergeCell ref="BN28:BO29"/>
    <mergeCell ref="BP28:BQ29"/>
    <mergeCell ref="AE37:AM41"/>
    <mergeCell ref="AE42:AM43"/>
    <mergeCell ref="AE31:AM31"/>
    <mergeCell ref="AE33:AM36"/>
    <mergeCell ref="U31:AC31"/>
    <mergeCell ref="U33:AC36"/>
    <mergeCell ref="U37:AC41"/>
    <mergeCell ref="U42:AC43"/>
    <mergeCell ref="AY37:BG41"/>
    <mergeCell ref="AY42:BG43"/>
    <mergeCell ref="AY31:BG31"/>
    <mergeCell ref="AY33:BG36"/>
    <mergeCell ref="AO31:AW31"/>
    <mergeCell ref="AO33:AW36"/>
    <mergeCell ref="AO37:AW41"/>
    <mergeCell ref="AO42:AW43"/>
    <mergeCell ref="BI31:BQ31"/>
    <mergeCell ref="BI33:BQ36"/>
    <mergeCell ref="BI37:BQ41"/>
    <mergeCell ref="BI42:BQ43"/>
    <mergeCell ref="BI22:BK23"/>
    <mergeCell ref="BL22:BM23"/>
    <mergeCell ref="BN22:BO23"/>
    <mergeCell ref="BP22:BQ23"/>
    <mergeCell ref="BI24:BK25"/>
    <mergeCell ref="BL24:BM25"/>
    <mergeCell ref="BN24:BO25"/>
    <mergeCell ref="BP24:BQ25"/>
    <mergeCell ref="BI26:BK27"/>
    <mergeCell ref="BL26:BM27"/>
    <mergeCell ref="BN26:BO27"/>
    <mergeCell ref="BP26:BQ27"/>
    <mergeCell ref="BI16:BK17"/>
    <mergeCell ref="BL16:BM17"/>
    <mergeCell ref="BN16:BO17"/>
    <mergeCell ref="BP16:BQ17"/>
    <mergeCell ref="BI18:BK19"/>
    <mergeCell ref="BL18:BM19"/>
    <mergeCell ref="BN18:BO19"/>
    <mergeCell ref="BP18:BQ19"/>
    <mergeCell ref="BI20:BK21"/>
    <mergeCell ref="BL20:BM21"/>
    <mergeCell ref="BN20:BO21"/>
    <mergeCell ref="BP20:BQ21"/>
    <mergeCell ref="BI11:BK11"/>
    <mergeCell ref="BL11:BM11"/>
    <mergeCell ref="BN11:BO11"/>
    <mergeCell ref="BP11:BQ11"/>
    <mergeCell ref="BI12:BK13"/>
    <mergeCell ref="BL12:BM13"/>
    <mergeCell ref="BN12:BO13"/>
    <mergeCell ref="BP12:BQ13"/>
    <mergeCell ref="BI14:BK15"/>
    <mergeCell ref="BL14:BM15"/>
    <mergeCell ref="BN14:BO15"/>
    <mergeCell ref="BP14:BQ15"/>
    <mergeCell ref="BI1:BQ3"/>
    <mergeCell ref="BI4:BI10"/>
    <mergeCell ref="BJ4:BP5"/>
    <mergeCell ref="BK6:BQ6"/>
    <mergeCell ref="BJ7:BL10"/>
    <mergeCell ref="BM7:BQ7"/>
    <mergeCell ref="BM8:BQ8"/>
    <mergeCell ref="BM9:BQ9"/>
    <mergeCell ref="BM10:BQ10"/>
    <mergeCell ref="AY28:BA29"/>
    <mergeCell ref="BB28:BC29"/>
    <mergeCell ref="BD28:BE29"/>
    <mergeCell ref="BF28:BG29"/>
    <mergeCell ref="AY24:BA25"/>
    <mergeCell ref="BB24:BC25"/>
    <mergeCell ref="BD24:BE25"/>
    <mergeCell ref="BF24:BG25"/>
    <mergeCell ref="AY26:BA27"/>
    <mergeCell ref="BB26:BC27"/>
    <mergeCell ref="AY16:BA17"/>
    <mergeCell ref="BB16:BC17"/>
    <mergeCell ref="BD16:BE17"/>
    <mergeCell ref="BF16:BG17"/>
    <mergeCell ref="AY18:BA19"/>
    <mergeCell ref="BB18:BC19"/>
    <mergeCell ref="BD18:BE19"/>
    <mergeCell ref="BF18:BG19"/>
    <mergeCell ref="BD26:BE27"/>
    <mergeCell ref="BF26:BG27"/>
    <mergeCell ref="AY20:BA21"/>
    <mergeCell ref="BB20:BC21"/>
    <mergeCell ref="BD20:BE21"/>
    <mergeCell ref="BF20:BG21"/>
    <mergeCell ref="AY22:BA23"/>
    <mergeCell ref="BB22:BC23"/>
    <mergeCell ref="BD22:BE23"/>
    <mergeCell ref="BF22:BG23"/>
    <mergeCell ref="AY11:BA11"/>
    <mergeCell ref="BB11:BC11"/>
    <mergeCell ref="BD11:BE11"/>
    <mergeCell ref="BF11:BG11"/>
    <mergeCell ref="AY12:BA13"/>
    <mergeCell ref="BB12:BC13"/>
    <mergeCell ref="BD12:BE13"/>
    <mergeCell ref="BF12:BG13"/>
    <mergeCell ref="AY14:BA15"/>
    <mergeCell ref="BB14:BC15"/>
    <mergeCell ref="BD14:BE15"/>
    <mergeCell ref="BF14:BG15"/>
    <mergeCell ref="AY1:BG3"/>
    <mergeCell ref="AY4:AY10"/>
    <mergeCell ref="AZ4:BF5"/>
    <mergeCell ref="BA6:BG6"/>
    <mergeCell ref="AZ7:BB10"/>
    <mergeCell ref="BC7:BG7"/>
    <mergeCell ref="BC8:BG8"/>
    <mergeCell ref="BC9:BG9"/>
    <mergeCell ref="BC10:BG10"/>
    <mergeCell ref="AO26:AQ27"/>
    <mergeCell ref="AR26:AS27"/>
    <mergeCell ref="AT26:AU27"/>
    <mergeCell ref="AV26:AW27"/>
    <mergeCell ref="AO18:AQ19"/>
    <mergeCell ref="AR18:AS19"/>
    <mergeCell ref="AT18:AU19"/>
    <mergeCell ref="AV18:AW19"/>
    <mergeCell ref="AO20:AQ21"/>
    <mergeCell ref="AR20:AS21"/>
    <mergeCell ref="AO1:AW3"/>
    <mergeCell ref="AO4:AO10"/>
    <mergeCell ref="AP4:AV5"/>
    <mergeCell ref="AQ6:AW6"/>
    <mergeCell ref="AP7:AR10"/>
    <mergeCell ref="AS7:AW7"/>
    <mergeCell ref="AS8:AW8"/>
    <mergeCell ref="AT24:AU25"/>
    <mergeCell ref="AV24:AW25"/>
    <mergeCell ref="AT16:AU17"/>
    <mergeCell ref="AV16:AW17"/>
    <mergeCell ref="AS10:AW10"/>
    <mergeCell ref="AO11:AQ11"/>
    <mergeCell ref="AR11:AS11"/>
    <mergeCell ref="AT11:AU11"/>
    <mergeCell ref="AV11:AW11"/>
    <mergeCell ref="AO12:AQ13"/>
    <mergeCell ref="AO22:AQ23"/>
    <mergeCell ref="AR22:AS23"/>
    <mergeCell ref="AT22:AU23"/>
    <mergeCell ref="AV22:AW23"/>
    <mergeCell ref="AO24:AQ25"/>
    <mergeCell ref="AR24:AS25"/>
    <mergeCell ref="AT20:AU21"/>
    <mergeCell ref="AS9:AW9"/>
    <mergeCell ref="AE28:AG29"/>
    <mergeCell ref="AH28:AI29"/>
    <mergeCell ref="AJ28:AK29"/>
    <mergeCell ref="AL28:AM29"/>
    <mergeCell ref="AE24:AG25"/>
    <mergeCell ref="AH24:AI25"/>
    <mergeCell ref="AJ24:AK25"/>
    <mergeCell ref="AL24:AM25"/>
    <mergeCell ref="AE26:AG27"/>
    <mergeCell ref="AR12:AS13"/>
    <mergeCell ref="AT12:AU13"/>
    <mergeCell ref="AV12:AW13"/>
    <mergeCell ref="AO28:AQ29"/>
    <mergeCell ref="AR28:AS29"/>
    <mergeCell ref="AT28:AU29"/>
    <mergeCell ref="AV28:AW29"/>
    <mergeCell ref="AV20:AW21"/>
    <mergeCell ref="AO14:AQ15"/>
    <mergeCell ref="AR14:AS15"/>
    <mergeCell ref="AT14:AU15"/>
    <mergeCell ref="AV14:AW15"/>
    <mergeCell ref="AO16:AQ17"/>
    <mergeCell ref="AR16:AS17"/>
    <mergeCell ref="AH26:AI27"/>
    <mergeCell ref="AJ26:AK27"/>
    <mergeCell ref="AL26:AM27"/>
    <mergeCell ref="AE20:AG21"/>
    <mergeCell ref="AH20:AI21"/>
    <mergeCell ref="AJ20:AK21"/>
    <mergeCell ref="AL20:AM21"/>
    <mergeCell ref="AE22:AG23"/>
    <mergeCell ref="AH22:AI23"/>
    <mergeCell ref="AJ22:AK23"/>
    <mergeCell ref="AL12:AM13"/>
    <mergeCell ref="AE14:AG15"/>
    <mergeCell ref="AH14:AI15"/>
    <mergeCell ref="AJ14:AK15"/>
    <mergeCell ref="AL14:AM15"/>
    <mergeCell ref="AL22:AM23"/>
    <mergeCell ref="AE16:AG17"/>
    <mergeCell ref="AH16:AI17"/>
    <mergeCell ref="AJ16:AK17"/>
    <mergeCell ref="AL16:AM17"/>
    <mergeCell ref="AE18:AG19"/>
    <mergeCell ref="AH18:AI19"/>
    <mergeCell ref="AJ18:AK19"/>
    <mergeCell ref="AL18:AM19"/>
    <mergeCell ref="U26:W27"/>
    <mergeCell ref="X26:Y27"/>
    <mergeCell ref="Z26:AA27"/>
    <mergeCell ref="AB26:AC27"/>
    <mergeCell ref="U28:W29"/>
    <mergeCell ref="X28:Y29"/>
    <mergeCell ref="Z28:AA29"/>
    <mergeCell ref="AB28:AC29"/>
    <mergeCell ref="AE1:AM3"/>
    <mergeCell ref="AE4:AE10"/>
    <mergeCell ref="AF4:AL5"/>
    <mergeCell ref="AG6:AM6"/>
    <mergeCell ref="AF7:AH10"/>
    <mergeCell ref="AI7:AM7"/>
    <mergeCell ref="AI8:AM8"/>
    <mergeCell ref="AI9:AM9"/>
    <mergeCell ref="AI10:AM10"/>
    <mergeCell ref="AE11:AG11"/>
    <mergeCell ref="AH11:AI11"/>
    <mergeCell ref="AJ11:AK11"/>
    <mergeCell ref="AL11:AM11"/>
    <mergeCell ref="AE12:AG13"/>
    <mergeCell ref="AH12:AI13"/>
    <mergeCell ref="AJ12:AK13"/>
    <mergeCell ref="U20:W21"/>
    <mergeCell ref="X20:Y21"/>
    <mergeCell ref="Z20:AA21"/>
    <mergeCell ref="AB20:AC21"/>
    <mergeCell ref="U22:W23"/>
    <mergeCell ref="X22:Y23"/>
    <mergeCell ref="Z22:AA23"/>
    <mergeCell ref="AB22:AC23"/>
    <mergeCell ref="U24:W25"/>
    <mergeCell ref="X24:Y25"/>
    <mergeCell ref="Z24:AA25"/>
    <mergeCell ref="AB24:AC25"/>
    <mergeCell ref="AB14:AC15"/>
    <mergeCell ref="U16:W17"/>
    <mergeCell ref="X16:Y17"/>
    <mergeCell ref="Z16:AA17"/>
    <mergeCell ref="AB16:AC17"/>
    <mergeCell ref="U18:W19"/>
    <mergeCell ref="X18:Y19"/>
    <mergeCell ref="Z18:AA19"/>
    <mergeCell ref="AB18:AC19"/>
    <mergeCell ref="K31:S31"/>
    <mergeCell ref="K33:S36"/>
    <mergeCell ref="K37:S41"/>
    <mergeCell ref="K42:S43"/>
    <mergeCell ref="U1:AC3"/>
    <mergeCell ref="U4:U10"/>
    <mergeCell ref="V4:AB5"/>
    <mergeCell ref="W6:AC6"/>
    <mergeCell ref="V7:X10"/>
    <mergeCell ref="Y7:AC7"/>
    <mergeCell ref="Y8:AC8"/>
    <mergeCell ref="Y9:AC9"/>
    <mergeCell ref="Y10:AC10"/>
    <mergeCell ref="U11:W11"/>
    <mergeCell ref="X11:Y11"/>
    <mergeCell ref="Z11:AA11"/>
    <mergeCell ref="AB11:AC11"/>
    <mergeCell ref="U12:W13"/>
    <mergeCell ref="X12:Y13"/>
    <mergeCell ref="Z12:AA13"/>
    <mergeCell ref="AB12:AC13"/>
    <mergeCell ref="U14:W15"/>
    <mergeCell ref="X14:Y15"/>
    <mergeCell ref="Z14:AA15"/>
    <mergeCell ref="K24:M25"/>
    <mergeCell ref="N24:O25"/>
    <mergeCell ref="P24:Q25"/>
    <mergeCell ref="R24:S25"/>
    <mergeCell ref="K26:M27"/>
    <mergeCell ref="N26:O27"/>
    <mergeCell ref="P26:Q27"/>
    <mergeCell ref="R26:S27"/>
    <mergeCell ref="K28:M29"/>
    <mergeCell ref="N28:O29"/>
    <mergeCell ref="P28:Q29"/>
    <mergeCell ref="R28:S29"/>
    <mergeCell ref="K18:M19"/>
    <mergeCell ref="N18:O19"/>
    <mergeCell ref="P18:Q19"/>
    <mergeCell ref="R18:S19"/>
    <mergeCell ref="K20:M21"/>
    <mergeCell ref="N20:O21"/>
    <mergeCell ref="P20:Q21"/>
    <mergeCell ref="R20:S21"/>
    <mergeCell ref="K22:M23"/>
    <mergeCell ref="N22:O23"/>
    <mergeCell ref="P22:Q23"/>
    <mergeCell ref="R22:S23"/>
    <mergeCell ref="R12:S13"/>
    <mergeCell ref="K14:M15"/>
    <mergeCell ref="N14:O15"/>
    <mergeCell ref="P14:Q15"/>
    <mergeCell ref="R14:S15"/>
    <mergeCell ref="K16:M17"/>
    <mergeCell ref="N16:O17"/>
    <mergeCell ref="P16:Q17"/>
    <mergeCell ref="R16:S17"/>
    <mergeCell ref="A28:C29"/>
    <mergeCell ref="D28:E29"/>
    <mergeCell ref="F28:G29"/>
    <mergeCell ref="H28:I29"/>
    <mergeCell ref="A31:I31"/>
    <mergeCell ref="A33:I36"/>
    <mergeCell ref="A37:I41"/>
    <mergeCell ref="A42:I43"/>
    <mergeCell ref="K1:S3"/>
    <mergeCell ref="K4:K10"/>
    <mergeCell ref="L4:R5"/>
    <mergeCell ref="M6:S6"/>
    <mergeCell ref="L7:N10"/>
    <mergeCell ref="O7:S7"/>
    <mergeCell ref="O8:S8"/>
    <mergeCell ref="O9:S9"/>
    <mergeCell ref="O10:S10"/>
    <mergeCell ref="K11:M11"/>
    <mergeCell ref="N11:O11"/>
    <mergeCell ref="P11:Q11"/>
    <mergeCell ref="R11:S11"/>
    <mergeCell ref="K12:M13"/>
    <mergeCell ref="N12:O13"/>
    <mergeCell ref="P12:Q13"/>
    <mergeCell ref="A22:C23"/>
    <mergeCell ref="D22:E23"/>
    <mergeCell ref="F22:G23"/>
    <mergeCell ref="H22:I23"/>
    <mergeCell ref="A24:C25"/>
    <mergeCell ref="D24:E25"/>
    <mergeCell ref="F24:G25"/>
    <mergeCell ref="H24:I25"/>
    <mergeCell ref="A26:C27"/>
    <mergeCell ref="D26:E27"/>
    <mergeCell ref="F26:G27"/>
    <mergeCell ref="H26:I27"/>
    <mergeCell ref="A16:C17"/>
    <mergeCell ref="D16:E17"/>
    <mergeCell ref="F16:G17"/>
    <mergeCell ref="H16:I17"/>
    <mergeCell ref="A18:C19"/>
    <mergeCell ref="D18:E19"/>
    <mergeCell ref="F18:G19"/>
    <mergeCell ref="H18:I19"/>
    <mergeCell ref="A20:C21"/>
    <mergeCell ref="D20:E21"/>
    <mergeCell ref="F20:G21"/>
    <mergeCell ref="H20:I21"/>
    <mergeCell ref="A11:C11"/>
    <mergeCell ref="D11:E11"/>
    <mergeCell ref="F11:G11"/>
    <mergeCell ref="H11:I11"/>
    <mergeCell ref="A12:C13"/>
    <mergeCell ref="D12:E13"/>
    <mergeCell ref="F12:G13"/>
    <mergeCell ref="H12:I13"/>
    <mergeCell ref="A14:C15"/>
    <mergeCell ref="D14:E15"/>
    <mergeCell ref="F14:G15"/>
    <mergeCell ref="H14:I15"/>
    <mergeCell ref="A1:I3"/>
    <mergeCell ref="A4:A10"/>
    <mergeCell ref="B4:H5"/>
    <mergeCell ref="C6:I6"/>
    <mergeCell ref="B7:D10"/>
    <mergeCell ref="E7:I7"/>
    <mergeCell ref="E8:I8"/>
    <mergeCell ref="E9:I9"/>
    <mergeCell ref="E10:I10"/>
  </mergeCells>
  <conditionalFormatting sqref="E7:I10">
    <cfRule type="containsBlanks" dxfId="229" priority="40">
      <formula>LEN(TRIM(E7))=0</formula>
    </cfRule>
    <cfRule type="containsBlanks" priority="41">
      <formula>LEN(TRIM(E7))=0</formula>
    </cfRule>
  </conditionalFormatting>
  <conditionalFormatting sqref="O7:S10">
    <cfRule type="containsBlanks" dxfId="228" priority="25">
      <formula>LEN(TRIM(O7))=0</formula>
    </cfRule>
    <cfRule type="containsBlanks" priority="26">
      <formula>LEN(TRIM(O7))=0</formula>
    </cfRule>
  </conditionalFormatting>
  <conditionalFormatting sqref="Y7:AC10">
    <cfRule type="containsBlanks" dxfId="227" priority="23">
      <formula>LEN(TRIM(Y7))=0</formula>
    </cfRule>
    <cfRule type="containsBlanks" priority="24">
      <formula>LEN(TRIM(Y7))=0</formula>
    </cfRule>
  </conditionalFormatting>
  <conditionalFormatting sqref="AI7:AM10">
    <cfRule type="containsBlanks" dxfId="226" priority="21">
      <formula>LEN(TRIM(AI7))=0</formula>
    </cfRule>
    <cfRule type="containsBlanks" priority="22">
      <formula>LEN(TRIM(AI7))=0</formula>
    </cfRule>
  </conditionalFormatting>
  <conditionalFormatting sqref="AS7:AW10">
    <cfRule type="containsBlanks" dxfId="225" priority="19">
      <formula>LEN(TRIM(AS7))=0</formula>
    </cfRule>
    <cfRule type="containsBlanks" priority="20">
      <formula>LEN(TRIM(AS7))=0</formula>
    </cfRule>
  </conditionalFormatting>
  <conditionalFormatting sqref="BC7:BG10">
    <cfRule type="containsBlanks" dxfId="224" priority="17">
      <formula>LEN(TRIM(BC7))=0</formula>
    </cfRule>
    <cfRule type="containsBlanks" priority="18">
      <formula>LEN(TRIM(BC7))=0</formula>
    </cfRule>
  </conditionalFormatting>
  <conditionalFormatting sqref="BM7:BQ10">
    <cfRule type="containsBlanks" dxfId="223" priority="15">
      <formula>LEN(TRIM(BM7))=0</formula>
    </cfRule>
    <cfRule type="containsBlanks" priority="16">
      <formula>LEN(TRIM(BM7))=0</formula>
    </cfRule>
  </conditionalFormatting>
  <conditionalFormatting sqref="E53:I56">
    <cfRule type="containsBlanks" dxfId="222" priority="13">
      <formula>LEN(TRIM(E53))=0</formula>
    </cfRule>
    <cfRule type="containsBlanks" priority="14">
      <formula>LEN(TRIM(E53))=0</formula>
    </cfRule>
  </conditionalFormatting>
  <conditionalFormatting sqref="O53:S56">
    <cfRule type="containsBlanks" dxfId="221" priority="11">
      <formula>LEN(TRIM(O53))=0</formula>
    </cfRule>
    <cfRule type="containsBlanks" priority="12">
      <formula>LEN(TRIM(O53))=0</formula>
    </cfRule>
  </conditionalFormatting>
  <conditionalFormatting sqref="Y53:AC56">
    <cfRule type="containsBlanks" dxfId="220" priority="9">
      <formula>LEN(TRIM(Y53))=0</formula>
    </cfRule>
    <cfRule type="containsBlanks" priority="10">
      <formula>LEN(TRIM(Y53))=0</formula>
    </cfRule>
  </conditionalFormatting>
  <conditionalFormatting sqref="AI53:AM56">
    <cfRule type="containsBlanks" dxfId="219" priority="7">
      <formula>LEN(TRIM(AI53))=0</formula>
    </cfRule>
    <cfRule type="containsBlanks" priority="8">
      <formula>LEN(TRIM(AI53))=0</formula>
    </cfRule>
  </conditionalFormatting>
  <conditionalFormatting sqref="AS53:AW56">
    <cfRule type="containsBlanks" dxfId="218" priority="5">
      <formula>LEN(TRIM(AS53))=0</formula>
    </cfRule>
    <cfRule type="containsBlanks" priority="6">
      <formula>LEN(TRIM(AS53))=0</formula>
    </cfRule>
  </conditionalFormatting>
  <conditionalFormatting sqref="BC53:BG56">
    <cfRule type="containsBlanks" dxfId="217" priority="3">
      <formula>LEN(TRIM(BC53))=0</formula>
    </cfRule>
    <cfRule type="containsBlanks" priority="4">
      <formula>LEN(TRIM(BC53))=0</formula>
    </cfRule>
  </conditionalFormatting>
  <conditionalFormatting sqref="BM53:BQ56">
    <cfRule type="containsBlanks" dxfId="216" priority="1">
      <formula>LEN(TRIM(BM53))=0</formula>
    </cfRule>
    <cfRule type="containsBlanks" priority="2">
      <formula>LEN(TRIM(BM53))=0</formula>
    </cfRule>
  </conditionalFormatting>
  <printOptions horizontalCentered="1" verticalCentered="1"/>
  <pageMargins left="0.7" right="0.7" top="0.75" bottom="0.75" header="0.3" footer="0.3"/>
  <pageSetup pageOrder="overThenDown" orientation="portrait" r:id="rId1"/>
  <rowBreaks count="2" manualBreakCount="2">
    <brk id="43" max="16383" man="1"/>
    <brk id="8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DE2160"/>
  <sheetViews>
    <sheetView showGridLines="0" topLeftCell="B1" zoomScale="70" zoomScaleNormal="70" workbookViewId="0">
      <pane ySplit="3" topLeftCell="A47" activePane="bottomLeft" state="frozen"/>
      <selection pane="bottomLeft" activeCell="D98" sqref="D98"/>
    </sheetView>
  </sheetViews>
  <sheetFormatPr defaultColWidth="9.140625" defaultRowHeight="18" x14ac:dyDescent="0.2"/>
  <cols>
    <col min="1" max="1" width="5.140625" style="25" customWidth="1"/>
    <col min="2" max="2" width="11.42578125" style="25" customWidth="1"/>
    <col min="3" max="3" width="24.28515625" style="25" customWidth="1"/>
    <col min="4" max="4" width="31.7109375" style="163" customWidth="1"/>
    <col min="5" max="5" width="7.5703125" style="159" customWidth="1"/>
    <col min="6" max="6" width="14.7109375" style="169" customWidth="1"/>
    <col min="7" max="7" width="3.7109375" style="169" customWidth="1"/>
    <col min="8" max="8" width="14.7109375" style="169" customWidth="1"/>
    <col min="9" max="9" width="3.7109375" style="169" customWidth="1"/>
    <col min="10" max="10" width="14.7109375" style="169" customWidth="1"/>
    <col min="11" max="11" width="3.7109375" style="169" customWidth="1"/>
    <col min="12" max="12" width="14.7109375" style="169" customWidth="1"/>
    <col min="13" max="13" width="3.7109375" style="169" customWidth="1"/>
    <col min="14" max="14" width="14.7109375" style="169" customWidth="1"/>
    <col min="15" max="15" width="3.7109375" style="169" customWidth="1"/>
    <col min="16" max="16" width="14.7109375" style="169" customWidth="1"/>
    <col min="17" max="17" width="3.7109375" style="169" customWidth="1"/>
    <col min="18" max="18" width="14.7109375" style="169" customWidth="1"/>
    <col min="19" max="19" width="3.7109375" style="169" customWidth="1"/>
    <col min="20" max="20" width="42.7109375" style="179" bestFit="1" customWidth="1"/>
    <col min="21" max="21" width="14.7109375" style="169" customWidth="1"/>
    <col min="22" max="22" width="3.7109375" style="169" customWidth="1"/>
    <col min="23" max="23" width="14.7109375" style="169" customWidth="1"/>
    <col min="24" max="24" width="3.7109375" style="169" customWidth="1"/>
    <col min="25" max="25" width="14.7109375" style="169" customWidth="1"/>
    <col min="26" max="26" width="3.7109375" style="169" customWidth="1"/>
    <col min="27" max="27" width="14.7109375" style="169" customWidth="1"/>
    <col min="28" max="28" width="3.7109375" style="169" customWidth="1"/>
    <col min="29" max="29" width="14.7109375" style="169" customWidth="1"/>
    <col min="30" max="30" width="3.7109375" style="169" customWidth="1"/>
    <col min="31" max="31" width="14.7109375" style="169" customWidth="1"/>
    <col min="32" max="32" width="3.7109375" style="169" customWidth="1"/>
    <col min="33" max="33" width="14.7109375" style="169" customWidth="1"/>
    <col min="34" max="34" width="3.7109375" style="168" customWidth="1"/>
    <col min="35" max="35" width="12.7109375" style="163" customWidth="1"/>
    <col min="36" max="36" width="3.85546875" style="154" customWidth="1"/>
    <col min="37" max="37" width="12.85546875" style="25" bestFit="1" customWidth="1"/>
    <col min="38" max="38" width="4.5703125" style="25" bestFit="1" customWidth="1"/>
    <col min="39" max="39" width="9.140625" style="25"/>
    <col min="40" max="40" width="3.85546875" style="25" customWidth="1"/>
    <col min="41" max="41" width="9.140625" style="25"/>
    <col min="42" max="42" width="3.85546875" style="25" customWidth="1"/>
    <col min="43" max="43" width="9.140625" style="25"/>
    <col min="44" max="44" width="3.85546875" style="25" customWidth="1"/>
    <col min="45" max="45" width="9.140625" style="25"/>
    <col min="46" max="46" width="3.85546875" style="25" customWidth="1"/>
    <col min="47" max="47" width="9.140625" style="25"/>
    <col min="48" max="48" width="20.7109375" style="25" customWidth="1"/>
    <col min="49" max="49" width="9.140625" style="25"/>
    <col min="50" max="50" width="3.85546875" style="25" customWidth="1"/>
    <col min="51" max="51" width="9.140625" style="25"/>
    <col min="52" max="52" width="3.85546875" style="25" customWidth="1"/>
    <col min="53" max="53" width="9.140625" style="25"/>
    <col min="54" max="54" width="3.85546875" style="25" customWidth="1"/>
    <col min="55" max="55" width="9.140625" style="25"/>
    <col min="56" max="56" width="3.85546875" style="25" customWidth="1"/>
    <col min="57" max="57" width="9.140625" style="25"/>
    <col min="58" max="58" width="3.85546875" style="25" customWidth="1"/>
    <col min="59" max="59" width="9.140625" style="25"/>
    <col min="60" max="60" width="3.85546875" style="25" customWidth="1"/>
    <col min="61" max="61" width="9.140625" style="25"/>
    <col min="62" max="62" width="3.85546875" style="25" customWidth="1"/>
    <col min="63" max="16384" width="9.140625" style="25"/>
  </cols>
  <sheetData>
    <row r="1" spans="1:109" ht="23.1" customHeight="1" thickBot="1" x14ac:dyDescent="0.25">
      <c r="A1" s="549" t="s">
        <v>13</v>
      </c>
      <c r="C1" s="82"/>
      <c r="D1" s="553"/>
      <c r="E1" s="553"/>
      <c r="F1" s="553"/>
      <c r="G1" s="553"/>
      <c r="H1" s="553"/>
      <c r="I1" s="160"/>
      <c r="J1" s="546" t="s">
        <v>14</v>
      </c>
      <c r="K1" s="547"/>
      <c r="L1" s="548"/>
      <c r="M1" s="522">
        <f ca="1">TODAY()</f>
        <v>44464</v>
      </c>
      <c r="N1" s="523"/>
      <c r="O1" s="523"/>
      <c r="P1" s="523"/>
      <c r="Q1" s="523"/>
      <c r="R1" s="523"/>
      <c r="S1" s="524"/>
      <c r="T1" s="161"/>
      <c r="U1" s="160"/>
      <c r="V1" s="160"/>
      <c r="W1" s="160"/>
      <c r="X1" s="160"/>
      <c r="Y1" s="160"/>
      <c r="Z1" s="160"/>
      <c r="AA1" s="160"/>
      <c r="AB1" s="160"/>
      <c r="AC1" s="160"/>
      <c r="AD1" s="160"/>
      <c r="AE1" s="160"/>
      <c r="AF1" s="160"/>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row>
    <row r="2" spans="1:109" s="77" customFormat="1" ht="23.1" customHeight="1" x14ac:dyDescent="0.25">
      <c r="A2" s="550"/>
      <c r="B2" s="441"/>
      <c r="C2" s="392"/>
      <c r="D2" s="390"/>
      <c r="E2" s="551" t="s">
        <v>15</v>
      </c>
      <c r="F2" s="532">
        <f>Notes!D2</f>
        <v>44473</v>
      </c>
      <c r="G2" s="525"/>
      <c r="H2" s="525">
        <f>SUM(F2+1)</f>
        <v>44474</v>
      </c>
      <c r="I2" s="525"/>
      <c r="J2" s="525">
        <f>SUM(H2+1)</f>
        <v>44475</v>
      </c>
      <c r="K2" s="525"/>
      <c r="L2" s="525">
        <f>SUM(J2+1)</f>
        <v>44476</v>
      </c>
      <c r="M2" s="525"/>
      <c r="N2" s="525">
        <f>SUM(L2+1)</f>
        <v>44477</v>
      </c>
      <c r="O2" s="525"/>
      <c r="P2" s="525">
        <f>SUM(N2+1)</f>
        <v>44478</v>
      </c>
      <c r="Q2" s="525"/>
      <c r="R2" s="525">
        <f>SUM(P2+1)</f>
        <v>44479</v>
      </c>
      <c r="S2" s="530"/>
      <c r="T2" s="162"/>
      <c r="U2" s="532">
        <f>SUM(R2+1)</f>
        <v>44480</v>
      </c>
      <c r="V2" s="525"/>
      <c r="W2" s="525">
        <f>SUM(U2+1)</f>
        <v>44481</v>
      </c>
      <c r="X2" s="525"/>
      <c r="Y2" s="525">
        <f>SUM(W2+1)</f>
        <v>44482</v>
      </c>
      <c r="Z2" s="525"/>
      <c r="AA2" s="525">
        <f>SUM(Y2+1)</f>
        <v>44483</v>
      </c>
      <c r="AB2" s="525"/>
      <c r="AC2" s="525">
        <f>SUM(AA2+1)</f>
        <v>44484</v>
      </c>
      <c r="AD2" s="525"/>
      <c r="AE2" s="525">
        <f>SUM(AC2+1)</f>
        <v>44485</v>
      </c>
      <c r="AF2" s="525"/>
      <c r="AG2" s="525">
        <f>SUM(AE2+1)</f>
        <v>44486</v>
      </c>
      <c r="AH2" s="530"/>
      <c r="AI2" s="365"/>
      <c r="AJ2" s="365"/>
      <c r="AK2" s="365"/>
      <c r="AL2" s="365"/>
      <c r="AM2" s="365"/>
      <c r="AN2" s="365"/>
      <c r="AO2" s="365"/>
      <c r="AP2" s="365"/>
      <c r="AQ2" s="365"/>
      <c r="AR2" s="365"/>
      <c r="AS2" s="365"/>
      <c r="AT2" s="365"/>
      <c r="AU2" s="365"/>
      <c r="AV2" s="365"/>
      <c r="AW2" s="365"/>
      <c r="AX2" s="365"/>
      <c r="AY2" s="365"/>
      <c r="AZ2" s="365"/>
      <c r="BA2" s="365"/>
      <c r="BB2" s="365"/>
      <c r="BC2" s="365"/>
      <c r="BD2" s="365"/>
      <c r="BE2" s="365"/>
      <c r="BF2" s="365"/>
      <c r="BG2" s="365"/>
      <c r="BH2" s="365"/>
      <c r="BI2" s="365"/>
      <c r="BJ2" s="365"/>
      <c r="BK2" s="365"/>
      <c r="BL2" s="365"/>
      <c r="BM2" s="365"/>
      <c r="BN2" s="365"/>
      <c r="BO2" s="365"/>
      <c r="BP2" s="365"/>
      <c r="BQ2" s="365"/>
      <c r="BR2" s="365"/>
      <c r="BS2" s="365"/>
      <c r="BT2" s="365"/>
      <c r="BU2" s="365"/>
      <c r="BV2" s="365"/>
      <c r="BW2" s="365"/>
      <c r="BX2" s="365"/>
      <c r="BY2" s="365"/>
      <c r="BZ2" s="365"/>
      <c r="CA2" s="365"/>
      <c r="CB2" s="365"/>
      <c r="CC2" s="365"/>
      <c r="CD2" s="365"/>
      <c r="CE2" s="365"/>
      <c r="CF2" s="365"/>
      <c r="CG2" s="365"/>
      <c r="CH2" s="365"/>
      <c r="CI2" s="365"/>
      <c r="CJ2" s="365"/>
      <c r="CK2" s="365"/>
      <c r="CL2" s="365"/>
      <c r="CM2" s="365"/>
      <c r="CN2" s="365"/>
      <c r="CO2" s="365"/>
      <c r="CP2" s="365"/>
      <c r="CQ2" s="365"/>
      <c r="CR2" s="365"/>
      <c r="CS2" s="365"/>
      <c r="CT2" s="365"/>
      <c r="CU2" s="365"/>
      <c r="CV2" s="365"/>
      <c r="CW2" s="365"/>
      <c r="CX2" s="365"/>
      <c r="CY2" s="365"/>
      <c r="CZ2" s="365"/>
      <c r="DA2" s="365"/>
      <c r="DB2" s="365"/>
      <c r="DC2" s="365"/>
      <c r="DD2" s="365"/>
      <c r="DE2" s="365"/>
    </row>
    <row r="3" spans="1:109" s="78" customFormat="1" ht="23.1" customHeight="1" thickBot="1" x14ac:dyDescent="0.25">
      <c r="A3" s="549"/>
      <c r="B3" s="77" t="s">
        <v>157</v>
      </c>
      <c r="C3" s="77" t="s">
        <v>156</v>
      </c>
      <c r="D3" s="365" t="s">
        <v>99</v>
      </c>
      <c r="E3" s="552"/>
      <c r="F3" s="533" t="s">
        <v>16</v>
      </c>
      <c r="G3" s="526"/>
      <c r="H3" s="526" t="s">
        <v>17</v>
      </c>
      <c r="I3" s="526"/>
      <c r="J3" s="526" t="s">
        <v>18</v>
      </c>
      <c r="K3" s="526"/>
      <c r="L3" s="526" t="s">
        <v>19</v>
      </c>
      <c r="M3" s="526"/>
      <c r="N3" s="526" t="s">
        <v>20</v>
      </c>
      <c r="O3" s="526"/>
      <c r="P3" s="526" t="s">
        <v>21</v>
      </c>
      <c r="Q3" s="526"/>
      <c r="R3" s="526" t="s">
        <v>22</v>
      </c>
      <c r="S3" s="531"/>
      <c r="T3" s="393"/>
      <c r="U3" s="533" t="s">
        <v>16</v>
      </c>
      <c r="V3" s="526"/>
      <c r="W3" s="526" t="s">
        <v>17</v>
      </c>
      <c r="X3" s="526"/>
      <c r="Y3" s="526" t="s">
        <v>18</v>
      </c>
      <c r="Z3" s="526"/>
      <c r="AA3" s="526" t="s">
        <v>19</v>
      </c>
      <c r="AB3" s="526"/>
      <c r="AC3" s="526" t="s">
        <v>20</v>
      </c>
      <c r="AD3" s="526"/>
      <c r="AE3" s="526" t="s">
        <v>21</v>
      </c>
      <c r="AF3" s="526"/>
      <c r="AG3" s="526" t="s">
        <v>22</v>
      </c>
      <c r="AH3" s="531"/>
      <c r="AI3" s="366"/>
      <c r="AJ3" s="366"/>
      <c r="AK3" s="366"/>
      <c r="AL3" s="366"/>
      <c r="AM3" s="366"/>
      <c r="AN3" s="366"/>
      <c r="AO3" s="366"/>
      <c r="AP3" s="366"/>
      <c r="AQ3" s="366"/>
      <c r="AR3" s="366"/>
      <c r="AS3" s="366"/>
      <c r="AT3" s="366"/>
      <c r="AU3" s="366"/>
      <c r="AV3" s="366"/>
      <c r="AW3" s="366"/>
      <c r="AX3" s="366"/>
      <c r="AY3" s="366"/>
      <c r="AZ3" s="366"/>
      <c r="BA3" s="366"/>
      <c r="BB3" s="366"/>
      <c r="BC3" s="366"/>
      <c r="BD3" s="366"/>
      <c r="BE3" s="366"/>
      <c r="BF3" s="366"/>
      <c r="BG3" s="366"/>
      <c r="BH3" s="366"/>
      <c r="BI3" s="366"/>
      <c r="BJ3" s="366"/>
      <c r="BK3" s="366"/>
      <c r="BL3" s="366"/>
      <c r="BM3" s="366"/>
      <c r="BN3" s="366"/>
      <c r="BO3" s="366"/>
      <c r="BP3" s="366"/>
      <c r="BQ3" s="366"/>
      <c r="BR3" s="366"/>
      <c r="BS3" s="366"/>
      <c r="BT3" s="366"/>
      <c r="BU3" s="366"/>
      <c r="BV3" s="366"/>
      <c r="BW3" s="366"/>
      <c r="BX3" s="366"/>
      <c r="BY3" s="366"/>
      <c r="BZ3" s="366"/>
      <c r="CA3" s="366"/>
      <c r="CB3" s="366"/>
      <c r="CC3" s="366"/>
      <c r="CD3" s="366"/>
      <c r="CE3" s="366"/>
      <c r="CF3" s="366"/>
      <c r="CG3" s="366"/>
      <c r="CH3" s="366"/>
      <c r="CI3" s="366"/>
      <c r="CJ3" s="366"/>
      <c r="CK3" s="366"/>
      <c r="CL3" s="366"/>
      <c r="CM3" s="366"/>
      <c r="CN3" s="366"/>
      <c r="CO3" s="366"/>
      <c r="CP3" s="366"/>
      <c r="CQ3" s="366"/>
      <c r="CR3" s="366"/>
      <c r="CS3" s="366"/>
      <c r="CT3" s="366"/>
      <c r="CU3" s="366"/>
      <c r="CV3" s="366"/>
      <c r="CW3" s="366"/>
      <c r="CX3" s="366"/>
      <c r="CY3" s="366"/>
      <c r="CZ3" s="366"/>
      <c r="DA3" s="366"/>
      <c r="DB3" s="366"/>
      <c r="DC3" s="366"/>
      <c r="DD3" s="366"/>
      <c r="DE3" s="366"/>
    </row>
    <row r="4" spans="1:109" s="78" customFormat="1" ht="23.1" customHeight="1" thickBot="1" x14ac:dyDescent="0.25">
      <c r="A4" s="213"/>
      <c r="B4" s="214"/>
      <c r="C4" s="215"/>
      <c r="D4" s="527" t="s">
        <v>23</v>
      </c>
      <c r="E4" s="528"/>
      <c r="F4" s="528"/>
      <c r="G4" s="528"/>
      <c r="H4" s="528"/>
      <c r="I4" s="528"/>
      <c r="J4" s="528"/>
      <c r="K4" s="528"/>
      <c r="L4" s="528"/>
      <c r="M4" s="528"/>
      <c r="N4" s="528"/>
      <c r="O4" s="528"/>
      <c r="P4" s="528"/>
      <c r="Q4" s="528"/>
      <c r="R4" s="528"/>
      <c r="S4" s="528"/>
      <c r="T4" s="528"/>
      <c r="U4" s="528"/>
      <c r="V4" s="528"/>
      <c r="W4" s="528"/>
      <c r="X4" s="528"/>
      <c r="Y4" s="528"/>
      <c r="Z4" s="528"/>
      <c r="AA4" s="528"/>
      <c r="AB4" s="528"/>
      <c r="AC4" s="528"/>
      <c r="AD4" s="528"/>
      <c r="AE4" s="528"/>
      <c r="AF4" s="528"/>
      <c r="AG4" s="528"/>
      <c r="AH4" s="529"/>
      <c r="AI4" s="366"/>
      <c r="AJ4" s="366"/>
      <c r="AK4" s="366"/>
      <c r="AL4" s="366"/>
      <c r="AM4" s="366"/>
      <c r="AN4" s="366"/>
      <c r="AO4" s="366"/>
      <c r="AP4" s="366"/>
      <c r="AQ4" s="366"/>
      <c r="AR4" s="366"/>
      <c r="AS4" s="366"/>
      <c r="AT4" s="366"/>
      <c r="AU4" s="366"/>
      <c r="AV4" s="366"/>
      <c r="AW4" s="366"/>
      <c r="AX4" s="366"/>
      <c r="AY4" s="366"/>
      <c r="AZ4" s="366"/>
      <c r="BA4" s="366"/>
      <c r="BB4" s="366"/>
      <c r="BC4" s="366"/>
      <c r="BD4" s="366"/>
      <c r="BE4" s="366"/>
      <c r="BF4" s="366"/>
      <c r="BG4" s="366"/>
      <c r="BH4" s="366"/>
      <c r="BI4" s="366"/>
      <c r="BJ4" s="366"/>
      <c r="BK4" s="366"/>
      <c r="BL4" s="366"/>
      <c r="BM4" s="366"/>
      <c r="BN4" s="366"/>
      <c r="BO4" s="366"/>
      <c r="BP4" s="366"/>
      <c r="BQ4" s="366"/>
      <c r="BR4" s="366"/>
      <c r="BS4" s="366"/>
      <c r="BT4" s="366"/>
      <c r="BU4" s="366"/>
      <c r="BV4" s="366"/>
      <c r="BW4" s="366"/>
      <c r="BX4" s="366"/>
      <c r="BY4" s="366"/>
      <c r="BZ4" s="366"/>
      <c r="CA4" s="366"/>
      <c r="CB4" s="366"/>
      <c r="CC4" s="366"/>
      <c r="CD4" s="366"/>
      <c r="CE4" s="366"/>
      <c r="CF4" s="366"/>
      <c r="CG4" s="366"/>
      <c r="CH4" s="366"/>
      <c r="CI4" s="366"/>
      <c r="CJ4" s="366"/>
      <c r="CK4" s="366"/>
      <c r="CL4" s="366"/>
      <c r="CM4" s="366"/>
      <c r="CN4" s="366"/>
      <c r="CO4" s="366"/>
      <c r="CP4" s="366"/>
      <c r="CQ4" s="366"/>
      <c r="CR4" s="366"/>
      <c r="CS4" s="366"/>
      <c r="CT4" s="366"/>
      <c r="CU4" s="366"/>
      <c r="CV4" s="366"/>
      <c r="CW4" s="366"/>
      <c r="CX4" s="366"/>
      <c r="CY4" s="366"/>
      <c r="CZ4" s="366"/>
      <c r="DA4" s="366"/>
      <c r="DB4" s="366"/>
      <c r="DC4" s="366"/>
      <c r="DD4" s="366"/>
      <c r="DE4" s="366"/>
    </row>
    <row r="5" spans="1:109" s="80" customFormat="1" ht="26.1" customHeight="1" x14ac:dyDescent="0.25">
      <c r="A5" s="394">
        <v>1</v>
      </c>
      <c r="B5" s="395">
        <v>80</v>
      </c>
      <c r="C5" s="396" t="str">
        <f>IF('Cook Senority'!E4=0,"",'Cook Senority'!E4)</f>
        <v>000-000-0000</v>
      </c>
      <c r="D5" s="464" t="str">
        <f>CONCATENATE('Cook Senority'!A4," ",'Cook Senority'!B4,)</f>
        <v>First Last</v>
      </c>
      <c r="E5" s="397">
        <f>'Cook Senority'!C4</f>
        <v>1</v>
      </c>
      <c r="F5" s="545"/>
      <c r="G5" s="542"/>
      <c r="H5" s="540"/>
      <c r="I5" s="542"/>
      <c r="J5" s="540"/>
      <c r="K5" s="542"/>
      <c r="L5" s="540"/>
      <c r="M5" s="542"/>
      <c r="N5" s="540"/>
      <c r="O5" s="542"/>
      <c r="P5" s="540"/>
      <c r="Q5" s="542"/>
      <c r="R5" s="540"/>
      <c r="S5" s="542"/>
      <c r="T5" s="466" t="str">
        <f>+D5</f>
        <v>First Last</v>
      </c>
      <c r="U5" s="540"/>
      <c r="V5" s="542"/>
      <c r="W5" s="540"/>
      <c r="X5" s="542"/>
      <c r="Y5" s="540"/>
      <c r="Z5" s="542"/>
      <c r="AA5" s="540"/>
      <c r="AB5" s="542"/>
      <c r="AC5" s="540"/>
      <c r="AD5" s="542"/>
      <c r="AE5" s="540"/>
      <c r="AF5" s="542"/>
      <c r="AG5" s="540"/>
      <c r="AH5" s="54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row>
    <row r="6" spans="1:109" s="79" customFormat="1" ht="29.25" customHeight="1" x14ac:dyDescent="0.25">
      <c r="A6" s="383">
        <f t="shared" ref="A6:A23" si="0">SUM(A5+1)</f>
        <v>2</v>
      </c>
      <c r="B6" s="369">
        <v>80</v>
      </c>
      <c r="C6" s="368" t="str">
        <f>IF('Cook Senority'!E5=0,"",'Cook Senority'!E5)</f>
        <v/>
      </c>
      <c r="D6" s="465" t="str">
        <f>CONCATENATE('Cook Senority'!A5," ",'Cook Senority'!B5)</f>
        <v xml:space="preserve"> </v>
      </c>
      <c r="E6" s="388" t="str">
        <f>IF('Cook Senority'!C5=0,"",'Cook Senority'!C5)</f>
        <v/>
      </c>
      <c r="F6" s="543"/>
      <c r="G6" s="538"/>
      <c r="H6" s="534"/>
      <c r="I6" s="538"/>
      <c r="J6" s="534"/>
      <c r="K6" s="538"/>
      <c r="L6" s="534"/>
      <c r="M6" s="538"/>
      <c r="N6" s="534"/>
      <c r="O6" s="538"/>
      <c r="P6" s="534"/>
      <c r="Q6" s="538"/>
      <c r="R6" s="534"/>
      <c r="S6" s="538"/>
      <c r="T6" s="467" t="str">
        <f>IF(D6=0,"",D6)</f>
        <v xml:space="preserve"> </v>
      </c>
      <c r="U6" s="534"/>
      <c r="V6" s="538"/>
      <c r="W6" s="534"/>
      <c r="X6" s="538"/>
      <c r="Y6" s="534"/>
      <c r="Z6" s="538"/>
      <c r="AA6" s="534"/>
      <c r="AB6" s="538"/>
      <c r="AC6" s="534"/>
      <c r="AD6" s="538"/>
      <c r="AE6" s="534"/>
      <c r="AF6" s="538"/>
      <c r="AG6" s="534"/>
      <c r="AH6" s="535"/>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W6" s="81"/>
      <c r="BX6" s="81"/>
      <c r="BY6" s="81"/>
      <c r="BZ6" s="81"/>
      <c r="CA6" s="81"/>
      <c r="CB6" s="81"/>
      <c r="CC6" s="81"/>
      <c r="CD6" s="81"/>
      <c r="CE6" s="81"/>
      <c r="CF6" s="81"/>
      <c r="CG6" s="81"/>
      <c r="CH6" s="81"/>
      <c r="CI6" s="81"/>
      <c r="CJ6" s="81"/>
      <c r="CK6" s="81"/>
      <c r="CL6" s="81"/>
      <c r="CM6" s="81"/>
      <c r="CN6" s="81"/>
      <c r="CO6" s="81"/>
      <c r="CP6" s="81"/>
      <c r="CQ6" s="81"/>
      <c r="CR6" s="81"/>
      <c r="CS6" s="81"/>
      <c r="CT6" s="81"/>
      <c r="CU6" s="81"/>
      <c r="CV6" s="81"/>
      <c r="CW6" s="81"/>
      <c r="CX6" s="81"/>
      <c r="CY6" s="81"/>
      <c r="CZ6" s="81"/>
      <c r="DA6" s="81"/>
      <c r="DB6" s="81"/>
      <c r="DC6" s="81"/>
      <c r="DD6" s="81"/>
      <c r="DE6" s="81"/>
    </row>
    <row r="7" spans="1:109" s="80" customFormat="1" ht="26.1" customHeight="1" x14ac:dyDescent="0.25">
      <c r="A7" s="383">
        <f t="shared" si="0"/>
        <v>3</v>
      </c>
      <c r="B7" s="369">
        <v>80</v>
      </c>
      <c r="C7" s="368" t="str">
        <f>IF('Cook Senority'!E6=0,"",'Cook Senority'!E6)</f>
        <v/>
      </c>
      <c r="D7" s="465" t="str">
        <f>CONCATENATE('Cook Senority'!A6," ",'Cook Senority'!B6)</f>
        <v xml:space="preserve"> </v>
      </c>
      <c r="E7" s="388" t="str">
        <f>IF('Cook Senority'!C6=0,"",'Cook Senority'!C6)</f>
        <v/>
      </c>
      <c r="F7" s="543"/>
      <c r="G7" s="538"/>
      <c r="H7" s="534"/>
      <c r="I7" s="538"/>
      <c r="J7" s="534"/>
      <c r="K7" s="538"/>
      <c r="L7" s="534"/>
      <c r="M7" s="538"/>
      <c r="N7" s="534"/>
      <c r="O7" s="538"/>
      <c r="P7" s="534"/>
      <c r="Q7" s="538"/>
      <c r="R7" s="534"/>
      <c r="S7" s="538"/>
      <c r="T7" s="467" t="str">
        <f t="shared" ref="T7:T23" si="1">IF(D7=0,"",D7)</f>
        <v xml:space="preserve"> </v>
      </c>
      <c r="U7" s="534"/>
      <c r="V7" s="538"/>
      <c r="W7" s="534"/>
      <c r="X7" s="538"/>
      <c r="Y7" s="534"/>
      <c r="Z7" s="538"/>
      <c r="AA7" s="534"/>
      <c r="AB7" s="538"/>
      <c r="AC7" s="534"/>
      <c r="AD7" s="538"/>
      <c r="AE7" s="534"/>
      <c r="AF7" s="538"/>
      <c r="AG7" s="534"/>
      <c r="AH7" s="535"/>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row>
    <row r="8" spans="1:109" s="79" customFormat="1" ht="26.1" customHeight="1" x14ac:dyDescent="0.25">
      <c r="A8" s="383">
        <f t="shared" si="0"/>
        <v>4</v>
      </c>
      <c r="B8" s="369">
        <v>32</v>
      </c>
      <c r="C8" s="368" t="str">
        <f>IF('Cook Senority'!E7=0,"",'Cook Senority'!E7)</f>
        <v/>
      </c>
      <c r="D8" s="465" t="str">
        <f>CONCATENATE('Cook Senority'!A7," ",'Cook Senority'!B7)</f>
        <v xml:space="preserve"> </v>
      </c>
      <c r="E8" s="388" t="str">
        <f>IF('Cook Senority'!C7=0,"",'Cook Senority'!C7)</f>
        <v/>
      </c>
      <c r="F8" s="543"/>
      <c r="G8" s="538"/>
      <c r="H8" s="534"/>
      <c r="I8" s="538"/>
      <c r="J8" s="534"/>
      <c r="K8" s="538"/>
      <c r="L8" s="534"/>
      <c r="M8" s="538"/>
      <c r="N8" s="534"/>
      <c r="O8" s="538"/>
      <c r="P8" s="534"/>
      <c r="Q8" s="538"/>
      <c r="R8" s="534"/>
      <c r="S8" s="538"/>
      <c r="T8" s="467" t="str">
        <f t="shared" si="1"/>
        <v xml:space="preserve"> </v>
      </c>
      <c r="U8" s="534"/>
      <c r="V8" s="538"/>
      <c r="W8" s="534"/>
      <c r="X8" s="538"/>
      <c r="Y8" s="534"/>
      <c r="Z8" s="538"/>
      <c r="AA8" s="534"/>
      <c r="AB8" s="538"/>
      <c r="AC8" s="534"/>
      <c r="AD8" s="538"/>
      <c r="AE8" s="534"/>
      <c r="AF8" s="538"/>
      <c r="AG8" s="534"/>
      <c r="AH8" s="535"/>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c r="CV8" s="81"/>
      <c r="CW8" s="81"/>
      <c r="CX8" s="81"/>
      <c r="CY8" s="81"/>
      <c r="CZ8" s="81"/>
      <c r="DA8" s="81"/>
      <c r="DB8" s="81"/>
      <c r="DC8" s="81"/>
      <c r="DD8" s="81"/>
      <c r="DE8" s="81"/>
    </row>
    <row r="9" spans="1:109" s="80" customFormat="1" ht="28.5" customHeight="1" x14ac:dyDescent="0.25">
      <c r="A9" s="383">
        <f t="shared" si="0"/>
        <v>5</v>
      </c>
      <c r="B9" s="369">
        <v>80</v>
      </c>
      <c r="C9" s="368" t="str">
        <f>IF('Cook Senority'!E8=0,"",'Cook Senority'!E8)</f>
        <v/>
      </c>
      <c r="D9" s="465" t="str">
        <f>CONCATENATE('Cook Senority'!A8," ",'Cook Senority'!B8)</f>
        <v xml:space="preserve"> </v>
      </c>
      <c r="E9" s="388" t="str">
        <f>IF('Cook Senority'!C8=0,"",'Cook Senority'!C8)</f>
        <v/>
      </c>
      <c r="F9" s="543"/>
      <c r="G9" s="538"/>
      <c r="H9" s="534"/>
      <c r="I9" s="538"/>
      <c r="J9" s="534"/>
      <c r="K9" s="538"/>
      <c r="L9" s="534"/>
      <c r="M9" s="538"/>
      <c r="N9" s="534"/>
      <c r="O9" s="538"/>
      <c r="P9" s="534"/>
      <c r="Q9" s="538"/>
      <c r="R9" s="534"/>
      <c r="S9" s="538"/>
      <c r="T9" s="467" t="str">
        <f t="shared" si="1"/>
        <v xml:space="preserve"> </v>
      </c>
      <c r="U9" s="534"/>
      <c r="V9" s="538"/>
      <c r="W9" s="534"/>
      <c r="X9" s="538"/>
      <c r="Y9" s="534"/>
      <c r="Z9" s="538"/>
      <c r="AA9" s="534"/>
      <c r="AB9" s="538"/>
      <c r="AC9" s="534"/>
      <c r="AD9" s="538"/>
      <c r="AE9" s="534"/>
      <c r="AF9" s="538"/>
      <c r="AG9" s="534"/>
      <c r="AH9" s="535"/>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row>
    <row r="10" spans="1:109" s="79" customFormat="1" ht="28.5" customHeight="1" x14ac:dyDescent="0.25">
      <c r="A10" s="383">
        <f t="shared" si="0"/>
        <v>6</v>
      </c>
      <c r="B10" s="369">
        <v>52</v>
      </c>
      <c r="C10" s="368" t="str">
        <f>IF('Cook Senority'!E9=0,"",'Cook Senority'!E9)</f>
        <v/>
      </c>
      <c r="D10" s="465" t="str">
        <f>CONCATENATE('Cook Senority'!A9," ",'Cook Senority'!B9)</f>
        <v xml:space="preserve"> </v>
      </c>
      <c r="E10" s="388" t="str">
        <f>IF('Cook Senority'!C9=0,"",'Cook Senority'!C9)</f>
        <v/>
      </c>
      <c r="F10" s="543"/>
      <c r="G10" s="538"/>
      <c r="H10" s="534"/>
      <c r="I10" s="538"/>
      <c r="J10" s="534"/>
      <c r="K10" s="538"/>
      <c r="L10" s="534"/>
      <c r="M10" s="538"/>
      <c r="N10" s="534"/>
      <c r="O10" s="538"/>
      <c r="P10" s="534"/>
      <c r="Q10" s="538"/>
      <c r="R10" s="534"/>
      <c r="S10" s="538"/>
      <c r="T10" s="467" t="str">
        <f t="shared" si="1"/>
        <v xml:space="preserve"> </v>
      </c>
      <c r="U10" s="534"/>
      <c r="V10" s="538"/>
      <c r="W10" s="534"/>
      <c r="X10" s="538"/>
      <c r="Y10" s="534"/>
      <c r="Z10" s="538"/>
      <c r="AA10" s="534"/>
      <c r="AB10" s="538"/>
      <c r="AC10" s="534"/>
      <c r="AD10" s="538"/>
      <c r="AE10" s="534"/>
      <c r="AF10" s="538"/>
      <c r="AG10" s="534"/>
      <c r="AH10" s="535"/>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row>
    <row r="11" spans="1:109" s="80" customFormat="1" ht="25.5" customHeight="1" x14ac:dyDescent="0.25">
      <c r="A11" s="383">
        <f t="shared" si="0"/>
        <v>7</v>
      </c>
      <c r="B11" s="369">
        <v>65</v>
      </c>
      <c r="C11" s="368" t="str">
        <f>IF('Cook Senority'!E10=0,"",'Cook Senority'!E10)</f>
        <v/>
      </c>
      <c r="D11" s="465" t="str">
        <f>CONCATENATE('Cook Senority'!A10," ",'Cook Senority'!B10)</f>
        <v xml:space="preserve"> </v>
      </c>
      <c r="E11" s="388" t="str">
        <f>IF('Cook Senority'!C10=0,"",'Cook Senority'!C10)</f>
        <v/>
      </c>
      <c r="F11" s="543"/>
      <c r="G11" s="538"/>
      <c r="H11" s="534"/>
      <c r="I11" s="538"/>
      <c r="J11" s="534"/>
      <c r="K11" s="538"/>
      <c r="L11" s="534"/>
      <c r="M11" s="538"/>
      <c r="N11" s="534"/>
      <c r="O11" s="538"/>
      <c r="P11" s="534"/>
      <c r="Q11" s="538"/>
      <c r="R11" s="534"/>
      <c r="S11" s="538"/>
      <c r="T11" s="467" t="str">
        <f t="shared" si="1"/>
        <v xml:space="preserve"> </v>
      </c>
      <c r="U11" s="534"/>
      <c r="V11" s="538"/>
      <c r="W11" s="534"/>
      <c r="X11" s="538"/>
      <c r="Y11" s="534"/>
      <c r="Z11" s="538"/>
      <c r="AA11" s="534"/>
      <c r="AB11" s="538"/>
      <c r="AC11" s="534"/>
      <c r="AD11" s="538"/>
      <c r="AE11" s="534"/>
      <c r="AF11" s="538"/>
      <c r="AG11" s="534"/>
      <c r="AH11" s="535"/>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1"/>
      <c r="CY11" s="81"/>
      <c r="CZ11" s="81"/>
      <c r="DA11" s="81"/>
      <c r="DB11" s="81"/>
      <c r="DC11" s="81"/>
      <c r="DD11" s="81"/>
      <c r="DE11" s="81"/>
    </row>
    <row r="12" spans="1:109" s="79" customFormat="1" ht="26.1" customHeight="1" x14ac:dyDescent="0.25">
      <c r="A12" s="383">
        <f t="shared" si="0"/>
        <v>8</v>
      </c>
      <c r="B12" s="369">
        <v>80</v>
      </c>
      <c r="C12" s="368" t="str">
        <f>IF('Cook Senority'!E11=0,"",'Cook Senority'!E11)</f>
        <v/>
      </c>
      <c r="D12" s="465" t="str">
        <f>CONCATENATE('Cook Senority'!A11," ",'Cook Senority'!B11)</f>
        <v xml:space="preserve"> </v>
      </c>
      <c r="E12" s="388" t="str">
        <f>IF('Cook Senority'!C11=0,"",'Cook Senority'!C11)</f>
        <v/>
      </c>
      <c r="F12" s="543"/>
      <c r="G12" s="538"/>
      <c r="H12" s="534"/>
      <c r="I12" s="538"/>
      <c r="J12" s="534"/>
      <c r="K12" s="538"/>
      <c r="L12" s="534"/>
      <c r="M12" s="538"/>
      <c r="N12" s="534"/>
      <c r="O12" s="538"/>
      <c r="P12" s="534"/>
      <c r="Q12" s="538"/>
      <c r="R12" s="534"/>
      <c r="S12" s="538"/>
      <c r="T12" s="467" t="str">
        <f t="shared" si="1"/>
        <v xml:space="preserve"> </v>
      </c>
      <c r="U12" s="534"/>
      <c r="V12" s="538"/>
      <c r="W12" s="534"/>
      <c r="X12" s="538"/>
      <c r="Y12" s="534"/>
      <c r="Z12" s="538"/>
      <c r="AA12" s="534"/>
      <c r="AB12" s="538"/>
      <c r="AC12" s="534"/>
      <c r="AD12" s="538"/>
      <c r="AE12" s="534"/>
      <c r="AF12" s="538"/>
      <c r="AG12" s="534"/>
      <c r="AH12" s="535"/>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row>
    <row r="13" spans="1:109" s="80" customFormat="1" ht="25.5" customHeight="1" x14ac:dyDescent="0.25">
      <c r="A13" s="383">
        <f t="shared" si="0"/>
        <v>9</v>
      </c>
      <c r="B13" s="370">
        <v>80</v>
      </c>
      <c r="C13" s="368" t="str">
        <f>IF('Cook Senority'!E12=0,"",'Cook Senority'!E12)</f>
        <v/>
      </c>
      <c r="D13" s="465" t="str">
        <f>CONCATENATE('Cook Senority'!A12," ",'Cook Senority'!B12)</f>
        <v xml:space="preserve"> </v>
      </c>
      <c r="E13" s="388" t="str">
        <f>IF('Cook Senority'!C12=0,"",'Cook Senority'!C12)</f>
        <v/>
      </c>
      <c r="F13" s="543"/>
      <c r="G13" s="538"/>
      <c r="H13" s="534"/>
      <c r="I13" s="538"/>
      <c r="J13" s="534"/>
      <c r="K13" s="538"/>
      <c r="L13" s="534"/>
      <c r="M13" s="538"/>
      <c r="N13" s="534"/>
      <c r="O13" s="538"/>
      <c r="P13" s="534"/>
      <c r="Q13" s="538"/>
      <c r="R13" s="534"/>
      <c r="S13" s="538"/>
      <c r="T13" s="467" t="str">
        <f t="shared" si="1"/>
        <v xml:space="preserve"> </v>
      </c>
      <c r="U13" s="534"/>
      <c r="V13" s="538"/>
      <c r="W13" s="534"/>
      <c r="X13" s="538"/>
      <c r="Y13" s="534"/>
      <c r="Z13" s="538"/>
      <c r="AA13" s="534"/>
      <c r="AB13" s="538"/>
      <c r="AC13" s="534"/>
      <c r="AD13" s="538"/>
      <c r="AE13" s="534"/>
      <c r="AF13" s="538"/>
      <c r="AG13" s="534"/>
      <c r="AH13" s="535"/>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1"/>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1"/>
      <c r="CY13" s="81"/>
      <c r="CZ13" s="81"/>
      <c r="DA13" s="81"/>
      <c r="DB13" s="81"/>
      <c r="DC13" s="81"/>
      <c r="DD13" s="81"/>
      <c r="DE13" s="81"/>
    </row>
    <row r="14" spans="1:109" s="79" customFormat="1" ht="25.5" customHeight="1" x14ac:dyDescent="0.25">
      <c r="A14" s="383">
        <f t="shared" si="0"/>
        <v>10</v>
      </c>
      <c r="B14" s="369">
        <v>80</v>
      </c>
      <c r="C14" s="368" t="str">
        <f>IF('Cook Senority'!E13=0,"",'Cook Senority'!E13)</f>
        <v/>
      </c>
      <c r="D14" s="465" t="str">
        <f>CONCATENATE('Cook Senority'!A13," ",'Cook Senority'!B13)</f>
        <v xml:space="preserve"> </v>
      </c>
      <c r="E14" s="388" t="str">
        <f>IF('Cook Senority'!C13=0,"",'Cook Senority'!C13)</f>
        <v/>
      </c>
      <c r="F14" s="543"/>
      <c r="G14" s="538"/>
      <c r="H14" s="534"/>
      <c r="I14" s="538"/>
      <c r="J14" s="534"/>
      <c r="K14" s="538"/>
      <c r="L14" s="534"/>
      <c r="M14" s="538"/>
      <c r="N14" s="534"/>
      <c r="O14" s="538"/>
      <c r="P14" s="534"/>
      <c r="Q14" s="538"/>
      <c r="R14" s="534"/>
      <c r="S14" s="538"/>
      <c r="T14" s="467" t="str">
        <f t="shared" si="1"/>
        <v xml:space="preserve"> </v>
      </c>
      <c r="U14" s="534"/>
      <c r="V14" s="538"/>
      <c r="W14" s="534"/>
      <c r="X14" s="538"/>
      <c r="Y14" s="534"/>
      <c r="Z14" s="538"/>
      <c r="AA14" s="534"/>
      <c r="AB14" s="538"/>
      <c r="AC14" s="534"/>
      <c r="AD14" s="538"/>
      <c r="AE14" s="534"/>
      <c r="AF14" s="538"/>
      <c r="AG14" s="534"/>
      <c r="AH14" s="535"/>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1"/>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1"/>
      <c r="CY14" s="81"/>
      <c r="CZ14" s="81"/>
      <c r="DA14" s="81"/>
      <c r="DB14" s="81"/>
      <c r="DC14" s="81"/>
      <c r="DD14" s="81"/>
      <c r="DE14" s="81"/>
    </row>
    <row r="15" spans="1:109" s="80" customFormat="1" ht="26.1" customHeight="1" x14ac:dyDescent="0.25">
      <c r="A15" s="383">
        <f t="shared" si="0"/>
        <v>11</v>
      </c>
      <c r="B15" s="369">
        <v>42</v>
      </c>
      <c r="C15" s="368" t="str">
        <f>IF('Cook Senority'!E14=0,"",'Cook Senority'!E14)</f>
        <v/>
      </c>
      <c r="D15" s="465" t="str">
        <f>CONCATENATE('Cook Senority'!A14," ",'Cook Senority'!B14)</f>
        <v xml:space="preserve"> </v>
      </c>
      <c r="E15" s="388" t="str">
        <f>IF('Cook Senority'!C14=0,"",'Cook Senority'!C14)</f>
        <v/>
      </c>
      <c r="F15" s="543"/>
      <c r="G15" s="538"/>
      <c r="H15" s="534"/>
      <c r="I15" s="538"/>
      <c r="J15" s="534"/>
      <c r="K15" s="538"/>
      <c r="L15" s="534"/>
      <c r="M15" s="538"/>
      <c r="N15" s="534"/>
      <c r="O15" s="538"/>
      <c r="P15" s="534"/>
      <c r="Q15" s="538"/>
      <c r="R15" s="534"/>
      <c r="S15" s="538"/>
      <c r="T15" s="467" t="str">
        <f t="shared" si="1"/>
        <v xml:space="preserve"> </v>
      </c>
      <c r="U15" s="534"/>
      <c r="V15" s="538"/>
      <c r="W15" s="534"/>
      <c r="X15" s="538"/>
      <c r="Y15" s="534"/>
      <c r="Z15" s="538"/>
      <c r="AA15" s="534"/>
      <c r="AB15" s="538"/>
      <c r="AC15" s="534"/>
      <c r="AD15" s="538"/>
      <c r="AE15" s="534"/>
      <c r="AF15" s="538"/>
      <c r="AG15" s="534"/>
      <c r="AH15" s="535"/>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1"/>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1"/>
      <c r="CY15" s="81"/>
      <c r="CZ15" s="81"/>
      <c r="DA15" s="81"/>
      <c r="DB15" s="81"/>
      <c r="DC15" s="81"/>
      <c r="DD15" s="81"/>
      <c r="DE15" s="81"/>
    </row>
    <row r="16" spans="1:109" s="80" customFormat="1" ht="26.1" customHeight="1" x14ac:dyDescent="0.25">
      <c r="A16" s="383">
        <f t="shared" si="0"/>
        <v>12</v>
      </c>
      <c r="B16" s="369">
        <v>42</v>
      </c>
      <c r="C16" s="368" t="str">
        <f>IF('Cook Senority'!E15=0,"",'Cook Senority'!E15)</f>
        <v/>
      </c>
      <c r="D16" s="465" t="str">
        <f>CONCATENATE('Cook Senority'!A15," ",'Cook Senority'!B15)</f>
        <v xml:space="preserve"> </v>
      </c>
      <c r="E16" s="388" t="str">
        <f>IF('Cook Senority'!C15=0,"",'Cook Senority'!C15)</f>
        <v/>
      </c>
      <c r="F16" s="543"/>
      <c r="G16" s="538"/>
      <c r="H16" s="534"/>
      <c r="I16" s="538"/>
      <c r="J16" s="534"/>
      <c r="K16" s="538"/>
      <c r="L16" s="534"/>
      <c r="M16" s="538"/>
      <c r="N16" s="534"/>
      <c r="O16" s="538"/>
      <c r="P16" s="534"/>
      <c r="Q16" s="538"/>
      <c r="R16" s="534"/>
      <c r="S16" s="538"/>
      <c r="T16" s="467" t="str">
        <f t="shared" si="1"/>
        <v xml:space="preserve"> </v>
      </c>
      <c r="U16" s="534"/>
      <c r="V16" s="538"/>
      <c r="W16" s="534"/>
      <c r="X16" s="538"/>
      <c r="Y16" s="534"/>
      <c r="Z16" s="538"/>
      <c r="AA16" s="534"/>
      <c r="AB16" s="538"/>
      <c r="AC16" s="534"/>
      <c r="AD16" s="538"/>
      <c r="AE16" s="534"/>
      <c r="AF16" s="538"/>
      <c r="AG16" s="534"/>
      <c r="AH16" s="535"/>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1"/>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1"/>
      <c r="CY16" s="81"/>
      <c r="CZ16" s="81"/>
      <c r="DA16" s="81"/>
      <c r="DB16" s="81"/>
      <c r="DC16" s="81"/>
      <c r="DD16" s="81"/>
      <c r="DE16" s="81"/>
    </row>
    <row r="17" spans="1:109" s="79" customFormat="1" ht="26.1" customHeight="1" x14ac:dyDescent="0.25">
      <c r="A17" s="383">
        <f t="shared" si="0"/>
        <v>13</v>
      </c>
      <c r="B17" s="369">
        <v>32</v>
      </c>
      <c r="C17" s="368" t="str">
        <f>IF('Cook Senority'!E16=0,"",'Cook Senority'!E16)</f>
        <v/>
      </c>
      <c r="D17" s="465" t="str">
        <f>CONCATENATE('Cook Senority'!A16," ",'Cook Senority'!B16)</f>
        <v xml:space="preserve"> </v>
      </c>
      <c r="E17" s="388" t="str">
        <f>IF('Cook Senority'!C16=0,"",'Cook Senority'!C16)</f>
        <v/>
      </c>
      <c r="F17" s="543"/>
      <c r="G17" s="538"/>
      <c r="H17" s="534"/>
      <c r="I17" s="538"/>
      <c r="J17" s="534"/>
      <c r="K17" s="538"/>
      <c r="L17" s="534"/>
      <c r="M17" s="538"/>
      <c r="N17" s="534"/>
      <c r="O17" s="538"/>
      <c r="P17" s="534"/>
      <c r="Q17" s="538"/>
      <c r="R17" s="534"/>
      <c r="S17" s="538"/>
      <c r="T17" s="467" t="str">
        <f t="shared" si="1"/>
        <v xml:space="preserve"> </v>
      </c>
      <c r="U17" s="534"/>
      <c r="V17" s="538"/>
      <c r="W17" s="534"/>
      <c r="X17" s="538"/>
      <c r="Y17" s="534"/>
      <c r="Z17" s="538"/>
      <c r="AA17" s="534"/>
      <c r="AB17" s="538"/>
      <c r="AC17" s="534"/>
      <c r="AD17" s="538"/>
      <c r="AE17" s="534"/>
      <c r="AF17" s="538"/>
      <c r="AG17" s="534"/>
      <c r="AH17" s="535"/>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1"/>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1"/>
      <c r="CY17" s="81"/>
      <c r="CZ17" s="81"/>
      <c r="DA17" s="81"/>
      <c r="DB17" s="81"/>
      <c r="DC17" s="81"/>
      <c r="DD17" s="81"/>
      <c r="DE17" s="81"/>
    </row>
    <row r="18" spans="1:109" s="80" customFormat="1" ht="26.1" customHeight="1" x14ac:dyDescent="0.25">
      <c r="A18" s="383">
        <f t="shared" si="0"/>
        <v>14</v>
      </c>
      <c r="B18" s="369">
        <v>56</v>
      </c>
      <c r="C18" s="368" t="str">
        <f>IF('Cook Senority'!E17=0,"",'Cook Senority'!E17)</f>
        <v/>
      </c>
      <c r="D18" s="465" t="str">
        <f>CONCATENATE('Cook Senority'!A17," ",'Cook Senority'!B17)</f>
        <v xml:space="preserve"> </v>
      </c>
      <c r="E18" s="388" t="str">
        <f>IF('Cook Senority'!C17=0,"",'Cook Senority'!C17)</f>
        <v/>
      </c>
      <c r="F18" s="543"/>
      <c r="G18" s="538"/>
      <c r="H18" s="534"/>
      <c r="I18" s="538"/>
      <c r="J18" s="534"/>
      <c r="K18" s="538"/>
      <c r="L18" s="534"/>
      <c r="M18" s="538"/>
      <c r="N18" s="534"/>
      <c r="O18" s="538"/>
      <c r="P18" s="534"/>
      <c r="Q18" s="538"/>
      <c r="R18" s="534"/>
      <c r="S18" s="538"/>
      <c r="T18" s="467" t="str">
        <f t="shared" si="1"/>
        <v xml:space="preserve"> </v>
      </c>
      <c r="U18" s="534"/>
      <c r="V18" s="538"/>
      <c r="W18" s="534"/>
      <c r="X18" s="538"/>
      <c r="Y18" s="534"/>
      <c r="Z18" s="538"/>
      <c r="AA18" s="534"/>
      <c r="AB18" s="538"/>
      <c r="AC18" s="534"/>
      <c r="AD18" s="538"/>
      <c r="AE18" s="534"/>
      <c r="AF18" s="538"/>
      <c r="AG18" s="534"/>
      <c r="AH18" s="535"/>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1"/>
      <c r="CY18" s="81"/>
      <c r="CZ18" s="81"/>
      <c r="DA18" s="81"/>
      <c r="DB18" s="81"/>
      <c r="DC18" s="81"/>
      <c r="DD18" s="81"/>
      <c r="DE18" s="81"/>
    </row>
    <row r="19" spans="1:109" s="79" customFormat="1" ht="26.1" customHeight="1" x14ac:dyDescent="0.25">
      <c r="A19" s="383">
        <f t="shared" si="0"/>
        <v>15</v>
      </c>
      <c r="B19" s="369">
        <v>60</v>
      </c>
      <c r="C19" s="368" t="str">
        <f>IF('Cook Senority'!E18=0,"",'Cook Senority'!E18)</f>
        <v/>
      </c>
      <c r="D19" s="465" t="str">
        <f>CONCATENATE('Cook Senority'!A18," ",'Cook Senority'!B18)</f>
        <v xml:space="preserve"> </v>
      </c>
      <c r="E19" s="388" t="str">
        <f>IF('Cook Senority'!C18=0,"",'Cook Senority'!C18)</f>
        <v/>
      </c>
      <c r="F19" s="543"/>
      <c r="G19" s="538"/>
      <c r="H19" s="534"/>
      <c r="I19" s="538"/>
      <c r="J19" s="534"/>
      <c r="K19" s="538"/>
      <c r="L19" s="534"/>
      <c r="M19" s="538"/>
      <c r="N19" s="534"/>
      <c r="O19" s="538"/>
      <c r="P19" s="534"/>
      <c r="Q19" s="538"/>
      <c r="R19" s="534"/>
      <c r="S19" s="538"/>
      <c r="T19" s="467" t="str">
        <f t="shared" si="1"/>
        <v xml:space="preserve"> </v>
      </c>
      <c r="U19" s="534"/>
      <c r="V19" s="538"/>
      <c r="W19" s="534"/>
      <c r="X19" s="538"/>
      <c r="Y19" s="534"/>
      <c r="Z19" s="538"/>
      <c r="AA19" s="534"/>
      <c r="AB19" s="538"/>
      <c r="AC19" s="534"/>
      <c r="AD19" s="538"/>
      <c r="AE19" s="534"/>
      <c r="AF19" s="538"/>
      <c r="AG19" s="534"/>
      <c r="AH19" s="535"/>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1"/>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1"/>
      <c r="CY19" s="81"/>
      <c r="CZ19" s="81"/>
      <c r="DA19" s="81"/>
      <c r="DB19" s="81"/>
      <c r="DC19" s="81"/>
      <c r="DD19" s="81"/>
      <c r="DE19" s="81"/>
    </row>
    <row r="20" spans="1:109" s="80" customFormat="1" ht="26.1" customHeight="1" x14ac:dyDescent="0.25">
      <c r="A20" s="383">
        <f t="shared" si="0"/>
        <v>16</v>
      </c>
      <c r="B20" s="369">
        <v>80</v>
      </c>
      <c r="C20" s="368" t="str">
        <f>IF('Cook Senority'!E19=0,"",'Cook Senority'!E19)</f>
        <v/>
      </c>
      <c r="D20" s="465" t="str">
        <f>CONCATENATE('Cook Senority'!A19," ",'Cook Senority'!B19)</f>
        <v xml:space="preserve"> </v>
      </c>
      <c r="E20" s="388" t="str">
        <f>IF('Cook Senority'!C19=0,"",'Cook Senority'!C19)</f>
        <v/>
      </c>
      <c r="F20" s="543"/>
      <c r="G20" s="538"/>
      <c r="H20" s="534"/>
      <c r="I20" s="538"/>
      <c r="J20" s="534"/>
      <c r="K20" s="538"/>
      <c r="L20" s="534"/>
      <c r="M20" s="538"/>
      <c r="N20" s="534"/>
      <c r="O20" s="538"/>
      <c r="P20" s="534"/>
      <c r="Q20" s="538"/>
      <c r="R20" s="534"/>
      <c r="S20" s="538"/>
      <c r="T20" s="467" t="str">
        <f t="shared" si="1"/>
        <v xml:space="preserve"> </v>
      </c>
      <c r="U20" s="534"/>
      <c r="V20" s="538"/>
      <c r="W20" s="534"/>
      <c r="X20" s="538"/>
      <c r="Y20" s="534"/>
      <c r="Z20" s="538"/>
      <c r="AA20" s="534"/>
      <c r="AB20" s="538"/>
      <c r="AC20" s="534"/>
      <c r="AD20" s="538"/>
      <c r="AE20" s="534"/>
      <c r="AF20" s="538"/>
      <c r="AG20" s="534"/>
      <c r="AH20" s="535"/>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1"/>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1"/>
      <c r="CY20" s="81"/>
      <c r="CZ20" s="81"/>
      <c r="DA20" s="81"/>
      <c r="DB20" s="81"/>
      <c r="DC20" s="81"/>
      <c r="DD20" s="81"/>
      <c r="DE20" s="81"/>
    </row>
    <row r="21" spans="1:109" s="79" customFormat="1" ht="26.1" customHeight="1" x14ac:dyDescent="0.25">
      <c r="A21" s="383">
        <f t="shared" si="0"/>
        <v>17</v>
      </c>
      <c r="B21" s="369">
        <v>32</v>
      </c>
      <c r="C21" s="368" t="str">
        <f>IF('Cook Senority'!E20=0,"",'Cook Senority'!E20)</f>
        <v/>
      </c>
      <c r="D21" s="465" t="str">
        <f>CONCATENATE('Cook Senority'!A20," ",'Cook Senority'!B20)</f>
        <v xml:space="preserve"> </v>
      </c>
      <c r="E21" s="388" t="str">
        <f>IF('Cook Senority'!C20=0,"",'Cook Senority'!C20)</f>
        <v/>
      </c>
      <c r="F21" s="543"/>
      <c r="G21" s="538"/>
      <c r="H21" s="534"/>
      <c r="I21" s="538"/>
      <c r="J21" s="534"/>
      <c r="K21" s="538"/>
      <c r="L21" s="534"/>
      <c r="M21" s="538"/>
      <c r="N21" s="534"/>
      <c r="O21" s="538"/>
      <c r="P21" s="534"/>
      <c r="Q21" s="538"/>
      <c r="R21" s="534"/>
      <c r="S21" s="538"/>
      <c r="T21" s="467" t="str">
        <f t="shared" si="1"/>
        <v xml:space="preserve"> </v>
      </c>
      <c r="U21" s="534"/>
      <c r="V21" s="538"/>
      <c r="W21" s="534"/>
      <c r="X21" s="538"/>
      <c r="Y21" s="534"/>
      <c r="Z21" s="538"/>
      <c r="AA21" s="534"/>
      <c r="AB21" s="538"/>
      <c r="AC21" s="534"/>
      <c r="AD21" s="538"/>
      <c r="AE21" s="534"/>
      <c r="AF21" s="538"/>
      <c r="AG21" s="534"/>
      <c r="AH21" s="535"/>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1"/>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1"/>
      <c r="CY21" s="81"/>
      <c r="CZ21" s="81"/>
      <c r="DA21" s="81"/>
      <c r="DB21" s="81"/>
      <c r="DC21" s="81"/>
      <c r="DD21" s="81"/>
      <c r="DE21" s="81"/>
    </row>
    <row r="22" spans="1:109" s="80" customFormat="1" ht="25.5" customHeight="1" x14ac:dyDescent="0.35">
      <c r="A22" s="383">
        <f t="shared" si="0"/>
        <v>18</v>
      </c>
      <c r="B22" s="369">
        <v>8</v>
      </c>
      <c r="C22" s="368" t="str">
        <f>IF('Cook Senority'!E21=0,"",'Cook Senority'!E21)</f>
        <v/>
      </c>
      <c r="D22" s="367" t="str">
        <f>CONCATENATE('Cook Senority'!A21," ",'Cook Senority'!B21)</f>
        <v xml:space="preserve"> </v>
      </c>
      <c r="E22" s="388" t="str">
        <f>IF('Cook Senority'!C21=0,"",'Cook Senority'!C21)</f>
        <v/>
      </c>
      <c r="F22" s="543"/>
      <c r="G22" s="538"/>
      <c r="H22" s="534"/>
      <c r="I22" s="538"/>
      <c r="J22" s="534"/>
      <c r="K22" s="538"/>
      <c r="L22" s="534"/>
      <c r="M22" s="538"/>
      <c r="N22" s="534"/>
      <c r="O22" s="538"/>
      <c r="P22" s="534"/>
      <c r="Q22" s="538"/>
      <c r="R22" s="534"/>
      <c r="S22" s="538"/>
      <c r="T22" s="467" t="str">
        <f t="shared" si="1"/>
        <v xml:space="preserve"> </v>
      </c>
      <c r="U22" s="534"/>
      <c r="V22" s="538"/>
      <c r="W22" s="534"/>
      <c r="X22" s="538"/>
      <c r="Y22" s="534"/>
      <c r="Z22" s="538"/>
      <c r="AA22" s="534"/>
      <c r="AB22" s="538"/>
      <c r="AC22" s="534"/>
      <c r="AD22" s="538"/>
      <c r="AE22" s="534"/>
      <c r="AF22" s="538"/>
      <c r="AG22" s="534"/>
      <c r="AH22" s="535"/>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1"/>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1"/>
      <c r="CY22" s="81"/>
      <c r="CZ22" s="81"/>
      <c r="DA22" s="81"/>
      <c r="DB22" s="81"/>
      <c r="DC22" s="81"/>
      <c r="DD22" s="81"/>
      <c r="DE22" s="81"/>
    </row>
    <row r="23" spans="1:109" s="79" customFormat="1" ht="26.1" customHeight="1" thickBot="1" x14ac:dyDescent="0.4">
      <c r="A23" s="384">
        <f t="shared" si="0"/>
        <v>19</v>
      </c>
      <c r="B23" s="385">
        <v>8</v>
      </c>
      <c r="C23" s="386" t="str">
        <f>IF('Cook Senority'!E22=0,"",'Cook Senority'!E22)</f>
        <v/>
      </c>
      <c r="D23" s="387" t="str">
        <f>CONCATENATE('Cook Senority'!A22," ",'Cook Senority'!B22)</f>
        <v xml:space="preserve"> </v>
      </c>
      <c r="E23" s="389" t="str">
        <f>IF('Cook Senority'!C22=0,"",'Cook Senority'!C22)</f>
        <v/>
      </c>
      <c r="F23" s="544"/>
      <c r="G23" s="539"/>
      <c r="H23" s="536"/>
      <c r="I23" s="539"/>
      <c r="J23" s="536"/>
      <c r="K23" s="539"/>
      <c r="L23" s="536"/>
      <c r="M23" s="539"/>
      <c r="N23" s="536"/>
      <c r="O23" s="539"/>
      <c r="P23" s="536"/>
      <c r="Q23" s="539"/>
      <c r="R23" s="536"/>
      <c r="S23" s="539"/>
      <c r="T23" s="468" t="str">
        <f t="shared" si="1"/>
        <v xml:space="preserve"> </v>
      </c>
      <c r="U23" s="536"/>
      <c r="V23" s="539"/>
      <c r="W23" s="536"/>
      <c r="X23" s="539"/>
      <c r="Y23" s="536"/>
      <c r="Z23" s="539"/>
      <c r="AA23" s="536"/>
      <c r="AB23" s="539"/>
      <c r="AC23" s="536"/>
      <c r="AD23" s="539"/>
      <c r="AE23" s="536"/>
      <c r="AF23" s="539"/>
      <c r="AG23" s="536"/>
      <c r="AH23" s="537"/>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1"/>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1"/>
      <c r="CY23" s="81"/>
      <c r="CZ23" s="81"/>
      <c r="DA23" s="81"/>
      <c r="DB23" s="81"/>
      <c r="DC23" s="81"/>
      <c r="DD23" s="81"/>
      <c r="DE23" s="81"/>
    </row>
    <row r="24" spans="1:109" s="79" customFormat="1" ht="26.1" customHeight="1" thickBot="1" x14ac:dyDescent="0.4">
      <c r="A24" s="87"/>
      <c r="B24" s="376"/>
      <c r="C24" s="377"/>
      <c r="D24" s="378"/>
      <c r="E24" s="379"/>
      <c r="F24" s="380"/>
      <c r="G24" s="380"/>
      <c r="H24" s="380"/>
      <c r="I24" s="380"/>
      <c r="J24" s="380"/>
      <c r="K24" s="380"/>
      <c r="L24" s="380"/>
      <c r="M24" s="380"/>
      <c r="N24" s="380"/>
      <c r="O24" s="380"/>
      <c r="P24" s="380"/>
      <c r="Q24" s="380"/>
      <c r="R24" s="380"/>
      <c r="S24" s="381"/>
      <c r="T24" s="382"/>
      <c r="U24" s="380"/>
      <c r="V24" s="380"/>
      <c r="W24" s="380"/>
      <c r="X24" s="380"/>
      <c r="Y24" s="380"/>
      <c r="Z24" s="380"/>
      <c r="AA24" s="380"/>
      <c r="AB24" s="380"/>
      <c r="AC24" s="380"/>
      <c r="AD24" s="380"/>
      <c r="AE24" s="380"/>
      <c r="AF24" s="380"/>
      <c r="AG24" s="380"/>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1"/>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1"/>
      <c r="CY24" s="81"/>
      <c r="CZ24" s="81"/>
      <c r="DA24" s="81"/>
      <c r="DB24" s="81"/>
      <c r="DC24" s="81"/>
      <c r="DD24" s="81"/>
      <c r="DE24" s="81"/>
    </row>
    <row r="25" spans="1:109" ht="32.25" customHeight="1" thickBot="1" x14ac:dyDescent="0.25">
      <c r="A25" s="82"/>
      <c r="B25" s="82"/>
      <c r="C25" s="83"/>
      <c r="E25" s="164"/>
      <c r="F25" s="165"/>
      <c r="G25" s="564" t="s">
        <v>46</v>
      </c>
      <c r="H25" s="565"/>
      <c r="I25" s="565"/>
      <c r="J25" s="565"/>
      <c r="K25" s="566"/>
      <c r="L25" s="166"/>
      <c r="M25" s="166"/>
      <c r="N25" s="166"/>
      <c r="O25" s="166"/>
      <c r="P25" s="166"/>
      <c r="Q25" s="33"/>
      <c r="R25" s="33"/>
      <c r="S25" s="33"/>
      <c r="T25" s="167"/>
      <c r="U25" s="84"/>
      <c r="V25" s="564" t="s">
        <v>47</v>
      </c>
      <c r="W25" s="565"/>
      <c r="X25" s="565"/>
      <c r="Y25" s="566"/>
      <c r="Z25" s="16"/>
      <c r="AA25" s="16"/>
      <c r="AB25" s="16"/>
      <c r="AC25" s="16"/>
      <c r="AD25" s="16"/>
      <c r="AE25" s="16"/>
      <c r="AF25" s="168"/>
      <c r="AG25" s="168"/>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1"/>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1"/>
      <c r="CY25" s="81"/>
      <c r="CZ25" s="81"/>
      <c r="DA25" s="81"/>
      <c r="DB25" s="81"/>
      <c r="DC25" s="81"/>
      <c r="DD25" s="81"/>
      <c r="DE25" s="81"/>
    </row>
    <row r="26" spans="1:109" ht="15.75" customHeight="1" x14ac:dyDescent="0.2">
      <c r="E26" s="158"/>
      <c r="H26" s="170"/>
      <c r="I26" s="82"/>
      <c r="J26" s="33"/>
      <c r="K26" s="33"/>
      <c r="L26" s="171"/>
      <c r="M26" s="171"/>
      <c r="N26" s="172"/>
      <c r="O26" s="172"/>
      <c r="P26" s="33"/>
      <c r="Q26" s="33"/>
      <c r="R26" s="33"/>
      <c r="S26" s="33"/>
      <c r="T26" s="167"/>
      <c r="U26" s="173"/>
      <c r="V26" s="173"/>
      <c r="W26" s="33"/>
      <c r="X26" s="33"/>
      <c r="Y26" s="174"/>
      <c r="Z26" s="174"/>
      <c r="AA26" s="33"/>
      <c r="AB26" s="168"/>
      <c r="AI26" s="25"/>
      <c r="AJ26" s="25"/>
    </row>
    <row r="27" spans="1:109" ht="38.25" customHeight="1" thickBot="1" x14ac:dyDescent="0.25">
      <c r="E27" s="164"/>
      <c r="F27" s="363" t="s">
        <v>48</v>
      </c>
      <c r="G27" s="85"/>
      <c r="H27" s="85"/>
      <c r="I27" s="85"/>
      <c r="J27" s="86"/>
      <c r="K27" s="86"/>
      <c r="L27" s="86"/>
      <c r="M27" s="86"/>
      <c r="N27" s="86"/>
      <c r="O27" s="86"/>
      <c r="P27" s="86"/>
      <c r="Q27" s="86"/>
      <c r="R27" s="86"/>
      <c r="S27" s="86"/>
      <c r="T27" s="87"/>
      <c r="U27" s="86"/>
      <c r="V27" s="86"/>
      <c r="W27" s="86"/>
      <c r="X27" s="86"/>
      <c r="Y27" s="86"/>
      <c r="Z27" s="86"/>
      <c r="AA27" s="86"/>
      <c r="AB27" s="86"/>
      <c r="AC27" s="86"/>
      <c r="AD27" s="86"/>
      <c r="AE27" s="86"/>
      <c r="AF27" s="86"/>
      <c r="AG27" s="86"/>
      <c r="AH27" s="88"/>
      <c r="AI27" s="25"/>
      <c r="AJ27" s="25"/>
    </row>
    <row r="28" spans="1:109" ht="35.1" customHeight="1" x14ac:dyDescent="0.2">
      <c r="A28" s="89"/>
      <c r="D28" s="90"/>
      <c r="E28" s="91"/>
      <c r="F28" s="560">
        <f>SUM(F2)</f>
        <v>44473</v>
      </c>
      <c r="G28" s="561"/>
      <c r="H28" s="560">
        <f>SUM(H2)</f>
        <v>44474</v>
      </c>
      <c r="I28" s="561"/>
      <c r="J28" s="560">
        <f>SUM(J2)</f>
        <v>44475</v>
      </c>
      <c r="K28" s="561"/>
      <c r="L28" s="560">
        <f>SUM(L2)</f>
        <v>44476</v>
      </c>
      <c r="M28" s="561"/>
      <c r="N28" s="560">
        <f>SUM(N2)</f>
        <v>44477</v>
      </c>
      <c r="O28" s="561"/>
      <c r="P28" s="560">
        <f>SUM(P2)</f>
        <v>44478</v>
      </c>
      <c r="Q28" s="561"/>
      <c r="R28" s="560">
        <f>SUM(R2)</f>
        <v>44479</v>
      </c>
      <c r="S28" s="561"/>
      <c r="T28" s="175"/>
      <c r="U28" s="560">
        <f>SUM(U2)</f>
        <v>44480</v>
      </c>
      <c r="V28" s="561"/>
      <c r="W28" s="560">
        <f>SUM(W2)</f>
        <v>44481</v>
      </c>
      <c r="X28" s="561"/>
      <c r="Y28" s="560">
        <f>SUM(Y2)</f>
        <v>44482</v>
      </c>
      <c r="Z28" s="561"/>
      <c r="AA28" s="562">
        <v>41268</v>
      </c>
      <c r="AB28" s="563"/>
      <c r="AC28" s="560">
        <f>SUM(AC2)</f>
        <v>44484</v>
      </c>
      <c r="AD28" s="561"/>
      <c r="AE28" s="560">
        <f>SUM(AE2)</f>
        <v>44485</v>
      </c>
      <c r="AF28" s="561"/>
      <c r="AG28" s="560">
        <f>SUM(AG2)</f>
        <v>44486</v>
      </c>
      <c r="AH28" s="561"/>
      <c r="AI28" s="25"/>
      <c r="AJ28" s="25"/>
    </row>
    <row r="29" spans="1:109" ht="35.1" customHeight="1" thickBot="1" x14ac:dyDescent="0.25">
      <c r="A29" s="89"/>
      <c r="B29" s="436"/>
      <c r="C29" s="436"/>
      <c r="D29" s="437"/>
      <c r="E29" s="91"/>
      <c r="F29" s="557" t="s">
        <v>16</v>
      </c>
      <c r="G29" s="558"/>
      <c r="H29" s="557" t="s">
        <v>17</v>
      </c>
      <c r="I29" s="558"/>
      <c r="J29" s="557" t="s">
        <v>18</v>
      </c>
      <c r="K29" s="558"/>
      <c r="L29" s="557" t="s">
        <v>19</v>
      </c>
      <c r="M29" s="558"/>
      <c r="N29" s="557" t="s">
        <v>20</v>
      </c>
      <c r="O29" s="558"/>
      <c r="P29" s="557" t="s">
        <v>21</v>
      </c>
      <c r="Q29" s="558"/>
      <c r="R29" s="557" t="s">
        <v>22</v>
      </c>
      <c r="S29" s="558"/>
      <c r="T29" s="176"/>
      <c r="U29" s="557" t="s">
        <v>16</v>
      </c>
      <c r="V29" s="558"/>
      <c r="W29" s="557" t="s">
        <v>17</v>
      </c>
      <c r="X29" s="558"/>
      <c r="Y29" s="557" t="s">
        <v>18</v>
      </c>
      <c r="Z29" s="558"/>
      <c r="AA29" s="557" t="s">
        <v>19</v>
      </c>
      <c r="AB29" s="558"/>
      <c r="AC29" s="557" t="s">
        <v>20</v>
      </c>
      <c r="AD29" s="558"/>
      <c r="AE29" s="557" t="s">
        <v>21</v>
      </c>
      <c r="AF29" s="558"/>
      <c r="AG29" s="557" t="s">
        <v>22</v>
      </c>
      <c r="AH29" s="558"/>
      <c r="AI29" s="25"/>
      <c r="AJ29" s="25"/>
    </row>
    <row r="30" spans="1:109" ht="24.95" customHeight="1" thickBot="1" x14ac:dyDescent="0.25">
      <c r="A30" s="83"/>
      <c r="B30" s="69"/>
      <c r="C30" s="82"/>
      <c r="D30" s="437"/>
      <c r="E30" s="91"/>
      <c r="F30" s="72" t="str">
        <f>'Tables - lists and codes'!A7</f>
        <v>Early Ck</v>
      </c>
      <c r="G30" s="93">
        <f t="shared" ref="G30:G45" si="2">SUM(COUNTIF(F$5:F$23,F30))</f>
        <v>0</v>
      </c>
      <c r="H30" s="72" t="str">
        <f>'Tables - lists and codes'!A7</f>
        <v>Early Ck</v>
      </c>
      <c r="I30" s="93">
        <f t="shared" ref="I30:I45" si="3">SUM(COUNTIF(H$5:H$23,H30))</f>
        <v>0</v>
      </c>
      <c r="J30" s="73" t="str">
        <f>'Tables - lists and codes'!A7</f>
        <v>Early Ck</v>
      </c>
      <c r="K30" s="93">
        <f t="shared" ref="K30:K45" si="4">SUM(COUNTIF(J$5:J$23,J30))</f>
        <v>0</v>
      </c>
      <c r="L30" s="73" t="str">
        <f>'Tables - lists and codes'!A7</f>
        <v>Early Ck</v>
      </c>
      <c r="M30" s="93">
        <f t="shared" ref="M30:M45" si="5">SUM(COUNTIF(L$5:L$23,L30))</f>
        <v>0</v>
      </c>
      <c r="N30" s="73" t="str">
        <f>'Tables - lists and codes'!A7</f>
        <v>Early Ck</v>
      </c>
      <c r="O30" s="93">
        <f t="shared" ref="O30:O45" si="6">SUM(COUNTIF(N$5:N$23,N30))</f>
        <v>0</v>
      </c>
      <c r="P30" s="73" t="str">
        <f>'Tables - lists and codes'!A7</f>
        <v>Early Ck</v>
      </c>
      <c r="Q30" s="93">
        <f>SUM(COUNTIF(P$5:P$23,P30))</f>
        <v>0</v>
      </c>
      <c r="R30" s="73" t="str">
        <f>'Tables - lists and codes'!A7</f>
        <v>Early Ck</v>
      </c>
      <c r="S30" s="94">
        <f>SUM(COUNTIF(R$5:R$23,R30))</f>
        <v>0</v>
      </c>
      <c r="T30" s="447"/>
      <c r="U30" s="72" t="str">
        <f>'Tables - lists and codes'!Q7</f>
        <v>Early Ck</v>
      </c>
      <c r="V30" s="93">
        <f t="shared" ref="V30:V45" si="7">SUM(COUNTIF(U$5:U$23,U30))</f>
        <v>0</v>
      </c>
      <c r="W30" s="72" t="str">
        <f>'Tables - lists and codes'!S7</f>
        <v>Early Ck</v>
      </c>
      <c r="X30" s="93">
        <f t="shared" ref="X30:X45" si="8">SUM(COUNTIF(W$5:W$23,W30))</f>
        <v>0</v>
      </c>
      <c r="Y30" s="72" t="str">
        <f>'Tables - lists and codes'!U7</f>
        <v>Early Ck</v>
      </c>
      <c r="Z30" s="93">
        <f t="shared" ref="Z30:Z45" si="9">SUM(COUNTIF(Y$5:Y$23,Y30))</f>
        <v>0</v>
      </c>
      <c r="AA30" s="72" t="str">
        <f>'Tables - lists and codes'!W7</f>
        <v>Early Ck</v>
      </c>
      <c r="AB30" s="93">
        <f t="shared" ref="AB30:AB45" si="10">SUM(COUNTIF(AA$5:AA$23,AA30))</f>
        <v>0</v>
      </c>
      <c r="AC30" s="72" t="str">
        <f>'Tables - lists and codes'!Y7</f>
        <v>Early Ck</v>
      </c>
      <c r="AD30" s="93">
        <f t="shared" ref="AD30:AD45" si="11">SUM(COUNTIF(AC$5:AC$23,AC30))</f>
        <v>0</v>
      </c>
      <c r="AE30" s="72" t="str">
        <f>'Tables - lists and codes'!AA7</f>
        <v>Early Ck</v>
      </c>
      <c r="AF30" s="93">
        <f>SUM(COUNTIF(AE$5:AE$23,AE30))</f>
        <v>0</v>
      </c>
      <c r="AG30" s="72" t="str">
        <f>'Tables - lists and codes'!AC7</f>
        <v>Early Ck</v>
      </c>
      <c r="AH30" s="94">
        <f>SUM(COUNTIF(AG$5:AG$23,AG30))</f>
        <v>0</v>
      </c>
      <c r="AI30" s="25"/>
      <c r="AJ30" s="25"/>
    </row>
    <row r="31" spans="1:109" ht="24.95" customHeight="1" thickBot="1" x14ac:dyDescent="0.25">
      <c r="A31" s="83"/>
      <c r="B31" s="69"/>
      <c r="C31" s="82"/>
      <c r="D31" s="437"/>
      <c r="E31" s="91"/>
      <c r="F31" s="72" t="str">
        <f>'Tables - lists and codes'!A8</f>
        <v>Prep Ck</v>
      </c>
      <c r="G31" s="93">
        <f t="shared" si="2"/>
        <v>0</v>
      </c>
      <c r="H31" s="72" t="str">
        <f>'Tables - lists and codes'!A8</f>
        <v>Prep Ck</v>
      </c>
      <c r="I31" s="93">
        <f t="shared" si="3"/>
        <v>0</v>
      </c>
      <c r="J31" s="73" t="str">
        <f>'Tables - lists and codes'!A8</f>
        <v>Prep Ck</v>
      </c>
      <c r="K31" s="93">
        <f t="shared" si="4"/>
        <v>0</v>
      </c>
      <c r="L31" s="73" t="str">
        <f>'Tables - lists and codes'!A8</f>
        <v>Prep Ck</v>
      </c>
      <c r="M31" s="93">
        <f t="shared" si="5"/>
        <v>0</v>
      </c>
      <c r="N31" s="73" t="str">
        <f>'Tables - lists and codes'!A8</f>
        <v>Prep Ck</v>
      </c>
      <c r="O31" s="93">
        <f t="shared" si="6"/>
        <v>0</v>
      </c>
      <c r="P31" s="73" t="str">
        <f>'Tables - lists and codes'!A8</f>
        <v>Prep Ck</v>
      </c>
      <c r="Q31" s="93">
        <f>SUM(COUNTIF(P$5:P$23,P31))</f>
        <v>0</v>
      </c>
      <c r="R31" s="73" t="str">
        <f>'Tables - lists and codes'!A8</f>
        <v>Prep Ck</v>
      </c>
      <c r="S31" s="94">
        <f t="shared" ref="S31:S37" si="12">SUM(COUNTIF(R$5:R$23,R31))</f>
        <v>0</v>
      </c>
      <c r="T31" s="447"/>
      <c r="U31" s="72" t="str">
        <f>'Tables - lists and codes'!Q8</f>
        <v>Prep Ck</v>
      </c>
      <c r="V31" s="93">
        <f t="shared" si="7"/>
        <v>0</v>
      </c>
      <c r="W31" s="72" t="str">
        <f>'Tables - lists and codes'!S8</f>
        <v>Prep Ck</v>
      </c>
      <c r="X31" s="93">
        <f t="shared" si="8"/>
        <v>0</v>
      </c>
      <c r="Y31" s="72" t="str">
        <f>'Tables - lists and codes'!U8</f>
        <v>Prep Ck</v>
      </c>
      <c r="Z31" s="93">
        <f t="shared" si="9"/>
        <v>0</v>
      </c>
      <c r="AA31" s="72" t="str">
        <f>'Tables - lists and codes'!W8</f>
        <v>Prep Ck</v>
      </c>
      <c r="AB31" s="93">
        <f t="shared" si="10"/>
        <v>0</v>
      </c>
      <c r="AC31" s="72" t="str">
        <f>'Tables - lists and codes'!Y8</f>
        <v>Prep Ck</v>
      </c>
      <c r="AD31" s="93">
        <f t="shared" si="11"/>
        <v>0</v>
      </c>
      <c r="AE31" s="72" t="str">
        <f>'Tables - lists and codes'!AA8</f>
        <v>Prep Ck</v>
      </c>
      <c r="AF31" s="93">
        <f>SUM(COUNTIF(AE$5:AE$23,AE31))</f>
        <v>0</v>
      </c>
      <c r="AG31" s="72" t="str">
        <f>'Tables - lists and codes'!AC8</f>
        <v>Prep Ck</v>
      </c>
      <c r="AH31" s="95">
        <f>SUM(COUNTIF(AG$5:AG$23,AG31))</f>
        <v>0</v>
      </c>
      <c r="AI31" s="25"/>
      <c r="AJ31" s="25"/>
    </row>
    <row r="32" spans="1:109" ht="24.95" customHeight="1" thickBot="1" x14ac:dyDescent="0.25">
      <c r="A32" s="83"/>
      <c r="B32" s="69"/>
      <c r="C32" s="82"/>
      <c r="D32" s="437"/>
      <c r="E32" s="91"/>
      <c r="F32" s="72" t="str">
        <f>'Tables - lists and codes'!A9</f>
        <v>B&amp;P Ck</v>
      </c>
      <c r="G32" s="93">
        <f t="shared" si="2"/>
        <v>0</v>
      </c>
      <c r="H32" s="72" t="str">
        <f>'Tables - lists and codes'!A9</f>
        <v>B&amp;P Ck</v>
      </c>
      <c r="I32" s="93">
        <f t="shared" si="3"/>
        <v>0</v>
      </c>
      <c r="J32" s="73" t="str">
        <f>'Tables - lists and codes'!A9</f>
        <v>B&amp;P Ck</v>
      </c>
      <c r="K32" s="93">
        <f t="shared" si="4"/>
        <v>0</v>
      </c>
      <c r="L32" s="73" t="str">
        <f>'Tables - lists and codes'!A9</f>
        <v>B&amp;P Ck</v>
      </c>
      <c r="M32" s="93">
        <f t="shared" si="5"/>
        <v>0</v>
      </c>
      <c r="N32" s="73" t="str">
        <f>'Tables - lists and codes'!A9</f>
        <v>B&amp;P Ck</v>
      </c>
      <c r="O32" s="93">
        <f t="shared" si="6"/>
        <v>0</v>
      </c>
      <c r="P32" s="73" t="str">
        <f>'Tables - lists and codes'!A10</f>
        <v>Deli Ck</v>
      </c>
      <c r="Q32" s="93">
        <f t="shared" ref="Q32:Q37" si="13">SUM(COUNTIF(P$5:P$23,P32))</f>
        <v>0</v>
      </c>
      <c r="R32" s="73" t="str">
        <f>'Tables - lists and codes'!A10</f>
        <v>Deli Ck</v>
      </c>
      <c r="S32" s="94">
        <f t="shared" si="12"/>
        <v>0</v>
      </c>
      <c r="T32" s="447"/>
      <c r="U32" s="72" t="str">
        <f>'Tables - lists and codes'!Q9</f>
        <v>B&amp;P Ck</v>
      </c>
      <c r="V32" s="93">
        <f t="shared" si="7"/>
        <v>0</v>
      </c>
      <c r="W32" s="72" t="str">
        <f>'Tables - lists and codes'!S9</f>
        <v>B&amp;P Ck</v>
      </c>
      <c r="X32" s="93">
        <f t="shared" si="8"/>
        <v>0</v>
      </c>
      <c r="Y32" s="72" t="str">
        <f>'Tables - lists and codes'!U9</f>
        <v>B&amp;P Ck</v>
      </c>
      <c r="Z32" s="93">
        <f t="shared" si="9"/>
        <v>0</v>
      </c>
      <c r="AA32" s="72" t="str">
        <f>'Tables - lists and codes'!W9</f>
        <v>B&amp;P Ck</v>
      </c>
      <c r="AB32" s="93">
        <f t="shared" si="10"/>
        <v>0</v>
      </c>
      <c r="AC32" s="72" t="str">
        <f>'Tables - lists and codes'!Y9</f>
        <v>B&amp;P Ck</v>
      </c>
      <c r="AD32" s="93">
        <f t="shared" si="11"/>
        <v>0</v>
      </c>
      <c r="AE32" s="72" t="str">
        <f>'Tables - lists and codes'!AA10</f>
        <v>Deli Ck</v>
      </c>
      <c r="AF32" s="93">
        <f t="shared" ref="AF32:AF37" si="14">SUM(COUNTIF(AE$5:AE$23,AE32))</f>
        <v>0</v>
      </c>
      <c r="AG32" s="72" t="str">
        <f>'Tables - lists and codes'!AC10</f>
        <v>Deli Ck</v>
      </c>
      <c r="AH32" s="95">
        <f t="shared" ref="AH32:AH37" si="15">SUM(COUNTIF(AG$5:AG$23,AG32))</f>
        <v>0</v>
      </c>
      <c r="AI32" s="25"/>
      <c r="AJ32" s="25"/>
    </row>
    <row r="33" spans="1:36" ht="24.95" customHeight="1" thickBot="1" x14ac:dyDescent="0.25">
      <c r="A33" s="83"/>
      <c r="B33" s="69"/>
      <c r="C33" s="82"/>
      <c r="D33" s="437"/>
      <c r="E33" s="91"/>
      <c r="F33" s="72" t="str">
        <f>'Tables - lists and codes'!A10</f>
        <v>Deli Ck</v>
      </c>
      <c r="G33" s="93">
        <f t="shared" si="2"/>
        <v>0</v>
      </c>
      <c r="H33" s="72" t="str">
        <f>'Tables - lists and codes'!A10</f>
        <v>Deli Ck</v>
      </c>
      <c r="I33" s="93">
        <f t="shared" si="3"/>
        <v>0</v>
      </c>
      <c r="J33" s="73" t="str">
        <f>'Tables - lists and codes'!A10</f>
        <v>Deli Ck</v>
      </c>
      <c r="K33" s="93">
        <f t="shared" si="4"/>
        <v>0</v>
      </c>
      <c r="L33" s="73" t="str">
        <f>'Tables - lists and codes'!A10</f>
        <v>Deli Ck</v>
      </c>
      <c r="M33" s="93">
        <f t="shared" si="5"/>
        <v>0</v>
      </c>
      <c r="N33" s="73" t="str">
        <f>'Tables - lists and codes'!A10</f>
        <v>Deli Ck</v>
      </c>
      <c r="O33" s="93">
        <f t="shared" si="6"/>
        <v>0</v>
      </c>
      <c r="P33" s="73" t="str">
        <f>'Tables - lists and codes'!A11</f>
        <v>Din Ck 1</v>
      </c>
      <c r="Q33" s="93">
        <f t="shared" si="13"/>
        <v>0</v>
      </c>
      <c r="R33" s="73" t="str">
        <f>'Tables - lists and codes'!A11</f>
        <v>Din Ck 1</v>
      </c>
      <c r="S33" s="94">
        <f t="shared" si="12"/>
        <v>0</v>
      </c>
      <c r="T33" s="447"/>
      <c r="U33" s="72" t="str">
        <f>'Tables - lists and codes'!Q10</f>
        <v>Deli Ck</v>
      </c>
      <c r="V33" s="93">
        <f t="shared" si="7"/>
        <v>0</v>
      </c>
      <c r="W33" s="72" t="str">
        <f>'Tables - lists and codes'!S10</f>
        <v>Deli Ck</v>
      </c>
      <c r="X33" s="93">
        <f t="shared" si="8"/>
        <v>0</v>
      </c>
      <c r="Y33" s="72" t="str">
        <f>'Tables - lists and codes'!U10</f>
        <v>Deli Ck</v>
      </c>
      <c r="Z33" s="93">
        <f t="shared" si="9"/>
        <v>0</v>
      </c>
      <c r="AA33" s="72" t="str">
        <f>'Tables - lists and codes'!W10</f>
        <v>Deli Ck</v>
      </c>
      <c r="AB33" s="93">
        <f t="shared" si="10"/>
        <v>0</v>
      </c>
      <c r="AC33" s="72" t="str">
        <f>'Tables - lists and codes'!Y10</f>
        <v>Deli Ck</v>
      </c>
      <c r="AD33" s="93">
        <f t="shared" si="11"/>
        <v>0</v>
      </c>
      <c r="AE33" s="72" t="str">
        <f>'Tables - lists and codes'!AA11</f>
        <v>Din Ck 1</v>
      </c>
      <c r="AF33" s="93">
        <f t="shared" si="14"/>
        <v>0</v>
      </c>
      <c r="AG33" s="72" t="str">
        <f>'Tables - lists and codes'!AC11</f>
        <v>Din Ck 1</v>
      </c>
      <c r="AH33" s="95">
        <f t="shared" si="15"/>
        <v>0</v>
      </c>
      <c r="AI33" s="25"/>
      <c r="AJ33" s="25"/>
    </row>
    <row r="34" spans="1:36" ht="24.95" customHeight="1" thickBot="1" x14ac:dyDescent="0.25">
      <c r="A34" s="83"/>
      <c r="B34" s="69"/>
      <c r="C34" s="82"/>
      <c r="D34" s="437"/>
      <c r="E34" s="91"/>
      <c r="F34" s="72" t="str">
        <f>'Tables - lists and codes'!A11</f>
        <v>Din Ck 1</v>
      </c>
      <c r="G34" s="93">
        <f t="shared" si="2"/>
        <v>0</v>
      </c>
      <c r="H34" s="72" t="str">
        <f>'Tables - lists and codes'!A11</f>
        <v>Din Ck 1</v>
      </c>
      <c r="I34" s="93">
        <f t="shared" si="3"/>
        <v>0</v>
      </c>
      <c r="J34" s="73" t="str">
        <f>'Tables - lists and codes'!A11</f>
        <v>Din Ck 1</v>
      </c>
      <c r="K34" s="93">
        <f t="shared" si="4"/>
        <v>0</v>
      </c>
      <c r="L34" s="73" t="str">
        <f>'Tables - lists and codes'!A11</f>
        <v>Din Ck 1</v>
      </c>
      <c r="M34" s="93">
        <f t="shared" si="5"/>
        <v>0</v>
      </c>
      <c r="N34" s="73" t="str">
        <f>'Tables - lists and codes'!A11</f>
        <v>Din Ck 1</v>
      </c>
      <c r="O34" s="93">
        <f t="shared" si="6"/>
        <v>0</v>
      </c>
      <c r="P34" s="73" t="str">
        <f>'Tables - lists and codes'!A12</f>
        <v>Din Ck 2</v>
      </c>
      <c r="Q34" s="93">
        <f t="shared" si="13"/>
        <v>0</v>
      </c>
      <c r="R34" s="73" t="str">
        <f>'Tables - lists and codes'!A12</f>
        <v>Din Ck 2</v>
      </c>
      <c r="S34" s="94">
        <f t="shared" si="12"/>
        <v>0</v>
      </c>
      <c r="T34" s="447"/>
      <c r="U34" s="72" t="str">
        <f>'Tables - lists and codes'!Q11</f>
        <v>Din Ck 1</v>
      </c>
      <c r="V34" s="93">
        <f t="shared" si="7"/>
        <v>0</v>
      </c>
      <c r="W34" s="72" t="str">
        <f>'Tables - lists and codes'!S11</f>
        <v>Din Ck 1</v>
      </c>
      <c r="X34" s="93">
        <f t="shared" si="8"/>
        <v>0</v>
      </c>
      <c r="Y34" s="72" t="str">
        <f>'Tables - lists and codes'!U11</f>
        <v>Din Ck 1</v>
      </c>
      <c r="Z34" s="93">
        <f t="shared" si="9"/>
        <v>0</v>
      </c>
      <c r="AA34" s="72" t="str">
        <f>'Tables - lists and codes'!W11</f>
        <v>Din Ck 1</v>
      </c>
      <c r="AB34" s="93">
        <f t="shared" si="10"/>
        <v>0</v>
      </c>
      <c r="AC34" s="72" t="str">
        <f>'Tables - lists and codes'!Y11</f>
        <v>Din Ck 1</v>
      </c>
      <c r="AD34" s="93">
        <f t="shared" si="11"/>
        <v>0</v>
      </c>
      <c r="AE34" s="72" t="str">
        <f>'Tables - lists and codes'!AA12</f>
        <v>Din Ck 2</v>
      </c>
      <c r="AF34" s="93">
        <f t="shared" si="14"/>
        <v>0</v>
      </c>
      <c r="AG34" s="72" t="str">
        <f>'Tables - lists and codes'!AC12</f>
        <v>Din Ck 2</v>
      </c>
      <c r="AH34" s="95">
        <f t="shared" si="15"/>
        <v>0</v>
      </c>
      <c r="AI34" s="25"/>
      <c r="AJ34" s="25"/>
    </row>
    <row r="35" spans="1:36" ht="24.95" customHeight="1" thickBot="1" x14ac:dyDescent="0.25">
      <c r="A35" s="83"/>
      <c r="B35" s="69"/>
      <c r="C35" s="82"/>
      <c r="D35" s="437"/>
      <c r="E35" s="91"/>
      <c r="F35" s="72" t="str">
        <f>'Tables - lists and codes'!A12</f>
        <v>Din Ck 2</v>
      </c>
      <c r="G35" s="93">
        <f t="shared" si="2"/>
        <v>0</v>
      </c>
      <c r="H35" s="72" t="str">
        <f>'Tables - lists and codes'!A12</f>
        <v>Din Ck 2</v>
      </c>
      <c r="I35" s="93">
        <f t="shared" si="3"/>
        <v>0</v>
      </c>
      <c r="J35" s="73" t="str">
        <f>'Tables - lists and codes'!A12</f>
        <v>Din Ck 2</v>
      </c>
      <c r="K35" s="93">
        <f t="shared" si="4"/>
        <v>0</v>
      </c>
      <c r="L35" s="73" t="str">
        <f>'Tables - lists and codes'!A12</f>
        <v>Din Ck 2</v>
      </c>
      <c r="M35" s="93">
        <f t="shared" si="5"/>
        <v>0</v>
      </c>
      <c r="N35" s="73" t="str">
        <f>'Tables - lists and codes'!A12</f>
        <v>Din Ck 2</v>
      </c>
      <c r="O35" s="93">
        <f t="shared" si="6"/>
        <v>0</v>
      </c>
      <c r="P35" s="73" t="str">
        <f>'Tables - lists and codes'!A19</f>
        <v>Wk Open Ck</v>
      </c>
      <c r="Q35" s="93">
        <f t="shared" si="13"/>
        <v>0</v>
      </c>
      <c r="R35" s="73" t="str">
        <f>'Tables - lists and codes'!A19</f>
        <v>Wk Open Ck</v>
      </c>
      <c r="S35" s="94">
        <f t="shared" si="12"/>
        <v>0</v>
      </c>
      <c r="T35" s="447"/>
      <c r="U35" s="72" t="str">
        <f>'Tables - lists and codes'!Q12</f>
        <v>Din Ck 2</v>
      </c>
      <c r="V35" s="93">
        <f t="shared" si="7"/>
        <v>0</v>
      </c>
      <c r="W35" s="72" t="str">
        <f>'Tables - lists and codes'!S12</f>
        <v>Din Ck 2</v>
      </c>
      <c r="X35" s="93">
        <f t="shared" si="8"/>
        <v>0</v>
      </c>
      <c r="Y35" s="72" t="str">
        <f>'Tables - lists and codes'!U12</f>
        <v>Din Ck 2</v>
      </c>
      <c r="Z35" s="93">
        <f t="shared" si="9"/>
        <v>0</v>
      </c>
      <c r="AA35" s="72" t="str">
        <f>'Tables - lists and codes'!W12</f>
        <v>Din Ck 2</v>
      </c>
      <c r="AB35" s="93">
        <f t="shared" si="10"/>
        <v>0</v>
      </c>
      <c r="AC35" s="72" t="str">
        <f>'Tables - lists and codes'!Y12</f>
        <v>Din Ck 2</v>
      </c>
      <c r="AD35" s="93">
        <f t="shared" si="11"/>
        <v>0</v>
      </c>
      <c r="AE35" s="72" t="str">
        <f>'Tables - lists and codes'!AA19</f>
        <v>Wk Open Ck</v>
      </c>
      <c r="AF35" s="93">
        <f t="shared" si="14"/>
        <v>0</v>
      </c>
      <c r="AG35" s="72" t="str">
        <f>'Tables - lists and codes'!AC19</f>
        <v>Wk Open Ck</v>
      </c>
      <c r="AH35" s="95">
        <f t="shared" si="15"/>
        <v>0</v>
      </c>
      <c r="AI35" s="25"/>
      <c r="AJ35" s="25"/>
    </row>
    <row r="36" spans="1:36" ht="24.95" customHeight="1" thickBot="1" x14ac:dyDescent="0.25">
      <c r="A36" s="83"/>
      <c r="B36" s="69"/>
      <c r="C36" s="82"/>
      <c r="D36" s="437"/>
      <c r="E36" s="91"/>
      <c r="F36" s="72" t="str">
        <f>'Tables - lists and codes'!A13</f>
        <v>Am Grill</v>
      </c>
      <c r="G36" s="93">
        <f t="shared" si="2"/>
        <v>0</v>
      </c>
      <c r="H36" s="72" t="str">
        <f>'Tables - lists and codes'!A13</f>
        <v>Am Grill</v>
      </c>
      <c r="I36" s="93">
        <f t="shared" si="3"/>
        <v>0</v>
      </c>
      <c r="J36" s="73" t="str">
        <f>'Tables - lists and codes'!A13</f>
        <v>Am Grill</v>
      </c>
      <c r="K36" s="93">
        <f t="shared" si="4"/>
        <v>0</v>
      </c>
      <c r="L36" s="73" t="str">
        <f>'Tables - lists and codes'!A13</f>
        <v>Am Grill</v>
      </c>
      <c r="M36" s="93">
        <f t="shared" si="5"/>
        <v>0</v>
      </c>
      <c r="N36" s="73" t="str">
        <f>'Tables - lists and codes'!A13</f>
        <v>Am Grill</v>
      </c>
      <c r="O36" s="93">
        <f t="shared" si="6"/>
        <v>0</v>
      </c>
      <c r="P36" s="73" t="str">
        <f>'Tables - lists and codes'!A20</f>
        <v>Wk Mid Ck</v>
      </c>
      <c r="Q36" s="93">
        <f t="shared" si="13"/>
        <v>0</v>
      </c>
      <c r="R36" s="73" t="str">
        <f>'Tables - lists and codes'!A20</f>
        <v>Wk Mid Ck</v>
      </c>
      <c r="S36" s="94">
        <f t="shared" si="12"/>
        <v>0</v>
      </c>
      <c r="T36" s="447"/>
      <c r="U36" s="72" t="str">
        <f>'Tables - lists and codes'!Q13</f>
        <v>Am Grill</v>
      </c>
      <c r="V36" s="93">
        <f t="shared" si="7"/>
        <v>0</v>
      </c>
      <c r="W36" s="72" t="str">
        <f>'Tables - lists and codes'!S13</f>
        <v>Am Grill</v>
      </c>
      <c r="X36" s="93">
        <f t="shared" si="8"/>
        <v>0</v>
      </c>
      <c r="Y36" s="72" t="str">
        <f>'Tables - lists and codes'!U13</f>
        <v>Am Grill</v>
      </c>
      <c r="Z36" s="93">
        <f t="shared" si="9"/>
        <v>0</v>
      </c>
      <c r="AA36" s="72" t="str">
        <f>'Tables - lists and codes'!W13</f>
        <v>Am Grill</v>
      </c>
      <c r="AB36" s="93">
        <f t="shared" si="10"/>
        <v>0</v>
      </c>
      <c r="AC36" s="72" t="str">
        <f>'Tables - lists and codes'!Y13</f>
        <v>Am Grill</v>
      </c>
      <c r="AD36" s="93">
        <f t="shared" si="11"/>
        <v>0</v>
      </c>
      <c r="AE36" s="72" t="str">
        <f>'Tables - lists and codes'!AA20</f>
        <v>Wk Mid Ck</v>
      </c>
      <c r="AF36" s="93">
        <f t="shared" si="14"/>
        <v>0</v>
      </c>
      <c r="AG36" s="72" t="str">
        <f>'Tables - lists and codes'!AC20</f>
        <v>Wk Mid Ck</v>
      </c>
      <c r="AH36" s="95">
        <f t="shared" si="15"/>
        <v>0</v>
      </c>
      <c r="AI36" s="25"/>
      <c r="AJ36" s="25"/>
    </row>
    <row r="37" spans="1:36" ht="24.95" customHeight="1" thickBot="1" x14ac:dyDescent="0.25">
      <c r="A37" s="83"/>
      <c r="B37" s="69"/>
      <c r="C37" s="82"/>
      <c r="D37" s="437"/>
      <c r="E37" s="91"/>
      <c r="F37" s="72" t="str">
        <f>'Tables - lists and codes'!A14</f>
        <v>Fry Ck</v>
      </c>
      <c r="G37" s="93">
        <f t="shared" si="2"/>
        <v>0</v>
      </c>
      <c r="H37" s="72" t="str">
        <f>'Tables - lists and codes'!A14</f>
        <v>Fry Ck</v>
      </c>
      <c r="I37" s="93">
        <f t="shared" si="3"/>
        <v>0</v>
      </c>
      <c r="J37" s="73" t="str">
        <f>'Tables - lists and codes'!A14</f>
        <v>Fry Ck</v>
      </c>
      <c r="K37" s="93">
        <f t="shared" si="4"/>
        <v>0</v>
      </c>
      <c r="L37" s="73" t="str">
        <f>'Tables - lists and codes'!A14</f>
        <v>Fry Ck</v>
      </c>
      <c r="M37" s="93">
        <f t="shared" si="5"/>
        <v>0</v>
      </c>
      <c r="N37" s="73" t="str">
        <f>'Tables - lists and codes'!A14</f>
        <v>Fry Ck</v>
      </c>
      <c r="O37" s="93">
        <f t="shared" si="6"/>
        <v>0</v>
      </c>
      <c r="P37" s="73" t="str">
        <f>'Tables - lists and codes'!A21</f>
        <v>Wk Late Ck</v>
      </c>
      <c r="Q37" s="93">
        <f t="shared" si="13"/>
        <v>0</v>
      </c>
      <c r="R37" s="73" t="str">
        <f>'Tables - lists and codes'!A21</f>
        <v>Wk Late Ck</v>
      </c>
      <c r="S37" s="94">
        <f t="shared" si="12"/>
        <v>0</v>
      </c>
      <c r="T37" s="447"/>
      <c r="U37" s="72" t="str">
        <f>'Tables - lists and codes'!Q14</f>
        <v>Fry Ck</v>
      </c>
      <c r="V37" s="93">
        <f t="shared" si="7"/>
        <v>0</v>
      </c>
      <c r="W37" s="72" t="str">
        <f>'Tables - lists and codes'!S14</f>
        <v>Fry Ck</v>
      </c>
      <c r="X37" s="93">
        <f t="shared" si="8"/>
        <v>0</v>
      </c>
      <c r="Y37" s="72" t="str">
        <f>'Tables - lists and codes'!U14</f>
        <v>Fry Ck</v>
      </c>
      <c r="Z37" s="93">
        <f t="shared" si="9"/>
        <v>0</v>
      </c>
      <c r="AA37" s="72" t="str">
        <f>'Tables - lists and codes'!W14</f>
        <v>Fry Ck</v>
      </c>
      <c r="AB37" s="93">
        <f t="shared" si="10"/>
        <v>0</v>
      </c>
      <c r="AC37" s="72" t="str">
        <f>'Tables - lists and codes'!Y14</f>
        <v>Fry Ck</v>
      </c>
      <c r="AD37" s="93">
        <f t="shared" si="11"/>
        <v>0</v>
      </c>
      <c r="AE37" s="72" t="str">
        <f>'Tables - lists and codes'!AA21</f>
        <v>Wk Late Ck</v>
      </c>
      <c r="AF37" s="93">
        <f t="shared" si="14"/>
        <v>0</v>
      </c>
      <c r="AG37" s="72" t="str">
        <f>'Tables - lists and codes'!AC21</f>
        <v>Wk Late Ck</v>
      </c>
      <c r="AH37" s="95">
        <f t="shared" si="15"/>
        <v>0</v>
      </c>
      <c r="AI37" s="25"/>
      <c r="AJ37" s="25"/>
    </row>
    <row r="38" spans="1:36" ht="24.95" customHeight="1" thickBot="1" x14ac:dyDescent="0.25">
      <c r="A38" s="83"/>
      <c r="B38" s="69"/>
      <c r="C38" s="82"/>
      <c r="D38" s="437"/>
      <c r="E38" s="91"/>
      <c r="F38" s="72" t="str">
        <f>'Tables - lists and codes'!A15</f>
        <v>Entrée Ck</v>
      </c>
      <c r="G38" s="93">
        <f t="shared" si="2"/>
        <v>0</v>
      </c>
      <c r="H38" s="72" t="str">
        <f>'Tables - lists and codes'!A15</f>
        <v>Entrée Ck</v>
      </c>
      <c r="I38" s="93">
        <f t="shared" si="3"/>
        <v>0</v>
      </c>
      <c r="J38" s="73" t="str">
        <f>'Tables - lists and codes'!A15</f>
        <v>Entrée Ck</v>
      </c>
      <c r="K38" s="93">
        <f t="shared" si="4"/>
        <v>0</v>
      </c>
      <c r="L38" s="73" t="str">
        <f>'Tables - lists and codes'!A15</f>
        <v>Entrée Ck</v>
      </c>
      <c r="M38" s="93">
        <f t="shared" si="5"/>
        <v>0</v>
      </c>
      <c r="N38" s="73" t="str">
        <f>'Tables - lists and codes'!A15</f>
        <v>Entrée Ck</v>
      </c>
      <c r="O38" s="93">
        <f t="shared" si="6"/>
        <v>0</v>
      </c>
      <c r="P38" s="73" t="str">
        <f>'Tables - lists and codes'!A15</f>
        <v>Entrée Ck</v>
      </c>
      <c r="Q38" s="93">
        <f t="shared" ref="Q38:Q45" si="16">SUM(COUNTIF(P$5:P$23,P38))</f>
        <v>0</v>
      </c>
      <c r="R38" s="73" t="str">
        <f>'Tables - lists and codes'!A15</f>
        <v>Entrée Ck</v>
      </c>
      <c r="S38" s="94">
        <f t="shared" ref="S38:S45" si="17">SUM(COUNTIF(R$5:R$23,R38))</f>
        <v>0</v>
      </c>
      <c r="T38" s="447"/>
      <c r="U38" s="72" t="str">
        <f>'Tables - lists and codes'!Q15</f>
        <v>Entrée Ck</v>
      </c>
      <c r="V38" s="93">
        <f t="shared" si="7"/>
        <v>0</v>
      </c>
      <c r="W38" s="72" t="str">
        <f>'Tables - lists and codes'!S15</f>
        <v>Entrée Ck</v>
      </c>
      <c r="X38" s="93">
        <f t="shared" si="8"/>
        <v>0</v>
      </c>
      <c r="Y38" s="72" t="str">
        <f>'Tables - lists and codes'!U15</f>
        <v>Entrée Ck</v>
      </c>
      <c r="Z38" s="93">
        <f t="shared" si="9"/>
        <v>0</v>
      </c>
      <c r="AA38" s="72" t="str">
        <f>'Tables - lists and codes'!W15</f>
        <v>Entrée Ck</v>
      </c>
      <c r="AB38" s="93">
        <f t="shared" si="10"/>
        <v>0</v>
      </c>
      <c r="AC38" s="72" t="str">
        <f>'Tables - lists and codes'!Y15</f>
        <v>Entrée Ck</v>
      </c>
      <c r="AD38" s="93">
        <f t="shared" si="11"/>
        <v>0</v>
      </c>
      <c r="AE38" s="72" t="str">
        <f>'Tables - lists and codes'!AA15</f>
        <v>Entrée Ck</v>
      </c>
      <c r="AF38" s="93">
        <f t="shared" ref="AF38:AF45" si="18">SUM(COUNTIF(AE$5:AE$23,AE38))</f>
        <v>0</v>
      </c>
      <c r="AG38" s="72" t="str">
        <f>'Tables - lists and codes'!AC15</f>
        <v>Entrée Ck</v>
      </c>
      <c r="AH38" s="95">
        <f t="shared" ref="AH38:AH45" si="19">SUM(COUNTIF(AG$5:AG$23,AG38))</f>
        <v>0</v>
      </c>
      <c r="AI38" s="25"/>
      <c r="AJ38" s="25"/>
    </row>
    <row r="39" spans="1:36" ht="24.95" customHeight="1" thickBot="1" x14ac:dyDescent="0.25">
      <c r="A39" s="83"/>
      <c r="B39" s="69"/>
      <c r="C39" s="82"/>
      <c r="D39" s="437"/>
      <c r="E39" s="91"/>
      <c r="F39" s="72" t="str">
        <f>'Tables - lists and codes'!A16</f>
        <v>Innov</v>
      </c>
      <c r="G39" s="93">
        <f t="shared" si="2"/>
        <v>0</v>
      </c>
      <c r="H39" s="72" t="str">
        <f>'Tables - lists and codes'!A16</f>
        <v>Innov</v>
      </c>
      <c r="I39" s="93">
        <f t="shared" si="3"/>
        <v>0</v>
      </c>
      <c r="J39" s="73" t="str">
        <f>'Tables - lists and codes'!A16</f>
        <v>Innov</v>
      </c>
      <c r="K39" s="93">
        <f t="shared" si="4"/>
        <v>0</v>
      </c>
      <c r="L39" s="73" t="str">
        <f>'Tables - lists and codes'!A16</f>
        <v>Innov</v>
      </c>
      <c r="M39" s="93">
        <f t="shared" si="5"/>
        <v>0</v>
      </c>
      <c r="N39" s="73" t="str">
        <f>'Tables - lists and codes'!A16</f>
        <v>Innov</v>
      </c>
      <c r="O39" s="93">
        <f t="shared" si="6"/>
        <v>0</v>
      </c>
      <c r="P39" s="73" t="str">
        <f>'Tables - lists and codes'!A16</f>
        <v>Innov</v>
      </c>
      <c r="Q39" s="93">
        <f t="shared" si="16"/>
        <v>0</v>
      </c>
      <c r="R39" s="73" t="str">
        <f>'Tables - lists and codes'!A16</f>
        <v>Innov</v>
      </c>
      <c r="S39" s="94">
        <f t="shared" si="17"/>
        <v>0</v>
      </c>
      <c r="T39" s="447"/>
      <c r="U39" s="72" t="str">
        <f>'Tables - lists and codes'!Q16</f>
        <v>Innov</v>
      </c>
      <c r="V39" s="93">
        <f t="shared" si="7"/>
        <v>0</v>
      </c>
      <c r="W39" s="72" t="str">
        <f>'Tables - lists and codes'!S16</f>
        <v>Innov</v>
      </c>
      <c r="X39" s="93">
        <f t="shared" si="8"/>
        <v>0</v>
      </c>
      <c r="Y39" s="72" t="str">
        <f>'Tables - lists and codes'!U16</f>
        <v>Innov</v>
      </c>
      <c r="Z39" s="93">
        <f t="shared" si="9"/>
        <v>0</v>
      </c>
      <c r="AA39" s="72" t="str">
        <f>'Tables - lists and codes'!W16</f>
        <v>Innov</v>
      </c>
      <c r="AB39" s="93">
        <f t="shared" si="10"/>
        <v>0</v>
      </c>
      <c r="AC39" s="72" t="str">
        <f>'Tables - lists and codes'!Y16</f>
        <v>Innov</v>
      </c>
      <c r="AD39" s="93">
        <f t="shared" si="11"/>
        <v>0</v>
      </c>
      <c r="AE39" s="72" t="str">
        <f>'Tables - lists and codes'!AA16</f>
        <v>Innov</v>
      </c>
      <c r="AF39" s="93">
        <f t="shared" si="18"/>
        <v>0</v>
      </c>
      <c r="AG39" s="72" t="str">
        <f>'Tables - lists and codes'!AC16</f>
        <v>Innov</v>
      </c>
      <c r="AH39" s="95">
        <f t="shared" si="19"/>
        <v>0</v>
      </c>
      <c r="AI39" s="25"/>
      <c r="AJ39" s="25"/>
    </row>
    <row r="40" spans="1:36" ht="24.95" customHeight="1" thickBot="1" x14ac:dyDescent="0.25">
      <c r="A40" s="83"/>
      <c r="B40" s="69"/>
      <c r="C40" s="82"/>
      <c r="D40" s="437"/>
      <c r="E40" s="91"/>
      <c r="F40" s="72" t="str">
        <f>'Tables - lists and codes'!A17</f>
        <v>Pm Grill</v>
      </c>
      <c r="G40" s="93">
        <f t="shared" si="2"/>
        <v>0</v>
      </c>
      <c r="H40" s="72" t="str">
        <f>'Tables - lists and codes'!A17</f>
        <v>Pm Grill</v>
      </c>
      <c r="I40" s="93">
        <f t="shared" si="3"/>
        <v>0</v>
      </c>
      <c r="J40" s="73" t="str">
        <f>'Tables - lists and codes'!A17</f>
        <v>Pm Grill</v>
      </c>
      <c r="K40" s="93">
        <f t="shared" si="4"/>
        <v>0</v>
      </c>
      <c r="L40" s="73" t="str">
        <f>'Tables - lists and codes'!A17</f>
        <v>Pm Grill</v>
      </c>
      <c r="M40" s="93">
        <f t="shared" si="5"/>
        <v>0</v>
      </c>
      <c r="N40" s="73" t="str">
        <f>'Tables - lists and codes'!A17</f>
        <v>Pm Grill</v>
      </c>
      <c r="O40" s="93">
        <f t="shared" si="6"/>
        <v>0</v>
      </c>
      <c r="P40" s="73" t="str">
        <f>'Tables - lists and codes'!A17</f>
        <v>Pm Grill</v>
      </c>
      <c r="Q40" s="93">
        <f t="shared" si="16"/>
        <v>0</v>
      </c>
      <c r="R40" s="73" t="str">
        <f>'Tables - lists and codes'!A17</f>
        <v>Pm Grill</v>
      </c>
      <c r="S40" s="94">
        <f t="shared" si="17"/>
        <v>0</v>
      </c>
      <c r="T40" s="447"/>
      <c r="U40" s="72" t="str">
        <f>'Tables - lists and codes'!Q17</f>
        <v>Pm Grill</v>
      </c>
      <c r="V40" s="93">
        <f t="shared" si="7"/>
        <v>0</v>
      </c>
      <c r="W40" s="72" t="str">
        <f>'Tables - lists and codes'!S17</f>
        <v>Pm Grill</v>
      </c>
      <c r="X40" s="93">
        <f t="shared" si="8"/>
        <v>0</v>
      </c>
      <c r="Y40" s="72" t="str">
        <f>'Tables - lists and codes'!U17</f>
        <v>Pm Grill</v>
      </c>
      <c r="Z40" s="93">
        <f t="shared" si="9"/>
        <v>0</v>
      </c>
      <c r="AA40" s="72" t="str">
        <f>'Tables - lists and codes'!W17</f>
        <v>Pm Grill</v>
      </c>
      <c r="AB40" s="93">
        <f t="shared" si="10"/>
        <v>0</v>
      </c>
      <c r="AC40" s="72" t="str">
        <f>'Tables - lists and codes'!Y17</f>
        <v>Pm Grill</v>
      </c>
      <c r="AD40" s="93">
        <f t="shared" si="11"/>
        <v>0</v>
      </c>
      <c r="AE40" s="72" t="str">
        <f>'Tables - lists and codes'!AA17</f>
        <v>Pm Grill</v>
      </c>
      <c r="AF40" s="93">
        <f t="shared" si="18"/>
        <v>0</v>
      </c>
      <c r="AG40" s="72" t="str">
        <f>'Tables - lists and codes'!AC17</f>
        <v>Pm Grill</v>
      </c>
      <c r="AH40" s="95">
        <f t="shared" si="19"/>
        <v>0</v>
      </c>
      <c r="AI40" s="25"/>
      <c r="AJ40" s="25"/>
    </row>
    <row r="41" spans="1:36" ht="24.95" customHeight="1" thickBot="1" x14ac:dyDescent="0.25">
      <c r="A41" s="83"/>
      <c r="B41" s="69"/>
      <c r="C41" s="82"/>
      <c r="D41" s="437"/>
      <c r="E41" s="91"/>
      <c r="F41" s="72" t="str">
        <f>'Tables - lists and codes'!A18</f>
        <v>Stockroom</v>
      </c>
      <c r="G41" s="93">
        <f t="shared" si="2"/>
        <v>0</v>
      </c>
      <c r="H41" s="72" t="str">
        <f>'Tables - lists and codes'!A18</f>
        <v>Stockroom</v>
      </c>
      <c r="I41" s="93">
        <f t="shared" si="3"/>
        <v>0</v>
      </c>
      <c r="J41" s="72" t="str">
        <f>'Tables - lists and codes'!A18</f>
        <v>Stockroom</v>
      </c>
      <c r="K41" s="93">
        <f t="shared" si="4"/>
        <v>0</v>
      </c>
      <c r="L41" s="72" t="str">
        <f>'Tables - lists and codes'!A18</f>
        <v>Stockroom</v>
      </c>
      <c r="M41" s="93">
        <f t="shared" si="5"/>
        <v>0</v>
      </c>
      <c r="N41" s="72" t="str">
        <f>'Tables - lists and codes'!A18</f>
        <v>Stockroom</v>
      </c>
      <c r="O41" s="93">
        <f t="shared" si="6"/>
        <v>0</v>
      </c>
      <c r="P41" s="72" t="str">
        <f>'Tables - lists and codes'!A18</f>
        <v>Stockroom</v>
      </c>
      <c r="Q41" s="93">
        <f t="shared" si="16"/>
        <v>0</v>
      </c>
      <c r="R41" s="73" t="str">
        <f>'Tables - lists and codes'!A18</f>
        <v>Stockroom</v>
      </c>
      <c r="S41" s="94">
        <f t="shared" si="17"/>
        <v>0</v>
      </c>
      <c r="T41" s="447"/>
      <c r="U41" s="72" t="str">
        <f>'Tables - lists and codes'!Q18</f>
        <v>Stockroom</v>
      </c>
      <c r="V41" s="93">
        <f t="shared" si="7"/>
        <v>0</v>
      </c>
      <c r="W41" s="72" t="str">
        <f>'Tables - lists and codes'!S18</f>
        <v>Stockroom</v>
      </c>
      <c r="X41" s="93">
        <f t="shared" si="8"/>
        <v>0</v>
      </c>
      <c r="Y41" s="72" t="str">
        <f>'Tables - lists and codes'!U18</f>
        <v>Stockroom</v>
      </c>
      <c r="Z41" s="93">
        <f t="shared" si="9"/>
        <v>0</v>
      </c>
      <c r="AA41" s="72" t="str">
        <f>'Tables - lists and codes'!W18</f>
        <v>Stockroom</v>
      </c>
      <c r="AB41" s="93">
        <f t="shared" si="10"/>
        <v>0</v>
      </c>
      <c r="AC41" s="72" t="str">
        <f>'Tables - lists and codes'!Y18</f>
        <v>Stockroom</v>
      </c>
      <c r="AD41" s="93">
        <f t="shared" si="11"/>
        <v>0</v>
      </c>
      <c r="AE41" s="72" t="str">
        <f>'Tables - lists and codes'!AA18</f>
        <v>Stockroom</v>
      </c>
      <c r="AF41" s="93">
        <f t="shared" si="18"/>
        <v>0</v>
      </c>
      <c r="AG41" s="72" t="str">
        <f>'Tables - lists and codes'!AC18</f>
        <v>Stockroom</v>
      </c>
      <c r="AH41" s="95">
        <f t="shared" si="19"/>
        <v>0</v>
      </c>
      <c r="AI41" s="25"/>
      <c r="AJ41" s="25"/>
    </row>
    <row r="42" spans="1:36" ht="24.95" customHeight="1" thickBot="1" x14ac:dyDescent="0.25">
      <c r="A42" s="83"/>
      <c r="B42" s="69"/>
      <c r="C42" s="82"/>
      <c r="D42" s="437"/>
      <c r="E42" s="91"/>
      <c r="F42" s="72" t="str">
        <f>'Tables - lists and codes'!A19</f>
        <v>Wk Open Ck</v>
      </c>
      <c r="G42" s="93">
        <f t="shared" si="2"/>
        <v>0</v>
      </c>
      <c r="H42" s="72" t="str">
        <f>'Tables - lists and codes'!A19</f>
        <v>Wk Open Ck</v>
      </c>
      <c r="I42" s="93">
        <f t="shared" si="3"/>
        <v>0</v>
      </c>
      <c r="J42" s="73" t="str">
        <f>'Tables - lists and codes'!A19</f>
        <v>Wk Open Ck</v>
      </c>
      <c r="K42" s="93">
        <f t="shared" si="4"/>
        <v>0</v>
      </c>
      <c r="L42" s="73" t="str">
        <f>'Tables - lists and codes'!A19</f>
        <v>Wk Open Ck</v>
      </c>
      <c r="M42" s="93">
        <f t="shared" si="5"/>
        <v>0</v>
      </c>
      <c r="N42" s="73" t="str">
        <f>'Tables - lists and codes'!A19</f>
        <v>Wk Open Ck</v>
      </c>
      <c r="O42" s="93">
        <f t="shared" si="6"/>
        <v>0</v>
      </c>
      <c r="P42" s="73" t="str">
        <f>'Tables - lists and codes'!A9</f>
        <v>B&amp;P Ck</v>
      </c>
      <c r="Q42" s="93">
        <f t="shared" si="16"/>
        <v>0</v>
      </c>
      <c r="R42" s="73" t="str">
        <f>'Tables - lists and codes'!A9</f>
        <v>B&amp;P Ck</v>
      </c>
      <c r="S42" s="94">
        <f t="shared" si="17"/>
        <v>0</v>
      </c>
      <c r="T42" s="447"/>
      <c r="U42" s="72" t="str">
        <f>'Tables - lists and codes'!Q19</f>
        <v>Wk Open Ck</v>
      </c>
      <c r="V42" s="93">
        <f t="shared" si="7"/>
        <v>0</v>
      </c>
      <c r="W42" s="72" t="str">
        <f>'Tables - lists and codes'!S19</f>
        <v>Wk Open Ck</v>
      </c>
      <c r="X42" s="93">
        <f t="shared" si="8"/>
        <v>0</v>
      </c>
      <c r="Y42" s="72" t="str">
        <f>'Tables - lists and codes'!U19</f>
        <v>Wk Open Ck</v>
      </c>
      <c r="Z42" s="93">
        <f t="shared" si="9"/>
        <v>0</v>
      </c>
      <c r="AA42" s="72" t="str">
        <f>'Tables - lists and codes'!W19</f>
        <v>Wk Open Ck</v>
      </c>
      <c r="AB42" s="93">
        <f t="shared" si="10"/>
        <v>0</v>
      </c>
      <c r="AC42" s="72" t="str">
        <f>'Tables - lists and codes'!Y19</f>
        <v>Wk Open Ck</v>
      </c>
      <c r="AD42" s="93">
        <f t="shared" si="11"/>
        <v>0</v>
      </c>
      <c r="AE42" s="72" t="str">
        <f>'Tables - lists and codes'!AA9</f>
        <v>B&amp;P Ck</v>
      </c>
      <c r="AF42" s="93">
        <f t="shared" si="18"/>
        <v>0</v>
      </c>
      <c r="AG42" s="72" t="str">
        <f>'Tables - lists and codes'!AC9</f>
        <v>B&amp;P Ck</v>
      </c>
      <c r="AH42" s="95">
        <f t="shared" si="19"/>
        <v>0</v>
      </c>
      <c r="AI42" s="25"/>
      <c r="AJ42" s="25"/>
    </row>
    <row r="43" spans="1:36" ht="24.95" customHeight="1" thickBot="1" x14ac:dyDescent="0.25">
      <c r="A43" s="83"/>
      <c r="B43" s="69"/>
      <c r="C43" s="82"/>
      <c r="D43" s="437"/>
      <c r="E43" s="91"/>
      <c r="F43" s="72" t="str">
        <f>'Tables - lists and codes'!A20</f>
        <v>Wk Mid Ck</v>
      </c>
      <c r="G43" s="93">
        <f t="shared" si="2"/>
        <v>0</v>
      </c>
      <c r="H43" s="72" t="str">
        <f>'Tables - lists and codes'!A20</f>
        <v>Wk Mid Ck</v>
      </c>
      <c r="I43" s="93">
        <f t="shared" si="3"/>
        <v>0</v>
      </c>
      <c r="J43" s="73" t="str">
        <f>'Tables - lists and codes'!A20</f>
        <v>Wk Mid Ck</v>
      </c>
      <c r="K43" s="93">
        <f t="shared" si="4"/>
        <v>0</v>
      </c>
      <c r="L43" s="73" t="str">
        <f>'Tables - lists and codes'!A20</f>
        <v>Wk Mid Ck</v>
      </c>
      <c r="M43" s="93">
        <f t="shared" si="5"/>
        <v>0</v>
      </c>
      <c r="N43" s="73" t="str">
        <f>'Tables - lists and codes'!A20</f>
        <v>Wk Mid Ck</v>
      </c>
      <c r="O43" s="93">
        <f t="shared" si="6"/>
        <v>0</v>
      </c>
      <c r="P43" s="73" t="str">
        <f>'Tables - lists and codes'!A13</f>
        <v>Am Grill</v>
      </c>
      <c r="Q43" s="93">
        <f t="shared" si="16"/>
        <v>0</v>
      </c>
      <c r="R43" s="73" t="str">
        <f>'Tables - lists and codes'!A13</f>
        <v>Am Grill</v>
      </c>
      <c r="S43" s="94">
        <f t="shared" si="17"/>
        <v>0</v>
      </c>
      <c r="T43" s="447"/>
      <c r="U43" s="72" t="str">
        <f>'Tables - lists and codes'!Q20</f>
        <v>Wk Mid Ck</v>
      </c>
      <c r="V43" s="93">
        <f t="shared" si="7"/>
        <v>0</v>
      </c>
      <c r="W43" s="72" t="str">
        <f>'Tables - lists and codes'!S20</f>
        <v>Wk Mid Ck</v>
      </c>
      <c r="X43" s="93">
        <f t="shared" si="8"/>
        <v>0</v>
      </c>
      <c r="Y43" s="72" t="str">
        <f>'Tables - lists and codes'!U20</f>
        <v>Wk Mid Ck</v>
      </c>
      <c r="Z43" s="93">
        <f t="shared" si="9"/>
        <v>0</v>
      </c>
      <c r="AA43" s="72" t="str">
        <f>'Tables - lists and codes'!W20</f>
        <v>Wk Mid Ck</v>
      </c>
      <c r="AB43" s="93">
        <f t="shared" si="10"/>
        <v>0</v>
      </c>
      <c r="AC43" s="72" t="str">
        <f>'Tables - lists and codes'!Y20</f>
        <v>Wk Mid Ck</v>
      </c>
      <c r="AD43" s="93">
        <f t="shared" si="11"/>
        <v>0</v>
      </c>
      <c r="AE43" s="72" t="str">
        <f>'Tables - lists and codes'!AA13</f>
        <v>Am Grill</v>
      </c>
      <c r="AF43" s="93">
        <f t="shared" si="18"/>
        <v>0</v>
      </c>
      <c r="AG43" s="72" t="str">
        <f>'Tables - lists and codes'!AC13</f>
        <v>Am Grill</v>
      </c>
      <c r="AH43" s="95">
        <f t="shared" si="19"/>
        <v>0</v>
      </c>
      <c r="AI43" s="25"/>
      <c r="AJ43" s="25"/>
    </row>
    <row r="44" spans="1:36" ht="24.95" customHeight="1" thickBot="1" x14ac:dyDescent="0.25">
      <c r="A44" s="83"/>
      <c r="B44" s="69"/>
      <c r="C44" s="82"/>
      <c r="D44" s="437"/>
      <c r="E44" s="91"/>
      <c r="F44" s="72" t="str">
        <f>'Tables - lists and codes'!A21</f>
        <v>Wk Late Ck</v>
      </c>
      <c r="G44" s="93">
        <f t="shared" si="2"/>
        <v>0</v>
      </c>
      <c r="H44" s="72" t="str">
        <f>'Tables - lists and codes'!A21</f>
        <v>Wk Late Ck</v>
      </c>
      <c r="I44" s="93">
        <f t="shared" si="3"/>
        <v>0</v>
      </c>
      <c r="J44" s="73" t="str">
        <f>'Tables - lists and codes'!A21</f>
        <v>Wk Late Ck</v>
      </c>
      <c r="K44" s="93">
        <f t="shared" si="4"/>
        <v>0</v>
      </c>
      <c r="L44" s="73" t="str">
        <f>'Tables - lists and codes'!A21</f>
        <v>Wk Late Ck</v>
      </c>
      <c r="M44" s="93">
        <f t="shared" si="5"/>
        <v>0</v>
      </c>
      <c r="N44" s="73" t="str">
        <f>'Tables - lists and codes'!A21</f>
        <v>Wk Late Ck</v>
      </c>
      <c r="O44" s="93">
        <f t="shared" si="6"/>
        <v>0</v>
      </c>
      <c r="P44" s="73" t="str">
        <f>'Tables - lists and codes'!A14</f>
        <v>Fry Ck</v>
      </c>
      <c r="Q44" s="93">
        <f t="shared" si="16"/>
        <v>0</v>
      </c>
      <c r="R44" s="73" t="str">
        <f>'Tables - lists and codes'!A14</f>
        <v>Fry Ck</v>
      </c>
      <c r="S44" s="94">
        <f t="shared" si="17"/>
        <v>0</v>
      </c>
      <c r="T44" s="447"/>
      <c r="U44" s="72" t="str">
        <f>'Tables - lists and codes'!Q21</f>
        <v>Wk Late Ck</v>
      </c>
      <c r="V44" s="93">
        <f t="shared" si="7"/>
        <v>0</v>
      </c>
      <c r="W44" s="72" t="str">
        <f>'Tables - lists and codes'!S21</f>
        <v>Wk Late Ck</v>
      </c>
      <c r="X44" s="93">
        <f t="shared" si="8"/>
        <v>0</v>
      </c>
      <c r="Y44" s="72" t="str">
        <f>'Tables - lists and codes'!U21</f>
        <v>Wk Late Ck</v>
      </c>
      <c r="Z44" s="93">
        <f t="shared" si="9"/>
        <v>0</v>
      </c>
      <c r="AA44" s="72" t="str">
        <f>'Tables - lists and codes'!W21</f>
        <v>Wk Late Ck</v>
      </c>
      <c r="AB44" s="93">
        <f t="shared" si="10"/>
        <v>0</v>
      </c>
      <c r="AC44" s="72" t="str">
        <f>'Tables - lists and codes'!Y21</f>
        <v>Wk Late Ck</v>
      </c>
      <c r="AD44" s="93">
        <f t="shared" si="11"/>
        <v>0</v>
      </c>
      <c r="AE44" s="72" t="str">
        <f>'Tables - lists and codes'!AA14</f>
        <v>Fry Ck</v>
      </c>
      <c r="AF44" s="93">
        <f t="shared" si="18"/>
        <v>0</v>
      </c>
      <c r="AG44" s="72" t="str">
        <f>'Tables - lists and codes'!AC14</f>
        <v>Fry Ck</v>
      </c>
      <c r="AH44" s="95">
        <f t="shared" si="19"/>
        <v>0</v>
      </c>
      <c r="AI44" s="25"/>
      <c r="AJ44" s="25"/>
    </row>
    <row r="45" spans="1:36" ht="24.95" customHeight="1" x14ac:dyDescent="0.2">
      <c r="A45" s="83"/>
      <c r="B45" s="69"/>
      <c r="C45" s="82"/>
      <c r="D45" s="437"/>
      <c r="E45" s="91"/>
      <c r="F45" s="72" t="str">
        <f>'Tables - lists and codes'!A24</f>
        <v>TR</v>
      </c>
      <c r="G45" s="93">
        <f t="shared" si="2"/>
        <v>0</v>
      </c>
      <c r="H45" s="72" t="str">
        <f>'Tables - lists and codes'!A24</f>
        <v>TR</v>
      </c>
      <c r="I45" s="93">
        <f t="shared" si="3"/>
        <v>0</v>
      </c>
      <c r="J45" s="73" t="str">
        <f>'Tables - lists and codes'!A24</f>
        <v>TR</v>
      </c>
      <c r="K45" s="93">
        <f t="shared" si="4"/>
        <v>0</v>
      </c>
      <c r="L45" s="73" t="str">
        <f>'Tables - lists and codes'!A24</f>
        <v>TR</v>
      </c>
      <c r="M45" s="93">
        <f t="shared" si="5"/>
        <v>0</v>
      </c>
      <c r="N45" s="73" t="str">
        <f>'Tables - lists and codes'!A24</f>
        <v>TR</v>
      </c>
      <c r="O45" s="93">
        <f t="shared" si="6"/>
        <v>0</v>
      </c>
      <c r="P45" s="73" t="str">
        <f>'Tables - lists and codes'!A24</f>
        <v>TR</v>
      </c>
      <c r="Q45" s="93">
        <f t="shared" si="16"/>
        <v>0</v>
      </c>
      <c r="R45" s="73" t="str">
        <f>'Tables - lists and codes'!A24</f>
        <v>TR</v>
      </c>
      <c r="S45" s="94">
        <f t="shared" si="17"/>
        <v>0</v>
      </c>
      <c r="T45" s="447"/>
      <c r="U45" s="72" t="str">
        <f>'Tables - lists and codes'!Q24</f>
        <v>TR</v>
      </c>
      <c r="V45" s="93">
        <f t="shared" si="7"/>
        <v>0</v>
      </c>
      <c r="W45" s="72" t="str">
        <f>'Tables - lists and codes'!S24</f>
        <v>TR</v>
      </c>
      <c r="X45" s="93">
        <f t="shared" si="8"/>
        <v>0</v>
      </c>
      <c r="Y45" s="72" t="str">
        <f>'Tables - lists and codes'!U24</f>
        <v>TR</v>
      </c>
      <c r="Z45" s="93">
        <f t="shared" si="9"/>
        <v>0</v>
      </c>
      <c r="AA45" s="72" t="str">
        <f>'Tables - lists and codes'!W24</f>
        <v>TR</v>
      </c>
      <c r="AB45" s="93">
        <f t="shared" si="10"/>
        <v>0</v>
      </c>
      <c r="AC45" s="72" t="str">
        <f>'Tables - lists and codes'!Y24</f>
        <v>TR</v>
      </c>
      <c r="AD45" s="93">
        <f t="shared" si="11"/>
        <v>0</v>
      </c>
      <c r="AE45" s="72" t="str">
        <f>'Tables - lists and codes'!AA24</f>
        <v>TR</v>
      </c>
      <c r="AF45" s="93">
        <f t="shared" si="18"/>
        <v>0</v>
      </c>
      <c r="AG45" s="72" t="str">
        <f>'Tables - lists and codes'!AC24</f>
        <v>TR</v>
      </c>
      <c r="AH45" s="95">
        <f t="shared" si="19"/>
        <v>0</v>
      </c>
      <c r="AI45" s="25"/>
      <c r="AJ45" s="25"/>
    </row>
    <row r="46" spans="1:36" ht="24.95" customHeight="1" thickBot="1" x14ac:dyDescent="0.25">
      <c r="A46" s="83"/>
      <c r="B46" s="438"/>
      <c r="C46" s="143"/>
      <c r="D46" s="437"/>
      <c r="E46" s="91"/>
      <c r="F46" s="63" t="s">
        <v>51</v>
      </c>
      <c r="G46" s="96">
        <f>SUM(G30:G45)</f>
        <v>0</v>
      </c>
      <c r="H46" s="64"/>
      <c r="I46" s="96">
        <f>SUM(I30:I45)</f>
        <v>0</v>
      </c>
      <c r="J46" s="64"/>
      <c r="K46" s="96">
        <f>SUM(K30:K45)</f>
        <v>0</v>
      </c>
      <c r="L46" s="64"/>
      <c r="M46" s="96">
        <f>SUM(M30:M45)</f>
        <v>0</v>
      </c>
      <c r="N46" s="64"/>
      <c r="O46" s="96">
        <f>SUM(O30:O45)</f>
        <v>0</v>
      </c>
      <c r="P46" s="64"/>
      <c r="Q46" s="96">
        <f>SUM(Q30:Q45)</f>
        <v>0</v>
      </c>
      <c r="R46" s="64"/>
      <c r="S46" s="97">
        <f>SUM(S30:S45)</f>
        <v>0</v>
      </c>
      <c r="T46" s="98"/>
      <c r="U46" s="63" t="s">
        <v>51</v>
      </c>
      <c r="V46" s="97">
        <f>SUM(V30:V45)</f>
        <v>0</v>
      </c>
      <c r="W46" s="65"/>
      <c r="X46" s="99">
        <f>SUM(X30:X45)</f>
        <v>0</v>
      </c>
      <c r="Y46" s="65"/>
      <c r="Z46" s="100">
        <f>SUM(Z30:Z45)</f>
        <v>0</v>
      </c>
      <c r="AA46" s="65"/>
      <c r="AB46" s="100">
        <f>SUM(AB30:AB45)</f>
        <v>0</v>
      </c>
      <c r="AC46" s="65"/>
      <c r="AD46" s="100">
        <f>SUM(AD30:AD45)</f>
        <v>0</v>
      </c>
      <c r="AE46" s="65"/>
      <c r="AF46" s="100">
        <f>SUM(AF30:AF45)</f>
        <v>0</v>
      </c>
      <c r="AG46" s="65"/>
      <c r="AH46" s="97">
        <f>SUM(AH30:AH45)</f>
        <v>0</v>
      </c>
      <c r="AI46" s="92"/>
      <c r="AJ46" s="25"/>
    </row>
    <row r="47" spans="1:36" ht="24.95" customHeight="1" thickBot="1" x14ac:dyDescent="0.25">
      <c r="A47" s="83"/>
      <c r="B47" s="439"/>
      <c r="C47" s="143"/>
      <c r="D47" s="437"/>
      <c r="E47" s="91"/>
      <c r="F47" s="66"/>
      <c r="G47" s="101"/>
      <c r="H47" s="67"/>
      <c r="I47" s="101"/>
      <c r="J47" s="67"/>
      <c r="K47" s="101"/>
      <c r="L47" s="67"/>
      <c r="M47" s="101"/>
      <c r="N47" s="67"/>
      <c r="O47" s="101"/>
      <c r="P47" s="67"/>
      <c r="Q47" s="101"/>
      <c r="R47" s="67"/>
      <c r="S47" s="101"/>
      <c r="T47" s="69"/>
      <c r="U47" s="68"/>
      <c r="V47" s="101"/>
      <c r="W47" s="69"/>
      <c r="X47" s="101"/>
      <c r="Y47" s="69"/>
      <c r="Z47" s="101"/>
      <c r="AA47" s="69"/>
      <c r="AB47" s="101"/>
      <c r="AC47" s="69"/>
      <c r="AD47" s="101"/>
      <c r="AE47" s="69"/>
      <c r="AF47" s="101"/>
      <c r="AG47" s="69"/>
      <c r="AH47" s="101"/>
      <c r="AI47" s="82"/>
      <c r="AJ47" s="25"/>
    </row>
    <row r="48" spans="1:36" ht="24.95" customHeight="1" thickBot="1" x14ac:dyDescent="0.25">
      <c r="A48" s="83"/>
      <c r="B48" s="440"/>
      <c r="C48" s="143"/>
      <c r="D48" s="437"/>
      <c r="E48" s="91"/>
      <c r="F48" s="102" t="str">
        <f>'Tables - lists and codes'!A22</f>
        <v>RTO</v>
      </c>
      <c r="G48" s="103">
        <f>SUM(COUNTIF(F$2:F$23,F48))</f>
        <v>0</v>
      </c>
      <c r="H48" s="102" t="str">
        <f>'Tables - lists and codes'!A22</f>
        <v>RTO</v>
      </c>
      <c r="I48" s="103">
        <f>SUM(COUNTIF(H$2:H$23,H48))</f>
        <v>0</v>
      </c>
      <c r="J48" s="102" t="str">
        <f>'Tables - lists and codes'!A22</f>
        <v>RTO</v>
      </c>
      <c r="K48" s="103">
        <f>SUM(COUNTIF(J$2:J$23,J48))</f>
        <v>0</v>
      </c>
      <c r="L48" s="102" t="str">
        <f>'Tables - lists and codes'!A22</f>
        <v>RTO</v>
      </c>
      <c r="M48" s="103">
        <f>SUM(COUNTIF(L$2:L$23,L48))</f>
        <v>0</v>
      </c>
      <c r="N48" s="102" t="str">
        <f>'Tables - lists and codes'!A22</f>
        <v>RTO</v>
      </c>
      <c r="O48" s="104">
        <f>SUM(COUNTIF(N$2:N$23,N48))</f>
        <v>0</v>
      </c>
      <c r="P48" s="102" t="str">
        <f>'Tables - lists and codes'!A22</f>
        <v>RTO</v>
      </c>
      <c r="Q48" s="104">
        <f>SUM(COUNTIF(P$2:P$23,P48))</f>
        <v>0</v>
      </c>
      <c r="R48" s="102" t="str">
        <f>'Tables - lists and codes'!A22</f>
        <v>RTO</v>
      </c>
      <c r="S48" s="105">
        <f>SUM(COUNTIF(R$2:R$23,R48))</f>
        <v>0</v>
      </c>
      <c r="T48" s="106"/>
      <c r="U48" s="102" t="s">
        <v>54</v>
      </c>
      <c r="V48" s="103">
        <f>SUM(COUNTIF(U$2:U$23,U48))</f>
        <v>0</v>
      </c>
      <c r="W48" s="102" t="s">
        <v>54</v>
      </c>
      <c r="X48" s="103">
        <f>SUM(COUNTIF(W$2:W$23,W48))</f>
        <v>0</v>
      </c>
      <c r="Y48" s="102" t="s">
        <v>54</v>
      </c>
      <c r="Z48" s="103">
        <f>SUM(COUNTIF(Y$2:Y$23,Y48))</f>
        <v>0</v>
      </c>
      <c r="AA48" s="102" t="s">
        <v>54</v>
      </c>
      <c r="AB48" s="103">
        <f>SUM(COUNTIF(AA$2:AA$23,AA48))</f>
        <v>0</v>
      </c>
      <c r="AC48" s="102" t="s">
        <v>54</v>
      </c>
      <c r="AD48" s="104">
        <f>SUM(COUNTIF(AC$2:AC$23,AC48))</f>
        <v>0</v>
      </c>
      <c r="AE48" s="102" t="s">
        <v>54</v>
      </c>
      <c r="AF48" s="104">
        <f>SUM(COUNTIF(AE$2:AE$23,AE48))</f>
        <v>0</v>
      </c>
      <c r="AG48" s="102" t="s">
        <v>54</v>
      </c>
      <c r="AH48" s="105">
        <f>SUM(COUNTIF(AG$2:AG$23,AG48))</f>
        <v>0</v>
      </c>
      <c r="AI48" s="82"/>
      <c r="AJ48" s="25"/>
    </row>
    <row r="49" spans="1:62" ht="24.95" customHeight="1" thickBot="1" x14ac:dyDescent="0.25">
      <c r="A49" s="83"/>
      <c r="B49" s="143"/>
      <c r="C49" s="143"/>
      <c r="D49" s="437"/>
      <c r="E49" s="91"/>
      <c r="F49" s="314" t="str">
        <f>'Tables - lists and codes'!A23</f>
        <v>LOA</v>
      </c>
      <c r="G49" s="107">
        <f>SUM(COUNTIF(F$2:F$23,F49))</f>
        <v>0</v>
      </c>
      <c r="H49" s="314" t="str">
        <f>'Tables - lists and codes'!A23</f>
        <v>LOA</v>
      </c>
      <c r="I49" s="107">
        <f>SUM(COUNTIF(H$2:H$23,H49))</f>
        <v>0</v>
      </c>
      <c r="J49" s="314" t="str">
        <f>'Tables - lists and codes'!A23</f>
        <v>LOA</v>
      </c>
      <c r="K49" s="107">
        <f>SUM(COUNTIF(J$2:J$23,J49))</f>
        <v>0</v>
      </c>
      <c r="L49" s="314" t="str">
        <f>'Tables - lists and codes'!A23</f>
        <v>LOA</v>
      </c>
      <c r="M49" s="107">
        <f>SUM(COUNTIF(L$2:L$23,L49))</f>
        <v>0</v>
      </c>
      <c r="N49" s="314" t="str">
        <f>'Tables - lists and codes'!A23</f>
        <v>LOA</v>
      </c>
      <c r="O49" s="108">
        <f>SUM(COUNTIF(N$2:N$23,N49))</f>
        <v>0</v>
      </c>
      <c r="P49" s="314" t="str">
        <f>'Tables - lists and codes'!A23</f>
        <v>LOA</v>
      </c>
      <c r="Q49" s="108">
        <f>SUM(COUNTIF(P$2:P$23,P49))</f>
        <v>0</v>
      </c>
      <c r="R49" s="314" t="str">
        <f>'Tables - lists and codes'!A23</f>
        <v>LOA</v>
      </c>
      <c r="S49" s="108">
        <f>SUM(COUNTIF(R$2:R$23,R49))</f>
        <v>0</v>
      </c>
      <c r="T49" s="106"/>
      <c r="U49" s="315" t="s">
        <v>52</v>
      </c>
      <c r="V49" s="107">
        <f>SUM(COUNTIF(U$2:U$23,U49))</f>
        <v>0</v>
      </c>
      <c r="W49" s="315" t="s">
        <v>52</v>
      </c>
      <c r="X49" s="107">
        <f>SUM(COUNTIF(W$2:W$23,W49))</f>
        <v>0</v>
      </c>
      <c r="Y49" s="315" t="s">
        <v>52</v>
      </c>
      <c r="Z49" s="107">
        <f>SUM(COUNTIF(Y$2:Y$23,Y49))</f>
        <v>0</v>
      </c>
      <c r="AA49" s="315" t="s">
        <v>52</v>
      </c>
      <c r="AB49" s="107">
        <f>SUM(COUNTIF(AA$2:AA$23,AA49))</f>
        <v>0</v>
      </c>
      <c r="AC49" s="315" t="s">
        <v>52</v>
      </c>
      <c r="AD49" s="108">
        <f>SUM(COUNTIF(AC$2:AC$23,AC49))</f>
        <v>0</v>
      </c>
      <c r="AE49" s="315" t="s">
        <v>52</v>
      </c>
      <c r="AF49" s="108">
        <f>SUM(COUNTIF(AE$2:AE$23,AE49))</f>
        <v>0</v>
      </c>
      <c r="AG49" s="315" t="s">
        <v>52</v>
      </c>
      <c r="AH49" s="108">
        <f>SUM(COUNTIF(AG$2:AG$23,AG49))</f>
        <v>0</v>
      </c>
      <c r="AI49" s="82"/>
      <c r="AJ49" s="25"/>
    </row>
    <row r="50" spans="1:62" ht="24.95" customHeight="1" thickBot="1" x14ac:dyDescent="0.25">
      <c r="A50" s="83"/>
      <c r="B50" s="69"/>
      <c r="C50" s="143"/>
      <c r="D50" s="281"/>
      <c r="E50" s="81"/>
      <c r="F50" s="313" t="str">
        <f>'Tables - lists and codes'!A25</f>
        <v>OFF</v>
      </c>
      <c r="G50" s="110">
        <f>SUM(COUNTIF(F$2:F$23,F50))</f>
        <v>0</v>
      </c>
      <c r="H50" s="313" t="str">
        <f>'Tables - lists and codes'!A25</f>
        <v>OFF</v>
      </c>
      <c r="I50" s="110">
        <f>SUM(COUNTIF(H$2:H$23,H50))</f>
        <v>0</v>
      </c>
      <c r="J50" s="313" t="str">
        <f>'Tables - lists and codes'!A25</f>
        <v>OFF</v>
      </c>
      <c r="K50" s="110">
        <f>SUM(COUNTIF(J$2:J$23,J50))</f>
        <v>0</v>
      </c>
      <c r="L50" s="313" t="str">
        <f>'Tables - lists and codes'!A25</f>
        <v>OFF</v>
      </c>
      <c r="M50" s="110">
        <f>SUM(COUNTIF(L$2:L$23,L50))</f>
        <v>0</v>
      </c>
      <c r="N50" s="313" t="str">
        <f>'Tables - lists and codes'!A25</f>
        <v>OFF</v>
      </c>
      <c r="O50" s="110">
        <f>SUM(COUNTIF(N$2:N$23,N50))</f>
        <v>0</v>
      </c>
      <c r="P50" s="313" t="str">
        <f>'Tables - lists and codes'!A25</f>
        <v>OFF</v>
      </c>
      <c r="Q50" s="110">
        <f>SUM(COUNTIF(P$2:P$23,P50))</f>
        <v>0</v>
      </c>
      <c r="R50" s="313" t="str">
        <f>'Tables - lists and codes'!A25</f>
        <v>OFF</v>
      </c>
      <c r="S50" s="111">
        <f>SUM(COUNTIF(R$2:R$23,R50))</f>
        <v>0</v>
      </c>
      <c r="T50" s="112"/>
      <c r="U50" s="109" t="s">
        <v>53</v>
      </c>
      <c r="V50" s="110">
        <f>SUM(COUNTIF(U$2:U$23,U50))</f>
        <v>0</v>
      </c>
      <c r="W50" s="109" t="s">
        <v>53</v>
      </c>
      <c r="X50" s="110">
        <f>SUM(COUNTIF(W$2:W$23,W50))</f>
        <v>0</v>
      </c>
      <c r="Y50" s="109" t="s">
        <v>53</v>
      </c>
      <c r="Z50" s="110">
        <f>SUM(COUNTIF(Y$2:Y$23,Y50))</f>
        <v>0</v>
      </c>
      <c r="AA50" s="109" t="s">
        <v>53</v>
      </c>
      <c r="AB50" s="110">
        <f>SUM(COUNTIF(AA$2:AA$23,AA50))</f>
        <v>0</v>
      </c>
      <c r="AC50" s="109" t="s">
        <v>53</v>
      </c>
      <c r="AD50" s="110">
        <f>SUM(COUNTIF(AC$2:AC$23,AC50))</f>
        <v>0</v>
      </c>
      <c r="AE50" s="109" t="s">
        <v>53</v>
      </c>
      <c r="AF50" s="110">
        <f>SUM(COUNTIF(AE$2:AE$23,AE50))</f>
        <v>0</v>
      </c>
      <c r="AG50" s="109" t="s">
        <v>53</v>
      </c>
      <c r="AH50" s="111">
        <f>SUM(COUNTIF(AG$2:AG$23,AG50))</f>
        <v>0</v>
      </c>
      <c r="AI50" s="25"/>
      <c r="AJ50" s="25"/>
    </row>
    <row r="51" spans="1:62" ht="24.95" customHeight="1" thickBot="1" x14ac:dyDescent="0.25">
      <c r="A51" s="83"/>
      <c r="D51" s="177"/>
      <c r="E51" s="81"/>
      <c r="F51" s="113" t="s">
        <v>51</v>
      </c>
      <c r="G51" s="114">
        <f>SUM(G48:G50)</f>
        <v>0</v>
      </c>
      <c r="H51" s="115"/>
      <c r="I51" s="114">
        <f>SUM(I48:I50)</f>
        <v>0</v>
      </c>
      <c r="J51" s="115"/>
      <c r="K51" s="114">
        <f>SUM(K48:K50)</f>
        <v>0</v>
      </c>
      <c r="L51" s="115"/>
      <c r="M51" s="114">
        <f>SUM(M48:M50)</f>
        <v>0</v>
      </c>
      <c r="N51" s="115"/>
      <c r="O51" s="116">
        <f>SUM(O48:O50)</f>
        <v>0</v>
      </c>
      <c r="P51" s="117"/>
      <c r="Q51" s="114">
        <f>SUM(Q48:Q50)</f>
        <v>0</v>
      </c>
      <c r="R51" s="115"/>
      <c r="S51" s="114">
        <f>SUM(S48:S50)</f>
        <v>0</v>
      </c>
      <c r="T51" s="118"/>
      <c r="U51" s="119"/>
      <c r="V51" s="120">
        <f>SUM(V48:V50)</f>
        <v>0</v>
      </c>
      <c r="W51" s="120"/>
      <c r="X51" s="120">
        <f>SUM(X48:X50)</f>
        <v>0</v>
      </c>
      <c r="Y51" s="120"/>
      <c r="Z51" s="120">
        <f>SUM(Z48:Z50)</f>
        <v>0</v>
      </c>
      <c r="AA51" s="120"/>
      <c r="AB51" s="120">
        <f>SUM(AB48:AB50)</f>
        <v>0</v>
      </c>
      <c r="AC51" s="120"/>
      <c r="AD51" s="120">
        <f>SUM(AD48:AD50)</f>
        <v>0</v>
      </c>
      <c r="AE51" s="120"/>
      <c r="AF51" s="120">
        <f>SUM(AF48:AF50)</f>
        <v>0</v>
      </c>
      <c r="AG51" s="121"/>
      <c r="AH51" s="122">
        <f>SUM(AH48:AH50)</f>
        <v>0</v>
      </c>
      <c r="AI51" s="82"/>
      <c r="AJ51" s="25"/>
    </row>
    <row r="52" spans="1:62" ht="24.95" customHeight="1" x14ac:dyDescent="0.2">
      <c r="A52" s="83"/>
      <c r="D52" s="177"/>
      <c r="E52" s="81"/>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82"/>
      <c r="AJ52" s="25"/>
    </row>
    <row r="53" spans="1:62" ht="24.95" customHeight="1" x14ac:dyDescent="0.2">
      <c r="A53" s="83"/>
      <c r="D53" s="177"/>
      <c r="E53" s="83"/>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spans="1:62" ht="24.95" hidden="1" customHeight="1" thickBot="1" x14ac:dyDescent="0.25">
      <c r="A54" s="83"/>
      <c r="B54" s="83"/>
      <c r="C54" s="83"/>
      <c r="D54" s="177"/>
      <c r="E54" s="81"/>
      <c r="F54" s="178" t="s">
        <v>55</v>
      </c>
      <c r="G54" s="123"/>
      <c r="H54" s="123"/>
      <c r="I54" s="123"/>
      <c r="J54" s="123"/>
      <c r="K54" s="123"/>
      <c r="L54" s="123"/>
      <c r="M54" s="123"/>
      <c r="N54" s="123"/>
      <c r="O54" s="123"/>
      <c r="P54" s="123"/>
      <c r="Q54" s="123"/>
      <c r="R54" s="123"/>
      <c r="S54" s="123"/>
      <c r="AI54" s="25"/>
      <c r="AJ54" s="25"/>
    </row>
    <row r="55" spans="1:62" ht="24.95" hidden="1" customHeight="1" thickBot="1" x14ac:dyDescent="0.25">
      <c r="A55" s="83"/>
      <c r="B55" s="83"/>
      <c r="C55" s="83"/>
      <c r="D55" s="177"/>
      <c r="E55" s="81"/>
      <c r="F55" s="50" t="str">
        <f>'Tables - lists and codes'!A7</f>
        <v>Early Ck</v>
      </c>
      <c r="G55" s="180">
        <f>SUM(G30-'Tables - lists and codes'!H7)</f>
        <v>-1</v>
      </c>
      <c r="H55" s="50" t="str">
        <f>'Tables - lists and codes'!A7</f>
        <v>Early Ck</v>
      </c>
      <c r="I55" s="180">
        <f>SUM(I30-'Tables - lists and codes'!J7)</f>
        <v>-1</v>
      </c>
      <c r="J55" s="50" t="str">
        <f>'Tables - lists and codes'!A7</f>
        <v>Early Ck</v>
      </c>
      <c r="K55" s="180">
        <f>SUM(K30-'Tables - lists and codes'!L7)</f>
        <v>-1</v>
      </c>
      <c r="L55" s="50" t="str">
        <f>'Tables - lists and codes'!A7</f>
        <v>Early Ck</v>
      </c>
      <c r="M55" s="180">
        <f>SUM(M30-'Tables - lists and codes'!N7)</f>
        <v>-1</v>
      </c>
      <c r="N55" s="50" t="str">
        <f>'Tables - lists and codes'!A7</f>
        <v>Early Ck</v>
      </c>
      <c r="O55" s="180">
        <f>SUM(O30-'Tables - lists and codes'!P7)</f>
        <v>-1</v>
      </c>
      <c r="P55" s="50" t="str">
        <f>'Tables - lists and codes'!A7</f>
        <v>Early Ck</v>
      </c>
      <c r="Q55" s="180">
        <f>SUM(Q30-'Tables - lists and codes'!R7)</f>
        <v>-1</v>
      </c>
      <c r="R55" s="50" t="str">
        <f>'Tables - lists and codes'!A7</f>
        <v>Early Ck</v>
      </c>
      <c r="S55" s="181">
        <f>SUM(S30-'Tables - lists and codes'!T7)</f>
        <v>-1</v>
      </c>
      <c r="U55" s="50" t="str">
        <f>'Tables - lists and codes'!Q7</f>
        <v>Early Ck</v>
      </c>
      <c r="V55" s="180">
        <f>SUM(V30-'Tables - lists and codes'!V7)</f>
        <v>-1</v>
      </c>
      <c r="W55" s="50" t="str">
        <f>'Tables - lists and codes'!S7</f>
        <v>Early Ck</v>
      </c>
      <c r="X55" s="180">
        <f>SUM(X30-'Tables - lists and codes'!X7)</f>
        <v>-1</v>
      </c>
      <c r="Y55" s="50" t="str">
        <f>'Tables - lists and codes'!U7</f>
        <v>Early Ck</v>
      </c>
      <c r="Z55" s="180">
        <f>SUM(Z30-'Tables - lists and codes'!Z7)</f>
        <v>-1</v>
      </c>
      <c r="AA55" s="50" t="str">
        <f>'Tables - lists and codes'!W7</f>
        <v>Early Ck</v>
      </c>
      <c r="AB55" s="180">
        <f>SUM(AB30-'Tables - lists and codes'!AB7)</f>
        <v>-1</v>
      </c>
      <c r="AC55" s="50" t="str">
        <f>'Tables - lists and codes'!Y7</f>
        <v>Early Ck</v>
      </c>
      <c r="AD55" s="180">
        <f>SUM(AD30-'Tables - lists and codes'!AD7)</f>
        <v>-1</v>
      </c>
      <c r="AE55" s="50" t="str">
        <f>'Tables - lists and codes'!AA7</f>
        <v>Early Ck</v>
      </c>
      <c r="AF55" s="180">
        <f>SUM(AF30-'Tables - lists and codes'!AF7)</f>
        <v>-1</v>
      </c>
      <c r="AG55" s="50" t="str">
        <f>'Tables - lists and codes'!AC7</f>
        <v>Early Ck</v>
      </c>
      <c r="AH55" s="181">
        <f>SUM(AH30-'Tables - lists and codes'!AH7)</f>
        <v>-1</v>
      </c>
      <c r="AI55" s="25"/>
      <c r="AJ55" s="25"/>
    </row>
    <row r="56" spans="1:62" ht="24.95" hidden="1" customHeight="1" thickBot="1" x14ac:dyDescent="0.25">
      <c r="A56" s="83"/>
      <c r="B56" s="83"/>
      <c r="C56" s="83"/>
      <c r="D56" s="177"/>
      <c r="E56" s="124"/>
      <c r="F56" s="28" t="str">
        <f>'Tables - lists and codes'!A8</f>
        <v>Prep Ck</v>
      </c>
      <c r="G56" s="182">
        <f>SUM(G31-'Tables - lists and codes'!H8)</f>
        <v>-1</v>
      </c>
      <c r="H56" s="50" t="str">
        <f>'Tables - lists and codes'!A8</f>
        <v>Prep Ck</v>
      </c>
      <c r="I56" s="180">
        <f>SUM(I31-'Tables - lists and codes'!J8)</f>
        <v>-1</v>
      </c>
      <c r="J56" s="50" t="str">
        <f>'Tables - lists and codes'!A8</f>
        <v>Prep Ck</v>
      </c>
      <c r="K56" s="180">
        <f>SUM(K31-'Tables - lists and codes'!L8)</f>
        <v>-1</v>
      </c>
      <c r="L56" s="50" t="str">
        <f>'Tables - lists and codes'!A8</f>
        <v>Prep Ck</v>
      </c>
      <c r="M56" s="180">
        <f>SUM(M31-'Tables - lists and codes'!N8)</f>
        <v>-1</v>
      </c>
      <c r="N56" s="50" t="str">
        <f>'Tables - lists and codes'!A8</f>
        <v>Prep Ck</v>
      </c>
      <c r="O56" s="180">
        <f>SUM(O31-'Tables - lists and codes'!P8)</f>
        <v>-1</v>
      </c>
      <c r="P56" s="50" t="str">
        <f>'Tables - lists and codes'!A8</f>
        <v>Prep Ck</v>
      </c>
      <c r="Q56" s="180">
        <f>SUM(Q31-'Tables - lists and codes'!R8)</f>
        <v>-1</v>
      </c>
      <c r="R56" s="50" t="str">
        <f>'Tables - lists and codes'!A8</f>
        <v>Prep Ck</v>
      </c>
      <c r="S56" s="181">
        <f>SUM(S31-'Tables - lists and codes'!T8)</f>
        <v>-1</v>
      </c>
      <c r="U56" s="50" t="str">
        <f>'Tables - lists and codes'!Q8</f>
        <v>Prep Ck</v>
      </c>
      <c r="V56" s="180">
        <f>SUM(V31-'Tables - lists and codes'!V8)</f>
        <v>-1</v>
      </c>
      <c r="W56" s="50" t="str">
        <f>'Tables - lists and codes'!S8</f>
        <v>Prep Ck</v>
      </c>
      <c r="X56" s="180">
        <f>SUM(X31-'Tables - lists and codes'!X8)</f>
        <v>-1</v>
      </c>
      <c r="Y56" s="50" t="str">
        <f>'Tables - lists and codes'!U8</f>
        <v>Prep Ck</v>
      </c>
      <c r="Z56" s="180">
        <f>SUM(Z31-'Tables - lists and codes'!Z8)</f>
        <v>-1</v>
      </c>
      <c r="AA56" s="50" t="str">
        <f>'Tables - lists and codes'!W8</f>
        <v>Prep Ck</v>
      </c>
      <c r="AB56" s="180">
        <f>SUM(AB31-'Tables - lists and codes'!AB8)</f>
        <v>-1</v>
      </c>
      <c r="AC56" s="50" t="str">
        <f>'Tables - lists and codes'!Y8</f>
        <v>Prep Ck</v>
      </c>
      <c r="AD56" s="180">
        <f>SUM(AD31-'Tables - lists and codes'!AD8)</f>
        <v>-1</v>
      </c>
      <c r="AE56" s="50" t="str">
        <f>'Tables - lists and codes'!AA8</f>
        <v>Prep Ck</v>
      </c>
      <c r="AF56" s="180">
        <f>SUM(AF31-'Tables - lists and codes'!AF8)</f>
        <v>-1</v>
      </c>
      <c r="AG56" s="50" t="str">
        <f>'Tables - lists and codes'!AC8</f>
        <v>Prep Ck</v>
      </c>
      <c r="AH56" s="181">
        <f>SUM(AH31-'Tables - lists and codes'!AH8)</f>
        <v>-1</v>
      </c>
      <c r="AI56" s="125"/>
      <c r="AJ56" s="125"/>
      <c r="AK56" s="125"/>
      <c r="AL56" s="125"/>
      <c r="AM56" s="126"/>
      <c r="AN56" s="126"/>
      <c r="AO56" s="126"/>
      <c r="AP56" s="126"/>
      <c r="AQ56" s="126"/>
      <c r="AR56" s="126"/>
      <c r="AS56" s="126"/>
      <c r="AT56" s="126"/>
      <c r="AU56" s="126"/>
      <c r="AV56" s="126"/>
      <c r="AW56" s="126"/>
      <c r="AX56" s="126"/>
      <c r="AY56" s="126"/>
      <c r="AZ56" s="126"/>
      <c r="BA56" s="126"/>
      <c r="BB56" s="126"/>
      <c r="BC56" s="126"/>
      <c r="BD56" s="126"/>
      <c r="BE56" s="126"/>
      <c r="BF56" s="126"/>
      <c r="BG56" s="126"/>
      <c r="BH56" s="126"/>
      <c r="BI56" s="126"/>
      <c r="BJ56" s="126"/>
    </row>
    <row r="57" spans="1:62" ht="24.95" hidden="1" customHeight="1" thickBot="1" x14ac:dyDescent="0.25">
      <c r="A57" s="83"/>
      <c r="B57" s="83"/>
      <c r="C57" s="83"/>
      <c r="D57" s="177"/>
      <c r="E57" s="83"/>
      <c r="F57" s="28" t="str">
        <f>'Tables - lists and codes'!A9</f>
        <v>B&amp;P Ck</v>
      </c>
      <c r="G57" s="182">
        <f>SUM(G32-'Tables - lists and codes'!H9)</f>
        <v>-1</v>
      </c>
      <c r="H57" s="50" t="str">
        <f>'Tables - lists and codes'!A9</f>
        <v>B&amp;P Ck</v>
      </c>
      <c r="I57" s="180">
        <f>SUM(I32-'Tables - lists and codes'!J9)</f>
        <v>-1</v>
      </c>
      <c r="J57" s="50" t="str">
        <f>'Tables - lists and codes'!A9</f>
        <v>B&amp;P Ck</v>
      </c>
      <c r="K57" s="180">
        <f>SUM(K32-'Tables - lists and codes'!L9)</f>
        <v>-1</v>
      </c>
      <c r="L57" s="50" t="str">
        <f>'Tables - lists and codes'!A9</f>
        <v>B&amp;P Ck</v>
      </c>
      <c r="M57" s="180">
        <f>SUM(M32-'Tables - lists and codes'!N9)</f>
        <v>-1</v>
      </c>
      <c r="N57" s="50" t="str">
        <f>'Tables - lists and codes'!A9</f>
        <v>B&amp;P Ck</v>
      </c>
      <c r="O57" s="180">
        <f>SUM(O32-'Tables - lists and codes'!P9)</f>
        <v>-1</v>
      </c>
      <c r="P57" s="50" t="str">
        <f>'Tables - lists and codes'!A9</f>
        <v>B&amp;P Ck</v>
      </c>
      <c r="Q57" s="180">
        <f>SUM(Q32-'Tables - lists and codes'!R9)</f>
        <v>0</v>
      </c>
      <c r="R57" s="50" t="str">
        <f>'Tables - lists and codes'!A9</f>
        <v>B&amp;P Ck</v>
      </c>
      <c r="S57" s="181">
        <f>SUM(S32-'Tables - lists and codes'!T9)</f>
        <v>0</v>
      </c>
      <c r="U57" s="50" t="str">
        <f>'Tables - lists and codes'!Q9</f>
        <v>B&amp;P Ck</v>
      </c>
      <c r="V57" s="180">
        <f>SUM(V32-'Tables - lists and codes'!V9)</f>
        <v>-1</v>
      </c>
      <c r="W57" s="50" t="str">
        <f>'Tables - lists and codes'!S9</f>
        <v>B&amp;P Ck</v>
      </c>
      <c r="X57" s="180">
        <f>SUM(X32-'Tables - lists and codes'!X9)</f>
        <v>-1</v>
      </c>
      <c r="Y57" s="50" t="str">
        <f>'Tables - lists and codes'!U9</f>
        <v>B&amp;P Ck</v>
      </c>
      <c r="Z57" s="180">
        <f>SUM(Z32-'Tables - lists and codes'!Z9)</f>
        <v>-1</v>
      </c>
      <c r="AA57" s="50" t="str">
        <f>'Tables - lists and codes'!W9</f>
        <v>B&amp;P Ck</v>
      </c>
      <c r="AB57" s="180">
        <f>SUM(AB32-'Tables - lists and codes'!AB9)</f>
        <v>-1</v>
      </c>
      <c r="AC57" s="50" t="str">
        <f>'Tables - lists and codes'!Y9</f>
        <v>B&amp;P Ck</v>
      </c>
      <c r="AD57" s="180">
        <f>SUM(AD32-'Tables - lists and codes'!AD9)</f>
        <v>-1</v>
      </c>
      <c r="AE57" s="50" t="str">
        <f>'Tables - lists and codes'!AA9</f>
        <v>B&amp;P Ck</v>
      </c>
      <c r="AF57" s="180">
        <f>SUM(AF32-'Tables - lists and codes'!AF9)</f>
        <v>0</v>
      </c>
      <c r="AG57" s="50" t="str">
        <f>'Tables - lists and codes'!AC9</f>
        <v>B&amp;P Ck</v>
      </c>
      <c r="AH57" s="181">
        <f>SUM(AH32-'Tables - lists and codes'!AH9)</f>
        <v>0</v>
      </c>
      <c r="AI57" s="125"/>
      <c r="AJ57" s="125"/>
      <c r="AK57" s="125"/>
      <c r="AL57" s="125"/>
      <c r="AM57" s="126"/>
      <c r="AN57" s="126"/>
      <c r="AO57" s="126"/>
      <c r="AP57" s="126"/>
      <c r="AQ57" s="126"/>
      <c r="AR57" s="126"/>
      <c r="AS57" s="126"/>
      <c r="AT57" s="126"/>
      <c r="AU57" s="126"/>
      <c r="AV57" s="126"/>
      <c r="AW57" s="126"/>
      <c r="AX57" s="126"/>
      <c r="AY57" s="126"/>
      <c r="AZ57" s="126"/>
      <c r="BA57" s="126"/>
      <c r="BB57" s="126"/>
      <c r="BC57" s="126"/>
      <c r="BD57" s="126"/>
      <c r="BE57" s="126"/>
      <c r="BF57" s="126"/>
      <c r="BG57" s="126"/>
      <c r="BH57" s="126"/>
      <c r="BI57" s="126"/>
      <c r="BJ57" s="126"/>
    </row>
    <row r="58" spans="1:62" ht="24.95" hidden="1" customHeight="1" thickBot="1" x14ac:dyDescent="0.25">
      <c r="A58" s="83"/>
      <c r="B58" s="83"/>
      <c r="C58" s="83"/>
      <c r="D58" s="177"/>
      <c r="E58" s="48"/>
      <c r="F58" s="28" t="str">
        <f>'Tables - lists and codes'!A10</f>
        <v>Deli Ck</v>
      </c>
      <c r="G58" s="182">
        <f>SUM(G33-'Tables - lists and codes'!H10)</f>
        <v>-1</v>
      </c>
      <c r="H58" s="50" t="str">
        <f>'Tables - lists and codes'!A10</f>
        <v>Deli Ck</v>
      </c>
      <c r="I58" s="180">
        <f>SUM(I33-'Tables - lists and codes'!J10)</f>
        <v>-1</v>
      </c>
      <c r="J58" s="50" t="str">
        <f>'Tables - lists and codes'!A10</f>
        <v>Deli Ck</v>
      </c>
      <c r="K58" s="180">
        <f>SUM(K33-'Tables - lists and codes'!L10)</f>
        <v>-1</v>
      </c>
      <c r="L58" s="50" t="str">
        <f>'Tables - lists and codes'!A10</f>
        <v>Deli Ck</v>
      </c>
      <c r="M58" s="180">
        <f>SUM(M33-'Tables - lists and codes'!N10)</f>
        <v>-1</v>
      </c>
      <c r="N58" s="50" t="str">
        <f>'Tables - lists and codes'!A10</f>
        <v>Deli Ck</v>
      </c>
      <c r="O58" s="180">
        <f>SUM(O33-'Tables - lists and codes'!P10)</f>
        <v>-1</v>
      </c>
      <c r="P58" s="50" t="str">
        <f>'Tables - lists and codes'!A10</f>
        <v>Deli Ck</v>
      </c>
      <c r="Q58" s="180">
        <f>SUM(Q33-'Tables - lists and codes'!R10)</f>
        <v>-1</v>
      </c>
      <c r="R58" s="50" t="str">
        <f>'Tables - lists and codes'!A10</f>
        <v>Deli Ck</v>
      </c>
      <c r="S58" s="181">
        <f>SUM(S33-'Tables - lists and codes'!T10)</f>
        <v>-1</v>
      </c>
      <c r="T58" s="112"/>
      <c r="U58" s="50" t="str">
        <f>'Tables - lists and codes'!Q10</f>
        <v>Deli Ck</v>
      </c>
      <c r="V58" s="180">
        <f>SUM(V33-'Tables - lists and codes'!V10)</f>
        <v>-1</v>
      </c>
      <c r="W58" s="50" t="str">
        <f>'Tables - lists and codes'!S10</f>
        <v>Deli Ck</v>
      </c>
      <c r="X58" s="180">
        <f>SUM(X33-'Tables - lists and codes'!X10)</f>
        <v>-1</v>
      </c>
      <c r="Y58" s="50" t="str">
        <f>'Tables - lists and codes'!U10</f>
        <v>Deli Ck</v>
      </c>
      <c r="Z58" s="180">
        <f>SUM(Z33-'Tables - lists and codes'!Z10)</f>
        <v>-1</v>
      </c>
      <c r="AA58" s="50" t="str">
        <f>'Tables - lists and codes'!W10</f>
        <v>Deli Ck</v>
      </c>
      <c r="AB58" s="180">
        <f>SUM(AB33-'Tables - lists and codes'!AB10)</f>
        <v>-1</v>
      </c>
      <c r="AC58" s="50" t="str">
        <f>'Tables - lists and codes'!Y10</f>
        <v>Deli Ck</v>
      </c>
      <c r="AD58" s="180">
        <f>SUM(AD33-'Tables - lists and codes'!AD10)</f>
        <v>-1</v>
      </c>
      <c r="AE58" s="50" t="str">
        <f>'Tables - lists and codes'!AA10</f>
        <v>Deli Ck</v>
      </c>
      <c r="AF58" s="180">
        <f>SUM(AF33-'Tables - lists and codes'!AF10)</f>
        <v>-1</v>
      </c>
      <c r="AG58" s="50" t="str">
        <f>'Tables - lists and codes'!AC10</f>
        <v>Deli Ck</v>
      </c>
      <c r="AH58" s="181">
        <f>SUM(AH33-'Tables - lists and codes'!AH10)</f>
        <v>-1</v>
      </c>
      <c r="AI58" s="143"/>
      <c r="AJ58" s="125"/>
      <c r="AK58" s="126"/>
      <c r="AL58" s="126"/>
      <c r="AM58" s="126"/>
      <c r="AN58" s="126"/>
      <c r="AO58" s="126"/>
      <c r="AP58" s="126"/>
      <c r="AQ58" s="126"/>
      <c r="AR58" s="126"/>
      <c r="AS58" s="126"/>
      <c r="AT58" s="126"/>
      <c r="AU58" s="126"/>
      <c r="AV58" s="126"/>
      <c r="AW58" s="126"/>
      <c r="AX58" s="126"/>
      <c r="AY58" s="126"/>
      <c r="AZ58" s="126"/>
      <c r="BA58" s="126"/>
      <c r="BB58" s="126"/>
      <c r="BC58" s="126"/>
      <c r="BD58" s="126"/>
      <c r="BE58" s="126"/>
      <c r="BF58" s="126"/>
      <c r="BG58" s="126"/>
      <c r="BH58" s="126"/>
      <c r="BI58" s="126"/>
      <c r="BJ58" s="126"/>
    </row>
    <row r="59" spans="1:62" ht="24.95" hidden="1" customHeight="1" thickBot="1" x14ac:dyDescent="0.25">
      <c r="A59" s="83"/>
      <c r="B59" s="83"/>
      <c r="C59" s="83"/>
      <c r="D59" s="177"/>
      <c r="E59" s="48"/>
      <c r="F59" s="28" t="str">
        <f>'Tables - lists and codes'!A11</f>
        <v>Din Ck 1</v>
      </c>
      <c r="G59" s="182">
        <f>SUM(G34-'Tables - lists and codes'!H11)</f>
        <v>-1</v>
      </c>
      <c r="H59" s="50" t="str">
        <f>'Tables - lists and codes'!A11</f>
        <v>Din Ck 1</v>
      </c>
      <c r="I59" s="180">
        <f>SUM(I34-'Tables - lists and codes'!J11)</f>
        <v>-1</v>
      </c>
      <c r="J59" s="50" t="str">
        <f>'Tables - lists and codes'!A11</f>
        <v>Din Ck 1</v>
      </c>
      <c r="K59" s="180">
        <f>SUM(K34-'Tables - lists and codes'!L11)</f>
        <v>-1</v>
      </c>
      <c r="L59" s="50" t="str">
        <f>'Tables - lists and codes'!A11</f>
        <v>Din Ck 1</v>
      </c>
      <c r="M59" s="180">
        <f>SUM(M34-'Tables - lists and codes'!N11)</f>
        <v>-1</v>
      </c>
      <c r="N59" s="50" t="str">
        <f>'Tables - lists and codes'!A11</f>
        <v>Din Ck 1</v>
      </c>
      <c r="O59" s="180">
        <f>SUM(O34-'Tables - lists and codes'!P11)</f>
        <v>-1</v>
      </c>
      <c r="P59" s="50" t="str">
        <f>'Tables - lists and codes'!A11</f>
        <v>Din Ck 1</v>
      </c>
      <c r="Q59" s="180">
        <f>SUM(Q34-'Tables - lists and codes'!R11)</f>
        <v>-1</v>
      </c>
      <c r="R59" s="50" t="str">
        <f>'Tables - lists and codes'!A11</f>
        <v>Din Ck 1</v>
      </c>
      <c r="S59" s="181">
        <f>SUM(S34-'Tables - lists and codes'!T11)</f>
        <v>-1</v>
      </c>
      <c r="T59" s="183"/>
      <c r="U59" s="50" t="str">
        <f>'Tables - lists and codes'!Q11</f>
        <v>Din Ck 1</v>
      </c>
      <c r="V59" s="180">
        <f>SUM(V34-'Tables - lists and codes'!V11)</f>
        <v>-1</v>
      </c>
      <c r="W59" s="50" t="str">
        <f>'Tables - lists and codes'!S11</f>
        <v>Din Ck 1</v>
      </c>
      <c r="X59" s="180">
        <f>SUM(X34-'Tables - lists and codes'!X11)</f>
        <v>-1</v>
      </c>
      <c r="Y59" s="50" t="str">
        <f>'Tables - lists and codes'!U11</f>
        <v>Din Ck 1</v>
      </c>
      <c r="Z59" s="180">
        <f>SUM(Z34-'Tables - lists and codes'!Z11)</f>
        <v>-1</v>
      </c>
      <c r="AA59" s="50" t="str">
        <f>'Tables - lists and codes'!W11</f>
        <v>Din Ck 1</v>
      </c>
      <c r="AB59" s="180">
        <f>SUM(AB34-'Tables - lists and codes'!AB11)</f>
        <v>-1</v>
      </c>
      <c r="AC59" s="50" t="str">
        <f>'Tables - lists and codes'!Y11</f>
        <v>Din Ck 1</v>
      </c>
      <c r="AD59" s="180">
        <f>SUM(AD34-'Tables - lists and codes'!AD11)</f>
        <v>-1</v>
      </c>
      <c r="AE59" s="50" t="str">
        <f>'Tables - lists and codes'!AA11</f>
        <v>Din Ck 1</v>
      </c>
      <c r="AF59" s="180">
        <f>SUM(AF34-'Tables - lists and codes'!AF11)</f>
        <v>-1</v>
      </c>
      <c r="AG59" s="50" t="str">
        <f>'Tables - lists and codes'!AC11</f>
        <v>Din Ck 1</v>
      </c>
      <c r="AH59" s="181">
        <f>SUM(AH34-'Tables - lists and codes'!AH11)</f>
        <v>-1</v>
      </c>
      <c r="AI59" s="127"/>
      <c r="AJ59" s="125"/>
      <c r="AK59" s="126"/>
      <c r="AL59" s="126"/>
      <c r="AM59" s="126"/>
      <c r="AN59" s="126"/>
      <c r="AO59" s="126"/>
      <c r="AP59" s="126"/>
      <c r="AQ59" s="126"/>
      <c r="AR59" s="126"/>
      <c r="AS59" s="126"/>
      <c r="AT59" s="126"/>
      <c r="AU59" s="126"/>
      <c r="AV59" s="126"/>
      <c r="AW59" s="126"/>
      <c r="AX59" s="126"/>
      <c r="AY59" s="126"/>
      <c r="AZ59" s="126"/>
      <c r="BA59" s="126"/>
      <c r="BB59" s="126"/>
      <c r="BC59" s="126"/>
      <c r="BD59" s="126"/>
      <c r="BE59" s="126"/>
      <c r="BF59" s="126"/>
      <c r="BG59" s="126"/>
      <c r="BH59" s="126"/>
      <c r="BI59" s="126"/>
      <c r="BJ59" s="126"/>
    </row>
    <row r="60" spans="1:62" ht="24.95" hidden="1" customHeight="1" thickBot="1" x14ac:dyDescent="0.25">
      <c r="A60" s="83"/>
      <c r="B60" s="83"/>
      <c r="C60" s="83"/>
      <c r="D60" s="177"/>
      <c r="E60" s="48"/>
      <c r="F60" s="28" t="str">
        <f>'Tables - lists and codes'!A12</f>
        <v>Din Ck 2</v>
      </c>
      <c r="G60" s="182">
        <f>SUM(G35-'Tables - lists and codes'!H12)</f>
        <v>-1</v>
      </c>
      <c r="H60" s="50" t="str">
        <f>'Tables - lists and codes'!A12</f>
        <v>Din Ck 2</v>
      </c>
      <c r="I60" s="180">
        <f>SUM(I35-'Tables - lists and codes'!J12)</f>
        <v>-1</v>
      </c>
      <c r="J60" s="50" t="str">
        <f>'Tables - lists and codes'!A12</f>
        <v>Din Ck 2</v>
      </c>
      <c r="K60" s="180">
        <f>SUM(K35-'Tables - lists and codes'!L12)</f>
        <v>-1</v>
      </c>
      <c r="L60" s="50" t="str">
        <f>'Tables - lists and codes'!A12</f>
        <v>Din Ck 2</v>
      </c>
      <c r="M60" s="180">
        <f>SUM(M35-'Tables - lists and codes'!N12)</f>
        <v>-1</v>
      </c>
      <c r="N60" s="50" t="str">
        <f>'Tables - lists and codes'!A12</f>
        <v>Din Ck 2</v>
      </c>
      <c r="O60" s="180">
        <f>SUM(O35-'Tables - lists and codes'!P12)</f>
        <v>-1</v>
      </c>
      <c r="P60" s="50" t="str">
        <f>'Tables - lists and codes'!A12</f>
        <v>Din Ck 2</v>
      </c>
      <c r="Q60" s="180">
        <f>SUM(Q35-'Tables - lists and codes'!R12)</f>
        <v>-1</v>
      </c>
      <c r="R60" s="50" t="str">
        <f>'Tables - lists and codes'!A12</f>
        <v>Din Ck 2</v>
      </c>
      <c r="S60" s="181">
        <f>SUM(S35-'Tables - lists and codes'!T12)</f>
        <v>-1</v>
      </c>
      <c r="T60" s="183"/>
      <c r="U60" s="50" t="str">
        <f>'Tables - lists and codes'!Q12</f>
        <v>Din Ck 2</v>
      </c>
      <c r="V60" s="180">
        <f>SUM(V35-'Tables - lists and codes'!V12)</f>
        <v>-1</v>
      </c>
      <c r="W60" s="50" t="str">
        <f>'Tables - lists and codes'!S12</f>
        <v>Din Ck 2</v>
      </c>
      <c r="X60" s="180">
        <f>SUM(X35-'Tables - lists and codes'!X12)</f>
        <v>-1</v>
      </c>
      <c r="Y60" s="50" t="str">
        <f>'Tables - lists and codes'!U12</f>
        <v>Din Ck 2</v>
      </c>
      <c r="Z60" s="180">
        <f>SUM(Z35-'Tables - lists and codes'!Z12)</f>
        <v>-1</v>
      </c>
      <c r="AA60" s="50" t="str">
        <f>'Tables - lists and codes'!W12</f>
        <v>Din Ck 2</v>
      </c>
      <c r="AB60" s="180">
        <f>SUM(AB35-'Tables - lists and codes'!AB12)</f>
        <v>-1</v>
      </c>
      <c r="AC60" s="50" t="str">
        <f>'Tables - lists and codes'!Y12</f>
        <v>Din Ck 2</v>
      </c>
      <c r="AD60" s="180">
        <f>SUM(AD35-'Tables - lists and codes'!AD12)</f>
        <v>-1</v>
      </c>
      <c r="AE60" s="50" t="str">
        <f>'Tables - lists and codes'!AA12</f>
        <v>Din Ck 2</v>
      </c>
      <c r="AF60" s="180">
        <f>SUM(AF35-'Tables - lists and codes'!AF12)</f>
        <v>-1</v>
      </c>
      <c r="AG60" s="50" t="str">
        <f>'Tables - lists and codes'!AC12</f>
        <v>Din Ck 2</v>
      </c>
      <c r="AH60" s="181">
        <f>SUM(AH35-'Tables - lists and codes'!AH12)</f>
        <v>-1</v>
      </c>
      <c r="AI60" s="128"/>
      <c r="AJ60" s="125"/>
      <c r="AK60" s="126"/>
      <c r="AL60" s="126"/>
      <c r="AM60" s="126"/>
      <c r="AN60" s="126"/>
      <c r="AO60" s="126"/>
      <c r="AP60" s="126"/>
      <c r="AQ60" s="126"/>
      <c r="AR60" s="126"/>
      <c r="AS60" s="126"/>
      <c r="AT60" s="126"/>
      <c r="AU60" s="126"/>
      <c r="AV60" s="126"/>
      <c r="AW60" s="126"/>
      <c r="AX60" s="126"/>
      <c r="AY60" s="126"/>
      <c r="AZ60" s="126"/>
      <c r="BA60" s="126"/>
      <c r="BB60" s="126"/>
      <c r="BC60" s="126"/>
      <c r="BD60" s="126"/>
      <c r="BE60" s="126"/>
      <c r="BF60" s="126"/>
      <c r="BG60" s="126"/>
      <c r="BH60" s="126"/>
      <c r="BI60" s="126"/>
      <c r="BJ60" s="126"/>
    </row>
    <row r="61" spans="1:62" ht="24.95" hidden="1" customHeight="1" thickBot="1" x14ac:dyDescent="0.25">
      <c r="A61" s="83"/>
      <c r="B61" s="83"/>
      <c r="C61" s="83"/>
      <c r="D61" s="177"/>
      <c r="E61" s="48"/>
      <c r="F61" s="28" t="str">
        <f>'Tables - lists and codes'!A13</f>
        <v>Am Grill</v>
      </c>
      <c r="G61" s="182">
        <f>SUM(G36-'Tables - lists and codes'!H13)</f>
        <v>-1</v>
      </c>
      <c r="H61" s="50" t="str">
        <f>'Tables - lists and codes'!A13</f>
        <v>Am Grill</v>
      </c>
      <c r="I61" s="180">
        <f>SUM(I36-'Tables - lists and codes'!J13)</f>
        <v>-1</v>
      </c>
      <c r="J61" s="50" t="str">
        <f>'Tables - lists and codes'!A13</f>
        <v>Am Grill</v>
      </c>
      <c r="K61" s="180">
        <f>SUM(K36-'Tables - lists and codes'!L13)</f>
        <v>-1</v>
      </c>
      <c r="L61" s="50" t="str">
        <f>'Tables - lists and codes'!A13</f>
        <v>Am Grill</v>
      </c>
      <c r="M61" s="180">
        <f>SUM(M36-'Tables - lists and codes'!N13)</f>
        <v>-1</v>
      </c>
      <c r="N61" s="50" t="str">
        <f>'Tables - lists and codes'!A13</f>
        <v>Am Grill</v>
      </c>
      <c r="O61" s="180">
        <f>SUM(O36-'Tables - lists and codes'!P13)</f>
        <v>-1</v>
      </c>
      <c r="P61" s="50" t="str">
        <f>'Tables - lists and codes'!A13</f>
        <v>Am Grill</v>
      </c>
      <c r="Q61" s="180">
        <f>SUM(Q36-'Tables - lists and codes'!R13)</f>
        <v>0</v>
      </c>
      <c r="R61" s="50" t="str">
        <f>'Tables - lists and codes'!A13</f>
        <v>Am Grill</v>
      </c>
      <c r="S61" s="181">
        <f>SUM(S36-'Tables - lists and codes'!T13)</f>
        <v>0</v>
      </c>
      <c r="T61" s="183"/>
      <c r="U61" s="50" t="str">
        <f>'Tables - lists and codes'!Q13</f>
        <v>Am Grill</v>
      </c>
      <c r="V61" s="180">
        <f>SUM(V36-'Tables - lists and codes'!V13)</f>
        <v>-1</v>
      </c>
      <c r="W61" s="50" t="str">
        <f>'Tables - lists and codes'!S13</f>
        <v>Am Grill</v>
      </c>
      <c r="X61" s="180">
        <f>SUM(X36-'Tables - lists and codes'!X13)</f>
        <v>-1</v>
      </c>
      <c r="Y61" s="50" t="str">
        <f>'Tables - lists and codes'!U13</f>
        <v>Am Grill</v>
      </c>
      <c r="Z61" s="180">
        <f>SUM(Z36-'Tables - lists and codes'!Z13)</f>
        <v>-1</v>
      </c>
      <c r="AA61" s="50" t="str">
        <f>'Tables - lists and codes'!W13</f>
        <v>Am Grill</v>
      </c>
      <c r="AB61" s="180">
        <f>SUM(AB36-'Tables - lists and codes'!AB13)</f>
        <v>-1</v>
      </c>
      <c r="AC61" s="50" t="str">
        <f>'Tables - lists and codes'!Y13</f>
        <v>Am Grill</v>
      </c>
      <c r="AD61" s="180">
        <f>SUM(AD36-'Tables - lists and codes'!AD13)</f>
        <v>-1</v>
      </c>
      <c r="AE61" s="50" t="str">
        <f>'Tables - lists and codes'!AA13</f>
        <v>Am Grill</v>
      </c>
      <c r="AF61" s="180">
        <f>SUM(AF36-'Tables - lists and codes'!AF13)</f>
        <v>0</v>
      </c>
      <c r="AG61" s="50" t="str">
        <f>'Tables - lists and codes'!AC13</f>
        <v>Am Grill</v>
      </c>
      <c r="AH61" s="181">
        <f>SUM(AH36-'Tables - lists and codes'!AH13)</f>
        <v>0</v>
      </c>
      <c r="AI61" s="128"/>
      <c r="AJ61" s="125"/>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26"/>
      <c r="BI61" s="126"/>
      <c r="BJ61" s="126"/>
    </row>
    <row r="62" spans="1:62" ht="24.95" hidden="1" customHeight="1" thickBot="1" x14ac:dyDescent="0.25">
      <c r="A62" s="83"/>
      <c r="B62" s="83"/>
      <c r="C62" s="83"/>
      <c r="D62" s="177"/>
      <c r="E62" s="48"/>
      <c r="F62" s="28" t="str">
        <f>'Tables - lists and codes'!A14</f>
        <v>Fry Ck</v>
      </c>
      <c r="G62" s="182">
        <f>SUM(G37-'Tables - lists and codes'!H14)</f>
        <v>-1</v>
      </c>
      <c r="H62" s="50" t="str">
        <f>'Tables - lists and codes'!A14</f>
        <v>Fry Ck</v>
      </c>
      <c r="I62" s="180">
        <f>SUM(I37-'Tables - lists and codes'!J14)</f>
        <v>-1</v>
      </c>
      <c r="J62" s="50" t="str">
        <f>'Tables - lists and codes'!A14</f>
        <v>Fry Ck</v>
      </c>
      <c r="K62" s="180">
        <f>SUM(K37-'Tables - lists and codes'!L14)</f>
        <v>-1</v>
      </c>
      <c r="L62" s="50" t="str">
        <f>'Tables - lists and codes'!A14</f>
        <v>Fry Ck</v>
      </c>
      <c r="M62" s="180">
        <f>SUM(M37-'Tables - lists and codes'!N14)</f>
        <v>-1</v>
      </c>
      <c r="N62" s="50" t="str">
        <f>'Tables - lists and codes'!A14</f>
        <v>Fry Ck</v>
      </c>
      <c r="O62" s="180">
        <f>SUM(O37-'Tables - lists and codes'!P14)</f>
        <v>-1</v>
      </c>
      <c r="P62" s="50" t="str">
        <f>'Tables - lists and codes'!A14</f>
        <v>Fry Ck</v>
      </c>
      <c r="Q62" s="180">
        <f>SUM(Q37-'Tables - lists and codes'!R14)</f>
        <v>0</v>
      </c>
      <c r="R62" s="50" t="str">
        <f>'Tables - lists and codes'!A14</f>
        <v>Fry Ck</v>
      </c>
      <c r="S62" s="181">
        <f>SUM(S37-'Tables - lists and codes'!T14)</f>
        <v>0</v>
      </c>
      <c r="T62" s="183"/>
      <c r="U62" s="50" t="str">
        <f>'Tables - lists and codes'!Q14</f>
        <v>Fry Ck</v>
      </c>
      <c r="V62" s="180">
        <f>SUM(V37-'Tables - lists and codes'!V14)</f>
        <v>-1</v>
      </c>
      <c r="W62" s="50" t="str">
        <f>'Tables - lists and codes'!S14</f>
        <v>Fry Ck</v>
      </c>
      <c r="X62" s="180">
        <f>SUM(X37-'Tables - lists and codes'!X14)</f>
        <v>-1</v>
      </c>
      <c r="Y62" s="50" t="str">
        <f>'Tables - lists and codes'!U14</f>
        <v>Fry Ck</v>
      </c>
      <c r="Z62" s="180">
        <f>SUM(Z37-'Tables - lists and codes'!Z14)</f>
        <v>-1</v>
      </c>
      <c r="AA62" s="50" t="str">
        <f>'Tables - lists and codes'!W14</f>
        <v>Fry Ck</v>
      </c>
      <c r="AB62" s="180">
        <f>SUM(AB37-'Tables - lists and codes'!AB14)</f>
        <v>-1</v>
      </c>
      <c r="AC62" s="50" t="str">
        <f>'Tables - lists and codes'!Y14</f>
        <v>Fry Ck</v>
      </c>
      <c r="AD62" s="180">
        <f>SUM(AD37-'Tables - lists and codes'!AD14)</f>
        <v>-1</v>
      </c>
      <c r="AE62" s="50" t="str">
        <f>'Tables - lists and codes'!AA14</f>
        <v>Fry Ck</v>
      </c>
      <c r="AF62" s="180">
        <f>SUM(AF37-'Tables - lists and codes'!AF14)</f>
        <v>0</v>
      </c>
      <c r="AG62" s="50" t="str">
        <f>'Tables - lists and codes'!AC14</f>
        <v>Fry Ck</v>
      </c>
      <c r="AH62" s="181">
        <f>SUM(AH37-'Tables - lists and codes'!AH14)</f>
        <v>0</v>
      </c>
      <c r="AI62" s="128"/>
      <c r="AJ62" s="125"/>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26"/>
      <c r="BI62" s="126"/>
      <c r="BJ62" s="126"/>
    </row>
    <row r="63" spans="1:62" ht="24.95" hidden="1" customHeight="1" thickBot="1" x14ac:dyDescent="0.25">
      <c r="A63" s="83"/>
      <c r="B63" s="83"/>
      <c r="C63" s="83"/>
      <c r="D63" s="177"/>
      <c r="E63" s="48"/>
      <c r="F63" s="28" t="str">
        <f>'Tables - lists and codes'!A15</f>
        <v>Entrée Ck</v>
      </c>
      <c r="G63" s="182">
        <f>SUM(G38-'Tables - lists and codes'!H15)</f>
        <v>-1</v>
      </c>
      <c r="H63" s="50" t="str">
        <f>'Tables - lists and codes'!A15</f>
        <v>Entrée Ck</v>
      </c>
      <c r="I63" s="180">
        <f>SUM(I38-'Tables - lists and codes'!J15)</f>
        <v>-1</v>
      </c>
      <c r="J63" s="50" t="str">
        <f>'Tables - lists and codes'!A15</f>
        <v>Entrée Ck</v>
      </c>
      <c r="K63" s="180">
        <f>SUM(K38-'Tables - lists and codes'!L15)</f>
        <v>-1</v>
      </c>
      <c r="L63" s="50" t="str">
        <f>'Tables - lists and codes'!A15</f>
        <v>Entrée Ck</v>
      </c>
      <c r="M63" s="180">
        <f>SUM(M38-'Tables - lists and codes'!N15)</f>
        <v>-1</v>
      </c>
      <c r="N63" s="50" t="str">
        <f>'Tables - lists and codes'!A15</f>
        <v>Entrée Ck</v>
      </c>
      <c r="O63" s="180">
        <f>SUM(O38-'Tables - lists and codes'!P15)</f>
        <v>-1</v>
      </c>
      <c r="P63" s="50" t="str">
        <f>'Tables - lists and codes'!A15</f>
        <v>Entrée Ck</v>
      </c>
      <c r="Q63" s="180">
        <f>SUM(Q38-'Tables - lists and codes'!R15)</f>
        <v>0</v>
      </c>
      <c r="R63" s="50" t="str">
        <f>'Tables - lists and codes'!A15</f>
        <v>Entrée Ck</v>
      </c>
      <c r="S63" s="181">
        <f>SUM(S38-'Tables - lists and codes'!T15)</f>
        <v>0</v>
      </c>
      <c r="T63" s="183"/>
      <c r="U63" s="50" t="str">
        <f>'Tables - lists and codes'!Q15</f>
        <v>Entrée Ck</v>
      </c>
      <c r="V63" s="180">
        <f>SUM(V38-'Tables - lists and codes'!V15)</f>
        <v>-1</v>
      </c>
      <c r="W63" s="50" t="str">
        <f>'Tables - lists and codes'!S15</f>
        <v>Entrée Ck</v>
      </c>
      <c r="X63" s="180">
        <f>SUM(X38-'Tables - lists and codes'!X15)</f>
        <v>-1</v>
      </c>
      <c r="Y63" s="50" t="str">
        <f>'Tables - lists and codes'!U15</f>
        <v>Entrée Ck</v>
      </c>
      <c r="Z63" s="180">
        <f>SUM(Z38-'Tables - lists and codes'!Z15)</f>
        <v>-1</v>
      </c>
      <c r="AA63" s="50" t="str">
        <f>'Tables - lists and codes'!W15</f>
        <v>Entrée Ck</v>
      </c>
      <c r="AB63" s="180">
        <f>SUM(AB38-'Tables - lists and codes'!AB15)</f>
        <v>-1</v>
      </c>
      <c r="AC63" s="50" t="str">
        <f>'Tables - lists and codes'!Y15</f>
        <v>Entrée Ck</v>
      </c>
      <c r="AD63" s="180">
        <f>SUM(AD38-'Tables - lists and codes'!AD15)</f>
        <v>-1</v>
      </c>
      <c r="AE63" s="50" t="str">
        <f>'Tables - lists and codes'!AA15</f>
        <v>Entrée Ck</v>
      </c>
      <c r="AF63" s="180">
        <f>SUM(AF38-'Tables - lists and codes'!AF15)</f>
        <v>0</v>
      </c>
      <c r="AG63" s="50" t="str">
        <f>'Tables - lists and codes'!AC15</f>
        <v>Entrée Ck</v>
      </c>
      <c r="AH63" s="181">
        <f>SUM(AH38-'Tables - lists and codes'!AH15)</f>
        <v>0</v>
      </c>
      <c r="AI63" s="129"/>
      <c r="AJ63" s="126"/>
      <c r="AK63" s="126"/>
      <c r="AL63" s="126"/>
      <c r="AM63" s="126"/>
      <c r="AN63" s="126"/>
      <c r="AO63" s="126"/>
      <c r="AP63" s="126"/>
      <c r="AQ63" s="126"/>
      <c r="AR63" s="126"/>
      <c r="AS63" s="126"/>
      <c r="AT63" s="126"/>
      <c r="AU63" s="126"/>
      <c r="AV63" s="126"/>
      <c r="AW63" s="126"/>
      <c r="AX63" s="126"/>
      <c r="AY63" s="126"/>
      <c r="AZ63" s="126"/>
      <c r="BA63" s="126"/>
      <c r="BB63" s="126"/>
      <c r="BC63" s="126"/>
      <c r="BD63" s="126"/>
      <c r="BE63" s="126"/>
      <c r="BF63" s="126"/>
      <c r="BG63" s="126"/>
      <c r="BH63" s="126"/>
    </row>
    <row r="64" spans="1:62" ht="24.95" hidden="1" customHeight="1" thickBot="1" x14ac:dyDescent="0.25">
      <c r="A64" s="83"/>
      <c r="B64" s="83"/>
      <c r="C64" s="83"/>
      <c r="D64" s="177"/>
      <c r="E64" s="48"/>
      <c r="F64" s="28" t="str">
        <f>'Tables - lists and codes'!A16</f>
        <v>Innov</v>
      </c>
      <c r="G64" s="182">
        <f>SUM(G39-'Tables - lists and codes'!H16)</f>
        <v>-1</v>
      </c>
      <c r="H64" s="50" t="str">
        <f>'Tables - lists and codes'!A16</f>
        <v>Innov</v>
      </c>
      <c r="I64" s="180">
        <f>SUM(I39-'Tables - lists and codes'!J16)</f>
        <v>-1</v>
      </c>
      <c r="J64" s="50" t="str">
        <f>'Tables - lists and codes'!A16</f>
        <v>Innov</v>
      </c>
      <c r="K64" s="180">
        <f>SUM(K39-'Tables - lists and codes'!L16)</f>
        <v>-1</v>
      </c>
      <c r="L64" s="50" t="str">
        <f>'Tables - lists and codes'!A16</f>
        <v>Innov</v>
      </c>
      <c r="M64" s="180">
        <f>SUM(M39-'Tables - lists and codes'!N16)</f>
        <v>-1</v>
      </c>
      <c r="N64" s="50" t="str">
        <f>'Tables - lists and codes'!A16</f>
        <v>Innov</v>
      </c>
      <c r="O64" s="180">
        <f>SUM(O39-'Tables - lists and codes'!P16)</f>
        <v>-1</v>
      </c>
      <c r="P64" s="50" t="str">
        <f>'Tables - lists and codes'!A16</f>
        <v>Innov</v>
      </c>
      <c r="Q64" s="180">
        <f>SUM(Q39-'Tables - lists and codes'!R16)</f>
        <v>0</v>
      </c>
      <c r="R64" s="50" t="str">
        <f>'Tables - lists and codes'!A16</f>
        <v>Innov</v>
      </c>
      <c r="S64" s="181">
        <f>SUM(S39-'Tables - lists and codes'!T16)</f>
        <v>0</v>
      </c>
      <c r="T64" s="183"/>
      <c r="U64" s="50" t="str">
        <f>'Tables - lists and codes'!Q16</f>
        <v>Innov</v>
      </c>
      <c r="V64" s="180">
        <f>SUM(V39-'Tables - lists and codes'!V16)</f>
        <v>-1</v>
      </c>
      <c r="W64" s="50" t="str">
        <f>'Tables - lists and codes'!S16</f>
        <v>Innov</v>
      </c>
      <c r="X64" s="180">
        <f>SUM(X39-'Tables - lists and codes'!X16)</f>
        <v>-1</v>
      </c>
      <c r="Y64" s="50" t="str">
        <f>'Tables - lists and codes'!U16</f>
        <v>Innov</v>
      </c>
      <c r="Z64" s="180">
        <f>SUM(Z39-'Tables - lists and codes'!Z16)</f>
        <v>-1</v>
      </c>
      <c r="AA64" s="50" t="str">
        <f>'Tables - lists and codes'!W16</f>
        <v>Innov</v>
      </c>
      <c r="AB64" s="180">
        <f>SUM(AB39-'Tables - lists and codes'!AB16)</f>
        <v>-1</v>
      </c>
      <c r="AC64" s="50" t="str">
        <f>'Tables - lists and codes'!Y16</f>
        <v>Innov</v>
      </c>
      <c r="AD64" s="180">
        <f>SUM(AD39-'Tables - lists and codes'!AD16)</f>
        <v>-1</v>
      </c>
      <c r="AE64" s="50" t="str">
        <f>'Tables - lists and codes'!AA16</f>
        <v>Innov</v>
      </c>
      <c r="AF64" s="180">
        <f>SUM(AF39-'Tables - lists and codes'!AF16)</f>
        <v>0</v>
      </c>
      <c r="AG64" s="50" t="str">
        <f>'Tables - lists and codes'!AC16</f>
        <v>Innov</v>
      </c>
      <c r="AH64" s="181">
        <f>SUM(AH39-'Tables - lists and codes'!AH16)</f>
        <v>0</v>
      </c>
      <c r="AI64" s="129"/>
      <c r="AJ64" s="125"/>
      <c r="AK64" s="126"/>
      <c r="AL64" s="126"/>
      <c r="AM64" s="126"/>
      <c r="AN64" s="126"/>
      <c r="AO64" s="126"/>
      <c r="AP64" s="126"/>
      <c r="AQ64" s="126"/>
      <c r="AR64" s="126"/>
      <c r="AS64" s="126"/>
      <c r="AT64" s="126"/>
      <c r="AU64" s="126"/>
      <c r="AV64" s="126"/>
      <c r="AW64" s="126"/>
      <c r="AX64" s="126"/>
      <c r="AY64" s="126"/>
      <c r="AZ64" s="126"/>
      <c r="BA64" s="126"/>
      <c r="BB64" s="126"/>
      <c r="BC64" s="126"/>
      <c r="BD64" s="126"/>
      <c r="BE64" s="126"/>
      <c r="BF64" s="126"/>
      <c r="BG64" s="126"/>
      <c r="BH64" s="126"/>
    </row>
    <row r="65" spans="1:62" ht="24.95" hidden="1" customHeight="1" thickBot="1" x14ac:dyDescent="0.25">
      <c r="A65" s="83"/>
      <c r="B65" s="83"/>
      <c r="C65" s="83"/>
      <c r="D65" s="177"/>
      <c r="E65" s="48"/>
      <c r="F65" s="28" t="str">
        <f>'Tables - lists and codes'!A17</f>
        <v>Pm Grill</v>
      </c>
      <c r="G65" s="182">
        <f>SUM(G40-'Tables - lists and codes'!H17)</f>
        <v>-1</v>
      </c>
      <c r="H65" s="50" t="str">
        <f>'Tables - lists and codes'!A17</f>
        <v>Pm Grill</v>
      </c>
      <c r="I65" s="180">
        <f>SUM(I40-'Tables - lists and codes'!J17)</f>
        <v>-1</v>
      </c>
      <c r="J65" s="50" t="str">
        <f>'Tables - lists and codes'!A17</f>
        <v>Pm Grill</v>
      </c>
      <c r="K65" s="180">
        <f>SUM(K40-'Tables - lists and codes'!L17)</f>
        <v>-1</v>
      </c>
      <c r="L65" s="50" t="str">
        <f>'Tables - lists and codes'!A17</f>
        <v>Pm Grill</v>
      </c>
      <c r="M65" s="180">
        <f>SUM(M40-'Tables - lists and codes'!N17)</f>
        <v>-1</v>
      </c>
      <c r="N65" s="50" t="str">
        <f>'Tables - lists and codes'!A17</f>
        <v>Pm Grill</v>
      </c>
      <c r="O65" s="180">
        <f>SUM(O40-'Tables - lists and codes'!P17)</f>
        <v>-1</v>
      </c>
      <c r="P65" s="50" t="str">
        <f>'Tables - lists and codes'!A17</f>
        <v>Pm Grill</v>
      </c>
      <c r="Q65" s="180">
        <f>SUM(Q40-'Tables - lists and codes'!R17)</f>
        <v>0</v>
      </c>
      <c r="R65" s="50" t="str">
        <f>'Tables - lists and codes'!A17</f>
        <v>Pm Grill</v>
      </c>
      <c r="S65" s="181">
        <f>SUM(S40-'Tables - lists and codes'!T17)</f>
        <v>0</v>
      </c>
      <c r="T65" s="183"/>
      <c r="U65" s="50" t="str">
        <f>'Tables - lists and codes'!Q17</f>
        <v>Pm Grill</v>
      </c>
      <c r="V65" s="180">
        <f>SUM(V40-'Tables - lists and codes'!V17)</f>
        <v>-1</v>
      </c>
      <c r="W65" s="50" t="str">
        <f>'Tables - lists and codes'!S17</f>
        <v>Pm Grill</v>
      </c>
      <c r="X65" s="180">
        <f>SUM(X40-'Tables - lists and codes'!X17)</f>
        <v>-1</v>
      </c>
      <c r="Y65" s="50" t="str">
        <f>'Tables - lists and codes'!U17</f>
        <v>Pm Grill</v>
      </c>
      <c r="Z65" s="180">
        <f>SUM(Z40-'Tables - lists and codes'!Z17)</f>
        <v>-1</v>
      </c>
      <c r="AA65" s="50" t="str">
        <f>'Tables - lists and codes'!W17</f>
        <v>Pm Grill</v>
      </c>
      <c r="AB65" s="180">
        <f>SUM(AB40-'Tables - lists and codes'!AB17)</f>
        <v>-1</v>
      </c>
      <c r="AC65" s="50" t="str">
        <f>'Tables - lists and codes'!Y17</f>
        <v>Pm Grill</v>
      </c>
      <c r="AD65" s="180">
        <f>SUM(AD40-'Tables - lists and codes'!AD17)</f>
        <v>-1</v>
      </c>
      <c r="AE65" s="50" t="str">
        <f>'Tables - lists and codes'!AA17</f>
        <v>Pm Grill</v>
      </c>
      <c r="AF65" s="180">
        <f>SUM(AF40-'Tables - lists and codes'!AF17)</f>
        <v>0</v>
      </c>
      <c r="AG65" s="50" t="str">
        <f>'Tables - lists and codes'!AC17</f>
        <v>Pm Grill</v>
      </c>
      <c r="AH65" s="181">
        <f>SUM(AH40-'Tables - lists and codes'!AH17)</f>
        <v>0</v>
      </c>
      <c r="AI65" s="129"/>
      <c r="AJ65" s="125"/>
      <c r="AK65" s="126"/>
      <c r="AL65" s="126"/>
      <c r="AM65" s="126"/>
      <c r="AN65" s="126"/>
      <c r="AO65" s="126"/>
      <c r="AP65" s="126"/>
      <c r="AQ65" s="126"/>
      <c r="AR65" s="126"/>
      <c r="AS65" s="126"/>
      <c r="AT65" s="126"/>
      <c r="AU65" s="126"/>
      <c r="AV65" s="126"/>
      <c r="AW65" s="126"/>
      <c r="AX65" s="126"/>
      <c r="AY65" s="126"/>
      <c r="AZ65" s="126"/>
      <c r="BA65" s="126"/>
      <c r="BB65" s="126"/>
      <c r="BC65" s="126"/>
      <c r="BD65" s="126"/>
      <c r="BE65" s="126"/>
      <c r="BF65" s="126"/>
      <c r="BG65" s="126"/>
      <c r="BH65" s="126"/>
    </row>
    <row r="66" spans="1:62" ht="24.95" hidden="1" customHeight="1" thickBot="1" x14ac:dyDescent="0.25">
      <c r="A66" s="83"/>
      <c r="B66" s="83"/>
      <c r="C66" s="83"/>
      <c r="D66" s="91"/>
      <c r="E66" s="48"/>
      <c r="F66" s="28" t="str">
        <f>'Tables - lists and codes'!A18</f>
        <v>Stockroom</v>
      </c>
      <c r="G66" s="182">
        <f>SUM(G41-'Tables - lists and codes'!H18)</f>
        <v>-1</v>
      </c>
      <c r="H66" s="50" t="str">
        <f>'Tables - lists and codes'!A18</f>
        <v>Stockroom</v>
      </c>
      <c r="I66" s="180">
        <f>SUM(I41-'Tables - lists and codes'!J18)</f>
        <v>-1</v>
      </c>
      <c r="J66" s="50" t="str">
        <f>'Tables - lists and codes'!A18</f>
        <v>Stockroom</v>
      </c>
      <c r="K66" s="180">
        <f>SUM(K41-'Tables - lists and codes'!L18)</f>
        <v>-1</v>
      </c>
      <c r="L66" s="50" t="str">
        <f>'Tables - lists and codes'!A18</f>
        <v>Stockroom</v>
      </c>
      <c r="M66" s="180">
        <f>SUM(M41-'Tables - lists and codes'!N18)</f>
        <v>-1</v>
      </c>
      <c r="N66" s="50" t="str">
        <f>'Tables - lists and codes'!A18</f>
        <v>Stockroom</v>
      </c>
      <c r="O66" s="180">
        <f>SUM(O41-'Tables - lists and codes'!P18)</f>
        <v>-1</v>
      </c>
      <c r="P66" s="50" t="str">
        <f>'Tables - lists and codes'!A18</f>
        <v>Stockroom</v>
      </c>
      <c r="Q66" s="180">
        <f>SUM(Q41-'Tables - lists and codes'!R18)</f>
        <v>0</v>
      </c>
      <c r="R66" s="50" t="str">
        <f>'Tables - lists and codes'!A18</f>
        <v>Stockroom</v>
      </c>
      <c r="S66" s="181">
        <f>SUM(S41-'Tables - lists and codes'!T18)</f>
        <v>0</v>
      </c>
      <c r="T66" s="183"/>
      <c r="U66" s="50" t="str">
        <f>'Tables - lists and codes'!Q18</f>
        <v>Stockroom</v>
      </c>
      <c r="V66" s="180">
        <f>SUM(V41-'Tables - lists and codes'!V18)</f>
        <v>-1</v>
      </c>
      <c r="W66" s="50" t="str">
        <f>'Tables - lists and codes'!S18</f>
        <v>Stockroom</v>
      </c>
      <c r="X66" s="180">
        <f>SUM(X41-'Tables - lists and codes'!X18)</f>
        <v>-1</v>
      </c>
      <c r="Y66" s="50" t="str">
        <f>'Tables - lists and codes'!U18</f>
        <v>Stockroom</v>
      </c>
      <c r="Z66" s="180">
        <f>SUM(Z41-'Tables - lists and codes'!Z18)</f>
        <v>-1</v>
      </c>
      <c r="AA66" s="50" t="str">
        <f>'Tables - lists and codes'!W18</f>
        <v>Stockroom</v>
      </c>
      <c r="AB66" s="180">
        <f>SUM(AB41-'Tables - lists and codes'!AB18)</f>
        <v>-1</v>
      </c>
      <c r="AC66" s="50" t="str">
        <f>'Tables - lists and codes'!Y18</f>
        <v>Stockroom</v>
      </c>
      <c r="AD66" s="180">
        <f>SUM(AD41-'Tables - lists and codes'!AD18)</f>
        <v>-1</v>
      </c>
      <c r="AE66" s="50" t="str">
        <f>'Tables - lists and codes'!AA18</f>
        <v>Stockroom</v>
      </c>
      <c r="AF66" s="180">
        <f>SUM(AF41-'Tables - lists and codes'!AF18)</f>
        <v>0</v>
      </c>
      <c r="AG66" s="50" t="str">
        <f>'Tables - lists and codes'!AC18</f>
        <v>Stockroom</v>
      </c>
      <c r="AH66" s="181">
        <f>SUM(AH41-'Tables - lists and codes'!AH18)</f>
        <v>0</v>
      </c>
      <c r="AI66" s="129"/>
      <c r="AJ66" s="125"/>
      <c r="AK66" s="126"/>
      <c r="AL66" s="126"/>
      <c r="AM66" s="126"/>
      <c r="AN66" s="126"/>
      <c r="AO66" s="126"/>
      <c r="AP66" s="126"/>
      <c r="AQ66" s="126"/>
      <c r="AR66" s="126"/>
      <c r="AS66" s="126"/>
      <c r="AT66" s="126"/>
      <c r="AU66" s="126"/>
      <c r="AV66" s="126"/>
      <c r="AW66" s="126"/>
      <c r="AX66" s="126"/>
      <c r="AY66" s="126"/>
      <c r="AZ66" s="126"/>
      <c r="BA66" s="126"/>
      <c r="BB66" s="126"/>
      <c r="BC66" s="126"/>
      <c r="BD66" s="126"/>
      <c r="BE66" s="126"/>
      <c r="BF66" s="126"/>
      <c r="BG66" s="126"/>
      <c r="BH66" s="126"/>
    </row>
    <row r="67" spans="1:62" s="82" customFormat="1" ht="24.95" hidden="1" customHeight="1" thickBot="1" x14ac:dyDescent="0.25">
      <c r="A67" s="25"/>
      <c r="B67" s="130"/>
      <c r="C67" s="184"/>
      <c r="E67" s="48"/>
      <c r="F67" s="28" t="str">
        <f>'Tables - lists and codes'!A19</f>
        <v>Wk Open Ck</v>
      </c>
      <c r="G67" s="182">
        <f>SUM(G42-'Tables - lists and codes'!H19)</f>
        <v>0</v>
      </c>
      <c r="H67" s="50" t="str">
        <f>'Tables - lists and codes'!A19</f>
        <v>Wk Open Ck</v>
      </c>
      <c r="I67" s="180">
        <f>SUM(I42-'Tables - lists and codes'!J19)</f>
        <v>0</v>
      </c>
      <c r="J67" s="50" t="str">
        <f>'Tables - lists and codes'!A19</f>
        <v>Wk Open Ck</v>
      </c>
      <c r="K67" s="180">
        <f>SUM(K42-'Tables - lists and codes'!L19)</f>
        <v>0</v>
      </c>
      <c r="L67" s="50" t="str">
        <f>'Tables - lists and codes'!A19</f>
        <v>Wk Open Ck</v>
      </c>
      <c r="M67" s="180">
        <f>SUM(M42-'Tables - lists and codes'!N19)</f>
        <v>0</v>
      </c>
      <c r="N67" s="50" t="str">
        <f>'Tables - lists and codes'!A19</f>
        <v>Wk Open Ck</v>
      </c>
      <c r="O67" s="180">
        <f>SUM(O42-'Tables - lists and codes'!P19)</f>
        <v>0</v>
      </c>
      <c r="P67" s="50" t="str">
        <f>'Tables - lists and codes'!A19</f>
        <v>Wk Open Ck</v>
      </c>
      <c r="Q67" s="180">
        <f>SUM(Q42-'Tables - lists and codes'!R19)</f>
        <v>-1</v>
      </c>
      <c r="R67" s="50" t="str">
        <f>'Tables - lists and codes'!A19</f>
        <v>Wk Open Ck</v>
      </c>
      <c r="S67" s="181">
        <f>SUM(S42-'Tables - lists and codes'!T19)</f>
        <v>-1</v>
      </c>
      <c r="T67" s="183"/>
      <c r="U67" s="50" t="str">
        <f>'Tables - lists and codes'!Q19</f>
        <v>Wk Open Ck</v>
      </c>
      <c r="V67" s="180">
        <f>SUM(V42-'Tables - lists and codes'!V19)</f>
        <v>0</v>
      </c>
      <c r="W67" s="50" t="str">
        <f>'Tables - lists and codes'!S19</f>
        <v>Wk Open Ck</v>
      </c>
      <c r="X67" s="180">
        <f>SUM(X42-'Tables - lists and codes'!X19)</f>
        <v>0</v>
      </c>
      <c r="Y67" s="50" t="str">
        <f>'Tables - lists and codes'!U19</f>
        <v>Wk Open Ck</v>
      </c>
      <c r="Z67" s="180">
        <f>SUM(Z42-'Tables - lists and codes'!Z19)</f>
        <v>0</v>
      </c>
      <c r="AA67" s="50" t="str">
        <f>'Tables - lists and codes'!W19</f>
        <v>Wk Open Ck</v>
      </c>
      <c r="AB67" s="180">
        <f>SUM(AB42-'Tables - lists and codes'!AB19)</f>
        <v>0</v>
      </c>
      <c r="AC67" s="50" t="str">
        <f>'Tables - lists and codes'!Y19</f>
        <v>Wk Open Ck</v>
      </c>
      <c r="AD67" s="180">
        <f>SUM(AD42-'Tables - lists and codes'!AD19)</f>
        <v>0</v>
      </c>
      <c r="AE67" s="50" t="str">
        <f>'Tables - lists and codes'!AA19</f>
        <v>Wk Open Ck</v>
      </c>
      <c r="AF67" s="180">
        <f>SUM(AF42-'Tables - lists and codes'!AF19)</f>
        <v>-1</v>
      </c>
      <c r="AG67" s="50" t="str">
        <f>'Tables - lists and codes'!AC19</f>
        <v>Wk Open Ck</v>
      </c>
      <c r="AH67" s="181">
        <f>SUM(AH42-'Tables - lists and codes'!AH19)</f>
        <v>-1</v>
      </c>
      <c r="AI67" s="129"/>
      <c r="AJ67" s="125"/>
      <c r="AK67" s="126"/>
      <c r="AL67" s="126"/>
      <c r="AM67" s="126"/>
      <c r="AN67" s="126"/>
      <c r="AO67" s="126"/>
      <c r="AP67" s="126"/>
      <c r="AQ67" s="126"/>
      <c r="AR67" s="126"/>
      <c r="AS67" s="126"/>
      <c r="AT67" s="126"/>
      <c r="AU67" s="126"/>
      <c r="AV67" s="126"/>
      <c r="AW67" s="126"/>
      <c r="AX67" s="126"/>
      <c r="AY67" s="126"/>
      <c r="AZ67" s="126"/>
      <c r="BA67" s="126"/>
      <c r="BB67" s="126"/>
      <c r="BC67" s="126"/>
      <c r="BD67" s="126"/>
      <c r="BE67" s="126"/>
      <c r="BF67" s="126"/>
      <c r="BG67" s="126"/>
      <c r="BH67" s="126"/>
      <c r="BI67" s="25"/>
      <c r="BJ67" s="25"/>
    </row>
    <row r="68" spans="1:62" s="82" customFormat="1" ht="24.95" hidden="1" customHeight="1" thickBot="1" x14ac:dyDescent="0.25">
      <c r="E68" s="49"/>
      <c r="F68" s="28" t="str">
        <f>'Tables - lists and codes'!A20</f>
        <v>Wk Mid Ck</v>
      </c>
      <c r="G68" s="182">
        <f>SUM(G43-'Tables - lists and codes'!H20)</f>
        <v>0</v>
      </c>
      <c r="H68" s="50" t="str">
        <f>'Tables - lists and codes'!A20</f>
        <v>Wk Mid Ck</v>
      </c>
      <c r="I68" s="180">
        <f>SUM(I43-'Tables - lists and codes'!J20)</f>
        <v>0</v>
      </c>
      <c r="J68" s="50" t="str">
        <f>'Tables - lists and codes'!A20</f>
        <v>Wk Mid Ck</v>
      </c>
      <c r="K68" s="180">
        <f>SUM(K43-'Tables - lists and codes'!L20)</f>
        <v>0</v>
      </c>
      <c r="L68" s="50" t="str">
        <f>'Tables - lists and codes'!A20</f>
        <v>Wk Mid Ck</v>
      </c>
      <c r="M68" s="180">
        <f>SUM(M43-'Tables - lists and codes'!N20)</f>
        <v>0</v>
      </c>
      <c r="N68" s="50" t="str">
        <f>'Tables - lists and codes'!A20</f>
        <v>Wk Mid Ck</v>
      </c>
      <c r="O68" s="180">
        <f>SUM(O43-'Tables - lists and codes'!P20)</f>
        <v>0</v>
      </c>
      <c r="P68" s="50" t="str">
        <f>'Tables - lists and codes'!A20</f>
        <v>Wk Mid Ck</v>
      </c>
      <c r="Q68" s="180">
        <f>SUM(Q43-'Tables - lists and codes'!R20)</f>
        <v>-1</v>
      </c>
      <c r="R68" s="50" t="str">
        <f>'Tables - lists and codes'!A20</f>
        <v>Wk Mid Ck</v>
      </c>
      <c r="S68" s="181">
        <f>SUM(S43-'Tables - lists and codes'!T20)</f>
        <v>-1</v>
      </c>
      <c r="T68" s="183"/>
      <c r="U68" s="50" t="str">
        <f>'Tables - lists and codes'!Q20</f>
        <v>Wk Mid Ck</v>
      </c>
      <c r="V68" s="180">
        <f>SUM(V43-'Tables - lists and codes'!V20)</f>
        <v>0</v>
      </c>
      <c r="W68" s="50" t="str">
        <f>'Tables - lists and codes'!S20</f>
        <v>Wk Mid Ck</v>
      </c>
      <c r="X68" s="180">
        <f>SUM(X43-'Tables - lists and codes'!X20)</f>
        <v>0</v>
      </c>
      <c r="Y68" s="50" t="str">
        <f>'Tables - lists and codes'!U20</f>
        <v>Wk Mid Ck</v>
      </c>
      <c r="Z68" s="180">
        <f>SUM(Z43-'Tables - lists and codes'!Z20)</f>
        <v>0</v>
      </c>
      <c r="AA68" s="50" t="str">
        <f>'Tables - lists and codes'!W20</f>
        <v>Wk Mid Ck</v>
      </c>
      <c r="AB68" s="180">
        <f>SUM(AB43-'Tables - lists and codes'!AB20)</f>
        <v>0</v>
      </c>
      <c r="AC68" s="50" t="str">
        <f>'Tables - lists and codes'!Y20</f>
        <v>Wk Mid Ck</v>
      </c>
      <c r="AD68" s="180">
        <f>SUM(AD43-'Tables - lists and codes'!AD20)</f>
        <v>0</v>
      </c>
      <c r="AE68" s="50" t="str">
        <f>'Tables - lists and codes'!AA20</f>
        <v>Wk Mid Ck</v>
      </c>
      <c r="AF68" s="180">
        <f>SUM(AF43-'Tables - lists and codes'!AF20)</f>
        <v>-1</v>
      </c>
      <c r="AG68" s="50" t="str">
        <f>'Tables - lists and codes'!AC20</f>
        <v>Wk Mid Ck</v>
      </c>
      <c r="AH68" s="181">
        <f>SUM(AH43-'Tables - lists and codes'!AH20)</f>
        <v>-1</v>
      </c>
      <c r="AI68" s="129"/>
      <c r="AJ68" s="125"/>
      <c r="AK68" s="126"/>
      <c r="AL68" s="126"/>
      <c r="AM68" s="126"/>
      <c r="AN68" s="126"/>
      <c r="AO68" s="126"/>
      <c r="AP68" s="126"/>
      <c r="AQ68" s="126"/>
      <c r="AR68" s="126"/>
      <c r="AS68" s="126"/>
      <c r="AT68" s="126"/>
      <c r="AU68" s="126"/>
      <c r="AV68" s="126"/>
      <c r="AW68" s="126"/>
      <c r="AX68" s="126"/>
      <c r="AY68" s="126"/>
      <c r="AZ68" s="126"/>
      <c r="BA68" s="126"/>
      <c r="BB68" s="126"/>
      <c r="BC68" s="126"/>
      <c r="BD68" s="126"/>
      <c r="BE68" s="126"/>
      <c r="BF68" s="126"/>
      <c r="BG68" s="126"/>
      <c r="BH68" s="126"/>
      <c r="BI68" s="25"/>
      <c r="BJ68" s="25"/>
    </row>
    <row r="69" spans="1:62" s="82" customFormat="1" ht="24.95" hidden="1" customHeight="1" x14ac:dyDescent="0.2">
      <c r="E69" s="49"/>
      <c r="F69" s="28" t="str">
        <f>'Tables - lists and codes'!A21</f>
        <v>Wk Late Ck</v>
      </c>
      <c r="G69" s="182">
        <f>SUM(G44-'Tables - lists and codes'!H21)</f>
        <v>0</v>
      </c>
      <c r="H69" s="50" t="str">
        <f>'Tables - lists and codes'!A21</f>
        <v>Wk Late Ck</v>
      </c>
      <c r="I69" s="180">
        <f>SUM(I44-'Tables - lists and codes'!J21)</f>
        <v>0</v>
      </c>
      <c r="J69" s="50" t="str">
        <f>'Tables - lists and codes'!A21</f>
        <v>Wk Late Ck</v>
      </c>
      <c r="K69" s="180">
        <f>SUM(K44-'Tables - lists and codes'!L21)</f>
        <v>0</v>
      </c>
      <c r="L69" s="50" t="str">
        <f>'Tables - lists and codes'!A21</f>
        <v>Wk Late Ck</v>
      </c>
      <c r="M69" s="180">
        <f>SUM(M44-'Tables - lists and codes'!N21)</f>
        <v>0</v>
      </c>
      <c r="N69" s="50" t="str">
        <f>'Tables - lists and codes'!A21</f>
        <v>Wk Late Ck</v>
      </c>
      <c r="O69" s="180">
        <f>SUM(O44-'Tables - lists and codes'!P21)</f>
        <v>0</v>
      </c>
      <c r="P69" s="50" t="str">
        <f>'Tables - lists and codes'!A21</f>
        <v>Wk Late Ck</v>
      </c>
      <c r="Q69" s="180">
        <f>SUM(Q44-'Tables - lists and codes'!R21)</f>
        <v>-1</v>
      </c>
      <c r="R69" s="50" t="str">
        <f>'Tables - lists and codes'!A21</f>
        <v>Wk Late Ck</v>
      </c>
      <c r="S69" s="181">
        <f>SUM(S44-'Tables - lists and codes'!T21)</f>
        <v>-1</v>
      </c>
      <c r="T69" s="183"/>
      <c r="U69" s="50" t="str">
        <f>'Tables - lists and codes'!Q21</f>
        <v>Wk Late Ck</v>
      </c>
      <c r="V69" s="180">
        <f>SUM(V44-'Tables - lists and codes'!V21)</f>
        <v>0</v>
      </c>
      <c r="W69" s="50" t="str">
        <f>'Tables - lists and codes'!S21</f>
        <v>Wk Late Ck</v>
      </c>
      <c r="X69" s="180">
        <f>SUM(X44-'Tables - lists and codes'!X21)</f>
        <v>0</v>
      </c>
      <c r="Y69" s="50" t="str">
        <f>'Tables - lists and codes'!U21</f>
        <v>Wk Late Ck</v>
      </c>
      <c r="Z69" s="180">
        <f>SUM(Z44-'Tables - lists and codes'!Z21)</f>
        <v>0</v>
      </c>
      <c r="AA69" s="50" t="str">
        <f>'Tables - lists and codes'!W21</f>
        <v>Wk Late Ck</v>
      </c>
      <c r="AB69" s="180">
        <f>SUM(AB44-'Tables - lists and codes'!AB21)</f>
        <v>0</v>
      </c>
      <c r="AC69" s="50" t="str">
        <f>'Tables - lists and codes'!Y21</f>
        <v>Wk Late Ck</v>
      </c>
      <c r="AD69" s="180">
        <f>SUM(AD44-'Tables - lists and codes'!AD21)</f>
        <v>0</v>
      </c>
      <c r="AE69" s="50" t="str">
        <f>'Tables - lists and codes'!AA21</f>
        <v>Wk Late Ck</v>
      </c>
      <c r="AF69" s="180">
        <f>SUM(AF44-'Tables - lists and codes'!AF21)</f>
        <v>-1</v>
      </c>
      <c r="AG69" s="50" t="str">
        <f>'Tables - lists and codes'!AC21</f>
        <v>Wk Late Ck</v>
      </c>
      <c r="AH69" s="181">
        <f>SUM(AH44-'Tables - lists and codes'!AH21)</f>
        <v>-1</v>
      </c>
      <c r="AI69" s="129"/>
      <c r="AJ69" s="125"/>
      <c r="AK69" s="126"/>
      <c r="AL69" s="126"/>
      <c r="AM69" s="126"/>
      <c r="AN69" s="126"/>
      <c r="AO69" s="126"/>
      <c r="AP69" s="126"/>
      <c r="AQ69" s="126"/>
      <c r="AR69" s="126"/>
      <c r="AS69" s="126"/>
      <c r="AT69" s="126"/>
      <c r="AU69" s="126"/>
      <c r="AV69" s="126"/>
      <c r="AW69" s="126"/>
      <c r="AX69" s="126"/>
      <c r="AY69" s="126"/>
      <c r="AZ69" s="126"/>
      <c r="BA69" s="126"/>
      <c r="BB69" s="126"/>
      <c r="BC69" s="126"/>
      <c r="BD69" s="126"/>
      <c r="BE69" s="126"/>
      <c r="BF69" s="126"/>
      <c r="BG69" s="126"/>
      <c r="BH69" s="126"/>
      <c r="BI69" s="25"/>
      <c r="BJ69" s="25"/>
    </row>
    <row r="70" spans="1:62" ht="24.95" hidden="1" customHeight="1" thickBot="1" x14ac:dyDescent="0.25">
      <c r="D70" s="25"/>
      <c r="E70" s="158"/>
      <c r="F70" s="185" t="s">
        <v>51</v>
      </c>
      <c r="G70" s="186">
        <f>SUM(G55:G69)</f>
        <v>-12</v>
      </c>
      <c r="H70" s="187"/>
      <c r="I70" s="186">
        <f>SUM(I55:I69)</f>
        <v>-12</v>
      </c>
      <c r="J70" s="187"/>
      <c r="K70" s="186">
        <f>SUM(K55:K69)</f>
        <v>-12</v>
      </c>
      <c r="L70" s="187"/>
      <c r="M70" s="186">
        <f>SUM(M55:M69)</f>
        <v>-12</v>
      </c>
      <c r="N70" s="187"/>
      <c r="O70" s="186">
        <f>SUM(O55:O69)</f>
        <v>-12</v>
      </c>
      <c r="P70" s="187"/>
      <c r="Q70" s="186">
        <f>SUM(Q55:Q69)</f>
        <v>-8</v>
      </c>
      <c r="R70" s="187"/>
      <c r="S70" s="188">
        <f>SUM(S55:S69)</f>
        <v>-8</v>
      </c>
      <c r="U70" s="185" t="s">
        <v>51</v>
      </c>
      <c r="V70" s="186">
        <f>SUM(V55:V69)</f>
        <v>-12</v>
      </c>
      <c r="W70" s="187"/>
      <c r="X70" s="186">
        <f>SUM(X55:X69)</f>
        <v>-12</v>
      </c>
      <c r="Y70" s="187"/>
      <c r="Z70" s="186">
        <f>SUM(Z55:Z69)</f>
        <v>-12</v>
      </c>
      <c r="AA70" s="187"/>
      <c r="AB70" s="186">
        <f>SUM(AB55:AB69)</f>
        <v>-12</v>
      </c>
      <c r="AC70" s="187"/>
      <c r="AD70" s="186">
        <f>SUM(AD55:AD69)</f>
        <v>-12</v>
      </c>
      <c r="AE70" s="187"/>
      <c r="AF70" s="186">
        <f>SUM(AF55:AF69)</f>
        <v>-8</v>
      </c>
      <c r="AG70" s="187"/>
      <c r="AH70" s="188">
        <f>SUM(AH55:AH69)</f>
        <v>-8</v>
      </c>
      <c r="AI70" s="131"/>
      <c r="AJ70" s="132"/>
      <c r="AK70" s="133"/>
      <c r="AL70" s="133"/>
      <c r="AM70" s="133"/>
      <c r="AN70" s="133"/>
      <c r="AO70" s="133"/>
      <c r="AP70" s="133"/>
      <c r="AQ70" s="133"/>
      <c r="AR70" s="133"/>
      <c r="AS70" s="133"/>
      <c r="AT70" s="133"/>
      <c r="AU70" s="133"/>
    </row>
    <row r="71" spans="1:62" ht="24.95" hidden="1" customHeight="1" x14ac:dyDescent="0.2">
      <c r="D71" s="25"/>
      <c r="E71" s="158"/>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131"/>
      <c r="AJ71" s="132"/>
      <c r="AK71" s="133"/>
      <c r="AL71" s="133"/>
      <c r="AM71" s="133"/>
      <c r="AN71" s="133"/>
      <c r="AO71" s="133"/>
      <c r="AP71" s="133"/>
      <c r="AQ71" s="133"/>
      <c r="AR71" s="133"/>
      <c r="AS71" s="133"/>
      <c r="AT71" s="133"/>
      <c r="AU71" s="133"/>
    </row>
    <row r="72" spans="1:62" ht="24.95" customHeight="1" x14ac:dyDescent="0.2">
      <c r="D72" s="25"/>
      <c r="E72" s="126"/>
      <c r="F72" s="189" t="s">
        <v>59</v>
      </c>
      <c r="G72" s="126"/>
      <c r="H72" s="126"/>
      <c r="I72" s="126"/>
      <c r="J72" s="126"/>
      <c r="K72" s="126"/>
      <c r="L72" s="126"/>
      <c r="M72" s="126"/>
      <c r="N72" s="126"/>
      <c r="O72" s="126"/>
      <c r="P72" s="126"/>
      <c r="Q72" s="126"/>
      <c r="R72" s="126"/>
      <c r="S72" s="126"/>
      <c r="T72" s="25"/>
      <c r="U72" s="25"/>
      <c r="V72" s="25"/>
      <c r="W72" s="25"/>
      <c r="X72" s="25"/>
      <c r="Y72" s="25"/>
      <c r="Z72" s="25"/>
      <c r="AA72" s="25"/>
      <c r="AB72" s="25"/>
      <c r="AC72" s="25"/>
      <c r="AD72" s="25"/>
      <c r="AE72" s="25"/>
      <c r="AF72" s="25"/>
      <c r="AG72" s="25"/>
      <c r="AH72" s="25"/>
      <c r="AI72" s="131"/>
      <c r="AJ72" s="132"/>
      <c r="AK72" s="133"/>
      <c r="AL72" s="133"/>
      <c r="AM72" s="133"/>
      <c r="AN72" s="133"/>
      <c r="AO72" s="133"/>
      <c r="AP72" s="133"/>
      <c r="AQ72" s="133"/>
      <c r="AR72" s="133"/>
      <c r="AS72" s="133"/>
      <c r="AT72" s="133"/>
      <c r="AU72" s="133"/>
    </row>
    <row r="73" spans="1:62" ht="24.95" customHeight="1" thickBot="1" x14ac:dyDescent="0.25">
      <c r="D73" s="25"/>
      <c r="E73" s="126"/>
      <c r="F73" s="189" t="s">
        <v>61</v>
      </c>
      <c r="G73" s="143"/>
      <c r="H73" s="143"/>
      <c r="I73" s="143"/>
      <c r="J73" s="143"/>
      <c r="K73" s="143"/>
      <c r="L73" s="143"/>
      <c r="M73" s="143"/>
      <c r="N73" s="143"/>
      <c r="O73" s="143"/>
      <c r="P73" s="143"/>
      <c r="Q73" s="143"/>
      <c r="R73" s="143"/>
      <c r="S73" s="143"/>
      <c r="T73" s="25"/>
      <c r="U73" s="25"/>
      <c r="V73" s="25"/>
      <c r="W73" s="25"/>
      <c r="X73" s="25"/>
      <c r="Y73" s="25"/>
      <c r="Z73" s="25"/>
      <c r="AA73" s="25"/>
      <c r="AB73" s="25"/>
      <c r="AC73" s="25"/>
      <c r="AD73" s="25"/>
      <c r="AE73" s="25"/>
      <c r="AF73" s="25"/>
      <c r="AG73" s="25"/>
      <c r="AH73" s="25"/>
      <c r="AI73" s="131"/>
      <c r="AJ73" s="132"/>
      <c r="AK73" s="133"/>
      <c r="AL73" s="133"/>
      <c r="AM73" s="133"/>
      <c r="AN73" s="133"/>
      <c r="AO73" s="133"/>
      <c r="AP73" s="133"/>
      <c r="AQ73" s="133"/>
      <c r="AR73" s="133"/>
      <c r="AS73" s="133"/>
      <c r="AT73" s="133"/>
      <c r="AU73" s="133"/>
    </row>
    <row r="74" spans="1:62" ht="24.95" customHeight="1" x14ac:dyDescent="0.2">
      <c r="D74" s="25"/>
      <c r="E74" s="190" t="s">
        <v>57</v>
      </c>
      <c r="F74" s="134"/>
      <c r="G74" s="135">
        <f>SUM('Tables - lists and codes'!H7:H24)</f>
        <v>12</v>
      </c>
      <c r="H74" s="136"/>
      <c r="I74" s="135">
        <f>SUM('Tables - lists and codes'!J7:J24)</f>
        <v>12</v>
      </c>
      <c r="J74" s="136"/>
      <c r="K74" s="135">
        <f>SUM('Tables - lists and codes'!L7:L24)</f>
        <v>12</v>
      </c>
      <c r="L74" s="136"/>
      <c r="M74" s="135">
        <f>SUM('Tables - lists and codes'!N7:N24)</f>
        <v>12</v>
      </c>
      <c r="N74" s="137"/>
      <c r="O74" s="135">
        <f>SUM('Tables - lists and codes'!P7:P24)</f>
        <v>12</v>
      </c>
      <c r="P74" s="136"/>
      <c r="Q74" s="135">
        <f>SUM('Tables - lists and codes'!R7:R24)</f>
        <v>8</v>
      </c>
      <c r="R74" s="137"/>
      <c r="S74" s="138">
        <f>SUM('Tables - lists and codes'!T7:T24)</f>
        <v>8</v>
      </c>
      <c r="U74" s="134"/>
      <c r="V74" s="135">
        <f>SUM('Tables - lists and codes'!V7:V24)</f>
        <v>12</v>
      </c>
      <c r="W74" s="136"/>
      <c r="X74" s="135">
        <f>SUM('Tables - lists and codes'!X7:X24)</f>
        <v>12</v>
      </c>
      <c r="Y74" s="136"/>
      <c r="Z74" s="135">
        <f>SUM('Tables - lists and codes'!Z7:Z24)</f>
        <v>12</v>
      </c>
      <c r="AA74" s="136"/>
      <c r="AB74" s="135">
        <f>SUM('Tables - lists and codes'!AB7:AB24)</f>
        <v>12</v>
      </c>
      <c r="AC74" s="136"/>
      <c r="AD74" s="135">
        <f>SUM('Tables - lists and codes'!AD7:AD24)</f>
        <v>12</v>
      </c>
      <c r="AE74" s="136"/>
      <c r="AF74" s="135">
        <f>SUM('Tables - lists and codes'!AF7:AF24)</f>
        <v>8</v>
      </c>
      <c r="AG74" s="136"/>
      <c r="AH74" s="139">
        <f>SUM('Tables - lists and codes'!AH7:AH24)</f>
        <v>8</v>
      </c>
      <c r="AI74" s="131"/>
      <c r="AJ74" s="132"/>
      <c r="AK74" s="133"/>
      <c r="AL74" s="133"/>
      <c r="AM74" s="133"/>
      <c r="AN74" s="133"/>
      <c r="AO74" s="133"/>
      <c r="AP74" s="133"/>
      <c r="AQ74" s="133"/>
      <c r="AR74" s="133"/>
      <c r="AS74" s="133"/>
      <c r="AT74" s="133"/>
      <c r="AU74" s="133"/>
    </row>
    <row r="75" spans="1:62" ht="24.95" customHeight="1" x14ac:dyDescent="0.2">
      <c r="D75" s="25"/>
      <c r="E75" s="190" t="s">
        <v>58</v>
      </c>
      <c r="F75" s="140"/>
      <c r="G75" s="141">
        <f>SUM(G46)</f>
        <v>0</v>
      </c>
      <c r="H75" s="142"/>
      <c r="I75" s="141">
        <f>SUM(I46)</f>
        <v>0</v>
      </c>
      <c r="J75" s="142"/>
      <c r="K75" s="141">
        <f>SUM(K46)</f>
        <v>0</v>
      </c>
      <c r="L75" s="142"/>
      <c r="M75" s="141">
        <f>SUM(M46)</f>
        <v>0</v>
      </c>
      <c r="N75" s="142"/>
      <c r="O75" s="141">
        <f>SUM(O46)</f>
        <v>0</v>
      </c>
      <c r="P75" s="142"/>
      <c r="Q75" s="141">
        <f>SUM(Q46)</f>
        <v>0</v>
      </c>
      <c r="R75" s="143"/>
      <c r="S75" s="144">
        <f>SUM(S46)</f>
        <v>0</v>
      </c>
      <c r="U75" s="140"/>
      <c r="V75" s="141">
        <f>SUM(V46)</f>
        <v>0</v>
      </c>
      <c r="W75" s="142"/>
      <c r="X75" s="141">
        <f>SUM(X46)</f>
        <v>0</v>
      </c>
      <c r="Y75" s="142"/>
      <c r="Z75" s="141">
        <f>SUM(Z46)</f>
        <v>0</v>
      </c>
      <c r="AA75" s="142"/>
      <c r="AB75" s="141">
        <f>SUM(AB46)</f>
        <v>0</v>
      </c>
      <c r="AC75" s="142"/>
      <c r="AD75" s="141">
        <f>SUM(AD46)</f>
        <v>0</v>
      </c>
      <c r="AE75" s="142"/>
      <c r="AF75" s="141">
        <f>SUM(AF46)</f>
        <v>0</v>
      </c>
      <c r="AG75" s="142"/>
      <c r="AH75" s="144">
        <f>SUM(AH46)</f>
        <v>0</v>
      </c>
      <c r="AI75" s="131"/>
      <c r="AJ75" s="132"/>
      <c r="AK75" s="133"/>
      <c r="AL75" s="133"/>
      <c r="AM75" s="133"/>
      <c r="AN75" s="133"/>
      <c r="AO75" s="133"/>
      <c r="AP75" s="133"/>
      <c r="AQ75" s="133"/>
      <c r="AR75" s="133"/>
      <c r="AS75" s="133"/>
      <c r="AT75" s="133"/>
      <c r="AU75" s="133"/>
    </row>
    <row r="76" spans="1:62" ht="24.95" customHeight="1" x14ac:dyDescent="0.2">
      <c r="D76" s="126"/>
      <c r="E76" s="190" t="s">
        <v>60</v>
      </c>
      <c r="F76" s="140"/>
      <c r="G76" s="141">
        <f>SUM(G75-G74)</f>
        <v>-12</v>
      </c>
      <c r="H76" s="142"/>
      <c r="I76" s="141">
        <f>SUM(I75-I74)</f>
        <v>-12</v>
      </c>
      <c r="J76" s="142"/>
      <c r="K76" s="141">
        <f>SUM(K75-K74)</f>
        <v>-12</v>
      </c>
      <c r="L76" s="142"/>
      <c r="M76" s="141">
        <f>SUM(M75-M74)</f>
        <v>-12</v>
      </c>
      <c r="N76" s="142"/>
      <c r="O76" s="141">
        <f>SUM(O75-O74)</f>
        <v>-12</v>
      </c>
      <c r="P76" s="142"/>
      <c r="Q76" s="141">
        <f>SUM(Q75-Q74)</f>
        <v>-8</v>
      </c>
      <c r="R76" s="143"/>
      <c r="S76" s="145">
        <f>SUM(S75-S74)</f>
        <v>-8</v>
      </c>
      <c r="U76" s="140"/>
      <c r="V76" s="141">
        <f>SUM(V75-V74)</f>
        <v>-12</v>
      </c>
      <c r="W76" s="142"/>
      <c r="X76" s="141">
        <f>SUM(X75-X74)</f>
        <v>-12</v>
      </c>
      <c r="Y76" s="142"/>
      <c r="Z76" s="141">
        <f>SUM(Z75-Z74)</f>
        <v>-12</v>
      </c>
      <c r="AA76" s="142"/>
      <c r="AB76" s="141">
        <f>SUM(AB75-AB74)</f>
        <v>-12</v>
      </c>
      <c r="AC76" s="142"/>
      <c r="AD76" s="141">
        <f>SUM(AD75-AD74)</f>
        <v>-12</v>
      </c>
      <c r="AE76" s="142"/>
      <c r="AF76" s="141">
        <f>SUM(AF75-AF74)</f>
        <v>-8</v>
      </c>
      <c r="AG76" s="142"/>
      <c r="AH76" s="144">
        <f>SUM(AH75-AH74)</f>
        <v>-8</v>
      </c>
      <c r="AI76" s="131"/>
      <c r="AJ76" s="132"/>
      <c r="AK76" s="133"/>
      <c r="AL76" s="133"/>
      <c r="AM76" s="133"/>
      <c r="AN76" s="133"/>
      <c r="AO76" s="133"/>
      <c r="AP76" s="133"/>
      <c r="AQ76" s="133"/>
      <c r="AR76" s="133"/>
      <c r="AS76" s="133"/>
      <c r="AT76" s="133"/>
      <c r="AU76" s="133"/>
    </row>
    <row r="77" spans="1:62" s="126" customFormat="1" ht="24.95" customHeight="1" x14ac:dyDescent="0.2">
      <c r="E77" s="191"/>
      <c r="F77" s="554">
        <f>SUM(F2)</f>
        <v>44473</v>
      </c>
      <c r="G77" s="555"/>
      <c r="H77" s="556">
        <f>SUM(H2)</f>
        <v>44474</v>
      </c>
      <c r="I77" s="555"/>
      <c r="J77" s="556">
        <f>SUM(J2)</f>
        <v>44475</v>
      </c>
      <c r="K77" s="555"/>
      <c r="L77" s="556">
        <f>SUM(L2)</f>
        <v>44476</v>
      </c>
      <c r="M77" s="555"/>
      <c r="N77" s="556">
        <f>SUM(N2)</f>
        <v>44477</v>
      </c>
      <c r="O77" s="555"/>
      <c r="P77" s="556">
        <f>SUM(P2)</f>
        <v>44478</v>
      </c>
      <c r="Q77" s="555"/>
      <c r="R77" s="361">
        <f>SUM(R2)</f>
        <v>44479</v>
      </c>
      <c r="S77" s="362"/>
      <c r="T77" s="192"/>
      <c r="U77" s="554">
        <f>SUM(U2)</f>
        <v>44480</v>
      </c>
      <c r="V77" s="555"/>
      <c r="W77" s="556">
        <f>SUM(W2)</f>
        <v>44481</v>
      </c>
      <c r="X77" s="555"/>
      <c r="Y77" s="556">
        <f>SUM(Y2)</f>
        <v>44482</v>
      </c>
      <c r="Z77" s="555"/>
      <c r="AA77" s="556">
        <f>SUM(AA2)</f>
        <v>44483</v>
      </c>
      <c r="AB77" s="555"/>
      <c r="AC77" s="556">
        <f>SUM(AC2)</f>
        <v>44484</v>
      </c>
      <c r="AD77" s="555"/>
      <c r="AE77" s="556">
        <f>SUM(AE2)</f>
        <v>44485</v>
      </c>
      <c r="AF77" s="555"/>
      <c r="AG77" s="556">
        <f>SUM(AG2)</f>
        <v>44486</v>
      </c>
      <c r="AH77" s="559"/>
      <c r="AI77" s="131"/>
      <c r="AJ77" s="132"/>
      <c r="AK77" s="133"/>
      <c r="AL77" s="133"/>
      <c r="AM77" s="133"/>
      <c r="AN77" s="133"/>
      <c r="AO77" s="133"/>
      <c r="AP77" s="133"/>
      <c r="AQ77" s="133"/>
      <c r="AR77" s="133"/>
      <c r="AS77" s="133"/>
      <c r="AT77" s="133"/>
      <c r="AU77" s="133"/>
      <c r="AV77" s="25"/>
      <c r="AW77" s="25"/>
      <c r="AX77" s="25"/>
      <c r="AY77" s="25"/>
      <c r="AZ77" s="25"/>
      <c r="BA77" s="25"/>
      <c r="BB77" s="25"/>
      <c r="BC77" s="25"/>
      <c r="BD77" s="25"/>
      <c r="BE77" s="25"/>
      <c r="BF77" s="25"/>
      <c r="BG77" s="25"/>
      <c r="BH77" s="25"/>
      <c r="BI77" s="25"/>
      <c r="BJ77" s="25"/>
    </row>
    <row r="78" spans="1:62" s="126" customFormat="1" ht="24.95" customHeight="1" thickBot="1" x14ac:dyDescent="0.25">
      <c r="E78" s="83"/>
      <c r="F78" s="147" t="s">
        <v>16</v>
      </c>
      <c r="G78" s="148"/>
      <c r="H78" s="149" t="s">
        <v>17</v>
      </c>
      <c r="I78" s="148"/>
      <c r="J78" s="149" t="s">
        <v>18</v>
      </c>
      <c r="K78" s="148"/>
      <c r="L78" s="149" t="s">
        <v>19</v>
      </c>
      <c r="M78" s="148"/>
      <c r="N78" s="149" t="s">
        <v>20</v>
      </c>
      <c r="O78" s="148"/>
      <c r="P78" s="149" t="s">
        <v>21</v>
      </c>
      <c r="Q78" s="148"/>
      <c r="R78" s="149" t="s">
        <v>22</v>
      </c>
      <c r="S78" s="150"/>
      <c r="T78" s="143"/>
      <c r="U78" s="147" t="s">
        <v>16</v>
      </c>
      <c r="V78" s="148"/>
      <c r="W78" s="149" t="s">
        <v>17</v>
      </c>
      <c r="X78" s="148"/>
      <c r="Y78" s="149" t="s">
        <v>18</v>
      </c>
      <c r="Z78" s="148"/>
      <c r="AA78" s="149" t="s">
        <v>19</v>
      </c>
      <c r="AB78" s="148"/>
      <c r="AC78" s="149" t="s">
        <v>20</v>
      </c>
      <c r="AD78" s="148"/>
      <c r="AE78" s="149" t="s">
        <v>21</v>
      </c>
      <c r="AF78" s="148"/>
      <c r="AG78" s="149" t="s">
        <v>22</v>
      </c>
      <c r="AH78" s="150"/>
      <c r="AI78" s="131"/>
      <c r="AJ78" s="132"/>
      <c r="AK78" s="133"/>
      <c r="AL78" s="133"/>
      <c r="AM78" s="133"/>
      <c r="AN78" s="133"/>
      <c r="AO78" s="133"/>
      <c r="AP78" s="133"/>
      <c r="AQ78" s="133"/>
      <c r="AR78" s="133"/>
      <c r="AS78" s="133"/>
      <c r="AT78" s="133"/>
      <c r="AU78" s="133"/>
      <c r="AV78" s="25"/>
      <c r="AW78" s="25"/>
      <c r="AX78" s="25"/>
      <c r="AY78" s="25"/>
      <c r="AZ78" s="25"/>
      <c r="BA78" s="25"/>
      <c r="BB78" s="25"/>
      <c r="BC78" s="25"/>
      <c r="BD78" s="25"/>
      <c r="BE78" s="25"/>
      <c r="BF78" s="25"/>
      <c r="BG78" s="25"/>
      <c r="BH78" s="25"/>
      <c r="BI78" s="25"/>
      <c r="BJ78" s="25"/>
    </row>
    <row r="79" spans="1:62" s="126" customFormat="1" ht="24.95" customHeight="1" x14ac:dyDescent="0.2">
      <c r="AI79" s="131"/>
      <c r="AJ79" s="132"/>
      <c r="AK79" s="133"/>
      <c r="AL79" s="133"/>
      <c r="AM79" s="133"/>
      <c r="AN79" s="133"/>
      <c r="AO79" s="133"/>
      <c r="AP79" s="133"/>
      <c r="AQ79" s="133"/>
      <c r="AR79" s="133"/>
      <c r="AS79" s="133"/>
      <c r="AT79" s="133"/>
      <c r="AU79" s="133"/>
      <c r="AV79" s="25"/>
      <c r="AW79" s="25"/>
      <c r="AX79" s="25"/>
      <c r="AY79" s="25"/>
      <c r="AZ79" s="25"/>
      <c r="BA79" s="25"/>
      <c r="BB79" s="25"/>
      <c r="BC79" s="25"/>
      <c r="BD79" s="25"/>
      <c r="BE79" s="25"/>
      <c r="BF79" s="25"/>
      <c r="BG79" s="25"/>
      <c r="BH79" s="25"/>
      <c r="BI79" s="25"/>
      <c r="BJ79" s="25"/>
    </row>
    <row r="80" spans="1:62" s="126" customFormat="1" ht="24.95" hidden="1" customHeight="1" x14ac:dyDescent="0.2">
      <c r="D80" s="25"/>
      <c r="F80" s="459" t="str" cm="1">
        <f t="array" ref="F80:F91">_xlfn._xlws.FILTER(F30:F41,0=G30:G41,"")</f>
        <v>Early Ck</v>
      </c>
      <c r="G80" s="459"/>
      <c r="H80" s="459" t="str" cm="1">
        <f t="array" ref="H80:H91">_xlfn._xlws.FILTER(H30:H41,0=I30:I41,"")</f>
        <v>Early Ck</v>
      </c>
      <c r="I80" s="459"/>
      <c r="J80" s="459" t="str" cm="1">
        <f t="array" ref="J80:J91">_xlfn._xlws.FILTER(J30:J41,0=K30:K41,"")</f>
        <v>Early Ck</v>
      </c>
      <c r="K80" s="459"/>
      <c r="L80" s="459" t="str" cm="1">
        <f t="array" ref="L80:L91">_xlfn._xlws.FILTER(L30:L41,0=M30:M41, "")</f>
        <v>Early Ck</v>
      </c>
      <c r="M80" s="459"/>
      <c r="N80" s="459" t="str" cm="1">
        <f t="array" ref="N80:N91">_xlfn._xlws.FILTER(N30:N41,0=O30:O41,"")</f>
        <v>Early Ck</v>
      </c>
      <c r="O80" s="459"/>
      <c r="P80" s="459" t="str" cm="1">
        <f t="array" ref="P80:P87">_xlfn._xlws.FILTER(P30:P37,0=Q30:Q37,"")</f>
        <v>Early Ck</v>
      </c>
      <c r="Q80" s="459"/>
      <c r="R80" s="459" t="str" cm="1">
        <f t="array" ref="R80:R87">_xlfn._xlws.FILTER(R30:R37,0=S30:S37,"")</f>
        <v>Early Ck</v>
      </c>
      <c r="S80" s="459"/>
      <c r="T80" s="460"/>
      <c r="U80" s="459" t="str" cm="1">
        <f t="array" ref="U80:U91">_xlfn._xlws.FILTER(U30:U41,0=V30:V41,"")</f>
        <v>Early Ck</v>
      </c>
      <c r="V80" s="459"/>
      <c r="W80" s="459" t="str" cm="1">
        <f t="array" ref="W80:W91">_xlfn._xlws.FILTER(W30:W41,0=X30:X41,"")</f>
        <v>Early Ck</v>
      </c>
      <c r="X80" s="459"/>
      <c r="Y80" s="459" t="str" cm="1">
        <f t="array" ref="Y80:Y91">_xlfn._xlws.FILTER(Y30:Y41,0=Z30:Z41,"")</f>
        <v>Early Ck</v>
      </c>
      <c r="Z80" s="459"/>
      <c r="AA80" s="459" t="str" cm="1">
        <f t="array" ref="AA80:AA91">_xlfn._xlws.FILTER(AA30:AA41,0=AB30:AB41, "")</f>
        <v>Early Ck</v>
      </c>
      <c r="AB80" s="459"/>
      <c r="AC80" s="459" t="str" cm="1">
        <f t="array" ref="AC80:AC91">_xlfn._xlws.FILTER(AC30:AC41,0=AD30:AD41,"")</f>
        <v>Early Ck</v>
      </c>
      <c r="AD80" s="459"/>
      <c r="AE80" s="459" t="str" cm="1">
        <f t="array" ref="AE80:AE87">_xlfn._xlws.FILTER(AE30:AE37,0=AF30:AF37,"")</f>
        <v>Early Ck</v>
      </c>
      <c r="AF80" s="459"/>
      <c r="AG80" s="459" t="str" cm="1">
        <f t="array" ref="AG80:AG87">_xlfn._xlws.FILTER(AG30:AG37,0=AH30:AH37,"")</f>
        <v>Early Ck</v>
      </c>
      <c r="AH80" s="459"/>
      <c r="AI80" s="131"/>
      <c r="AJ80" s="132"/>
      <c r="AK80" s="133"/>
      <c r="AL80" s="133"/>
      <c r="AM80" s="133"/>
      <c r="AN80" s="133"/>
      <c r="AO80" s="133"/>
      <c r="AP80" s="133"/>
      <c r="AQ80" s="133"/>
      <c r="AR80" s="133"/>
      <c r="AS80" s="133"/>
      <c r="AT80" s="133"/>
      <c r="AU80" s="133"/>
      <c r="AV80" s="25"/>
      <c r="AW80" s="25"/>
      <c r="AX80" s="25"/>
      <c r="AY80" s="25"/>
      <c r="AZ80" s="25"/>
      <c r="BA80" s="25"/>
      <c r="BB80" s="25"/>
      <c r="BC80" s="25"/>
      <c r="BD80" s="25"/>
      <c r="BE80" s="25"/>
      <c r="BF80" s="25"/>
      <c r="BG80" s="25"/>
      <c r="BH80" s="25"/>
      <c r="BI80" s="25"/>
      <c r="BJ80" s="25"/>
    </row>
    <row r="81" spans="1:62" ht="24.95" hidden="1" customHeight="1" x14ac:dyDescent="0.2">
      <c r="D81" s="126"/>
      <c r="F81" s="461" t="str">
        <v>Prep Ck</v>
      </c>
      <c r="G81" s="461"/>
      <c r="H81" s="461" t="str">
        <v>Prep Ck</v>
      </c>
      <c r="I81" s="461"/>
      <c r="J81" s="461" t="str">
        <v>Prep Ck</v>
      </c>
      <c r="K81" s="461"/>
      <c r="L81" s="461" t="str">
        <v>Prep Ck</v>
      </c>
      <c r="M81" s="461"/>
      <c r="N81" s="461" t="str">
        <v>Prep Ck</v>
      </c>
      <c r="O81" s="461"/>
      <c r="P81" s="461" t="str">
        <v>Prep Ck</v>
      </c>
      <c r="Q81" s="461"/>
      <c r="R81" s="461" t="str">
        <v>Prep Ck</v>
      </c>
      <c r="S81" s="461"/>
      <c r="T81" s="461"/>
      <c r="U81" s="461" t="str">
        <v>Prep Ck</v>
      </c>
      <c r="V81" s="461"/>
      <c r="W81" s="461" t="str">
        <v>Prep Ck</v>
      </c>
      <c r="X81" s="461"/>
      <c r="Y81" s="461" t="str">
        <v>Prep Ck</v>
      </c>
      <c r="Z81" s="461"/>
      <c r="AA81" s="461" t="str">
        <v>Prep Ck</v>
      </c>
      <c r="AB81" s="461"/>
      <c r="AC81" s="461" t="str">
        <v>Prep Ck</v>
      </c>
      <c r="AD81" s="461"/>
      <c r="AE81" s="461" t="str">
        <v>Prep Ck</v>
      </c>
      <c r="AF81" s="461"/>
      <c r="AG81" s="461" t="str">
        <v>Prep Ck</v>
      </c>
      <c r="AH81" s="391"/>
      <c r="AI81" s="131"/>
      <c r="AJ81" s="132"/>
      <c r="AK81" s="133"/>
      <c r="AL81" s="133"/>
      <c r="AM81" s="133"/>
      <c r="AN81" s="133"/>
      <c r="AO81" s="133"/>
      <c r="AP81" s="133"/>
      <c r="AQ81" s="133"/>
      <c r="AR81" s="133"/>
      <c r="AS81" s="133"/>
      <c r="AT81" s="133"/>
      <c r="AU81" s="133"/>
    </row>
    <row r="82" spans="1:62" s="126" customFormat="1" ht="24.95" hidden="1" customHeight="1" x14ac:dyDescent="0.2">
      <c r="F82" s="459" t="str">
        <v>B&amp;P Ck</v>
      </c>
      <c r="G82" s="459"/>
      <c r="H82" s="459" t="str">
        <v>B&amp;P Ck</v>
      </c>
      <c r="I82" s="459"/>
      <c r="J82" s="459" t="str">
        <v>B&amp;P Ck</v>
      </c>
      <c r="K82" s="459"/>
      <c r="L82" s="459" t="str">
        <v>B&amp;P Ck</v>
      </c>
      <c r="M82" s="459"/>
      <c r="N82" s="459" t="str">
        <v>B&amp;P Ck</v>
      </c>
      <c r="O82" s="459"/>
      <c r="P82" s="459" t="str">
        <v>Deli Ck</v>
      </c>
      <c r="Q82" s="459"/>
      <c r="R82" s="459" t="str">
        <v>Deli Ck</v>
      </c>
      <c r="S82" s="459"/>
      <c r="T82" s="459"/>
      <c r="U82" s="459" t="str">
        <v>B&amp;P Ck</v>
      </c>
      <c r="V82" s="459"/>
      <c r="W82" s="459" t="str">
        <v>B&amp;P Ck</v>
      </c>
      <c r="X82" s="459"/>
      <c r="Y82" s="459" t="str">
        <v>B&amp;P Ck</v>
      </c>
      <c r="Z82" s="459"/>
      <c r="AA82" s="459" t="str">
        <v>B&amp;P Ck</v>
      </c>
      <c r="AB82" s="459"/>
      <c r="AC82" s="459" t="str">
        <v>B&amp;P Ck</v>
      </c>
      <c r="AD82" s="459"/>
      <c r="AE82" s="459" t="str">
        <v>Deli Ck</v>
      </c>
      <c r="AF82" s="459"/>
      <c r="AG82" s="459" t="str">
        <v>Deli Ck</v>
      </c>
      <c r="AH82" s="459"/>
      <c r="AI82" s="131"/>
      <c r="AJ82" s="132"/>
      <c r="AK82" s="133"/>
      <c r="AL82" s="133"/>
      <c r="AM82" s="133"/>
      <c r="AN82" s="133"/>
      <c r="AO82" s="133"/>
      <c r="AP82" s="133"/>
      <c r="AQ82" s="133"/>
      <c r="AR82" s="133"/>
      <c r="AS82" s="133"/>
      <c r="AT82" s="133"/>
      <c r="AU82" s="133"/>
      <c r="AV82" s="25"/>
      <c r="AW82" s="25"/>
      <c r="AX82" s="25"/>
      <c r="AY82" s="25"/>
      <c r="AZ82" s="25"/>
      <c r="BA82" s="25"/>
      <c r="BB82" s="25"/>
      <c r="BC82" s="25"/>
      <c r="BD82" s="25"/>
      <c r="BE82" s="25"/>
      <c r="BF82" s="25"/>
      <c r="BG82" s="25"/>
      <c r="BH82" s="25"/>
      <c r="BI82" s="25"/>
      <c r="BJ82" s="25"/>
    </row>
    <row r="83" spans="1:62" s="126" customFormat="1" ht="24.95" hidden="1" customHeight="1" x14ac:dyDescent="0.2">
      <c r="F83" s="459" t="str">
        <v>Deli Ck</v>
      </c>
      <c r="G83" s="459"/>
      <c r="H83" s="459" t="str">
        <v>Deli Ck</v>
      </c>
      <c r="I83" s="459"/>
      <c r="J83" s="459" t="str">
        <v>Deli Ck</v>
      </c>
      <c r="K83" s="459"/>
      <c r="L83" s="459" t="str">
        <v>Deli Ck</v>
      </c>
      <c r="M83" s="459"/>
      <c r="N83" s="459" t="str">
        <v>Deli Ck</v>
      </c>
      <c r="O83" s="459"/>
      <c r="P83" s="459" t="str">
        <v>Din Ck 1</v>
      </c>
      <c r="Q83" s="459"/>
      <c r="R83" s="459" t="str">
        <v>Din Ck 1</v>
      </c>
      <c r="S83" s="459"/>
      <c r="T83" s="459"/>
      <c r="U83" s="459" t="str">
        <v>Deli Ck</v>
      </c>
      <c r="V83" s="459"/>
      <c r="W83" s="459" t="str">
        <v>Deli Ck</v>
      </c>
      <c r="X83" s="459"/>
      <c r="Y83" s="459" t="str">
        <v>Deli Ck</v>
      </c>
      <c r="Z83" s="459"/>
      <c r="AA83" s="459" t="str">
        <v>Deli Ck</v>
      </c>
      <c r="AB83" s="459"/>
      <c r="AC83" s="459" t="str">
        <v>Deli Ck</v>
      </c>
      <c r="AD83" s="459"/>
      <c r="AE83" s="459" t="str">
        <v>Din Ck 1</v>
      </c>
      <c r="AF83" s="459"/>
      <c r="AG83" s="459" t="str">
        <v>Din Ck 1</v>
      </c>
      <c r="AH83" s="459"/>
      <c r="AI83" s="131"/>
      <c r="AJ83" s="132"/>
      <c r="AK83" s="133"/>
      <c r="AL83" s="133"/>
      <c r="AM83" s="133"/>
      <c r="AN83" s="133"/>
      <c r="AO83" s="133"/>
      <c r="AP83" s="133"/>
      <c r="AQ83" s="133"/>
      <c r="AR83" s="133"/>
      <c r="AS83" s="133"/>
      <c r="AT83" s="133"/>
      <c r="AU83" s="133"/>
      <c r="AV83" s="25"/>
      <c r="AW83" s="25"/>
      <c r="AX83" s="25"/>
      <c r="AY83" s="25"/>
      <c r="AZ83" s="25"/>
      <c r="BA83" s="25"/>
      <c r="BB83" s="25"/>
      <c r="BC83" s="25"/>
      <c r="BD83" s="25"/>
      <c r="BE83" s="25"/>
      <c r="BF83" s="25"/>
      <c r="BG83" s="25"/>
      <c r="BH83" s="25"/>
      <c r="BI83" s="25"/>
      <c r="BJ83" s="25"/>
    </row>
    <row r="84" spans="1:62" s="126" customFormat="1" ht="24.95" hidden="1" customHeight="1" x14ac:dyDescent="0.2">
      <c r="F84" s="459" t="str">
        <v>Din Ck 1</v>
      </c>
      <c r="G84" s="459"/>
      <c r="H84" s="459" t="str">
        <v>Din Ck 1</v>
      </c>
      <c r="I84" s="459"/>
      <c r="J84" s="459" t="str">
        <v>Din Ck 1</v>
      </c>
      <c r="K84" s="459"/>
      <c r="L84" s="459" t="str">
        <v>Din Ck 1</v>
      </c>
      <c r="M84" s="459"/>
      <c r="N84" s="459" t="str">
        <v>Din Ck 1</v>
      </c>
      <c r="O84" s="459"/>
      <c r="P84" s="459" t="str">
        <v>Din Ck 2</v>
      </c>
      <c r="Q84" s="459"/>
      <c r="R84" s="459" t="str">
        <v>Din Ck 2</v>
      </c>
      <c r="S84" s="459"/>
      <c r="T84" s="457"/>
      <c r="U84" s="459" t="str">
        <v>Din Ck 1</v>
      </c>
      <c r="V84" s="459"/>
      <c r="W84" s="459" t="str">
        <v>Din Ck 1</v>
      </c>
      <c r="X84" s="459"/>
      <c r="Y84" s="459" t="str">
        <v>Din Ck 1</v>
      </c>
      <c r="Z84" s="459"/>
      <c r="AA84" s="459" t="str">
        <v>Din Ck 1</v>
      </c>
      <c r="AB84" s="459"/>
      <c r="AC84" s="459" t="str">
        <v>Din Ck 1</v>
      </c>
      <c r="AD84" s="459"/>
      <c r="AE84" s="459" t="str">
        <v>Din Ck 2</v>
      </c>
      <c r="AF84" s="459"/>
      <c r="AG84" s="459" t="str">
        <v>Din Ck 2</v>
      </c>
      <c r="AH84" s="459"/>
      <c r="AI84" s="131"/>
      <c r="AJ84" s="132"/>
      <c r="AK84" s="133"/>
      <c r="AL84" s="133"/>
      <c r="AM84" s="133"/>
      <c r="AN84" s="133"/>
      <c r="AO84" s="133"/>
      <c r="AP84" s="133"/>
      <c r="AQ84" s="133"/>
      <c r="AR84" s="133"/>
      <c r="AS84" s="133"/>
      <c r="AT84" s="133"/>
      <c r="AU84" s="133"/>
      <c r="AV84" s="25"/>
      <c r="AW84" s="25"/>
      <c r="AX84" s="25"/>
      <c r="AY84" s="25"/>
      <c r="AZ84" s="25"/>
      <c r="BA84" s="25"/>
      <c r="BB84" s="25"/>
      <c r="BC84" s="25"/>
      <c r="BD84" s="25"/>
      <c r="BE84" s="25"/>
      <c r="BF84" s="25"/>
      <c r="BG84" s="25"/>
      <c r="BH84" s="25"/>
      <c r="BI84" s="25"/>
      <c r="BJ84" s="25"/>
    </row>
    <row r="85" spans="1:62" s="126" customFormat="1" hidden="1" x14ac:dyDescent="0.2">
      <c r="F85" s="459" t="str">
        <v>Din Ck 2</v>
      </c>
      <c r="G85" s="459"/>
      <c r="H85" s="459" t="str">
        <v>Din Ck 2</v>
      </c>
      <c r="I85" s="459"/>
      <c r="J85" s="459" t="str">
        <v>Din Ck 2</v>
      </c>
      <c r="K85" s="459"/>
      <c r="L85" s="459" t="str">
        <v>Din Ck 2</v>
      </c>
      <c r="M85" s="459"/>
      <c r="N85" s="459" t="str">
        <v>Din Ck 2</v>
      </c>
      <c r="O85" s="459"/>
      <c r="P85" s="459" t="str">
        <v>Wk Open Ck</v>
      </c>
      <c r="Q85" s="459"/>
      <c r="R85" s="459" t="str">
        <v>Wk Open Ck</v>
      </c>
      <c r="S85" s="459"/>
      <c r="T85" s="458"/>
      <c r="U85" s="459" t="str">
        <v>Din Ck 2</v>
      </c>
      <c r="V85" s="459"/>
      <c r="W85" s="459" t="str">
        <v>Din Ck 2</v>
      </c>
      <c r="X85" s="459"/>
      <c r="Y85" s="459" t="str">
        <v>Din Ck 2</v>
      </c>
      <c r="Z85" s="459"/>
      <c r="AA85" s="459" t="str">
        <v>Din Ck 2</v>
      </c>
      <c r="AB85" s="459"/>
      <c r="AC85" s="459" t="str">
        <v>Din Ck 2</v>
      </c>
      <c r="AD85" s="459"/>
      <c r="AE85" s="459" t="str">
        <v>Wk Open Ck</v>
      </c>
      <c r="AF85" s="459"/>
      <c r="AG85" s="459" t="str">
        <v>Wk Open Ck</v>
      </c>
      <c r="AH85" s="459"/>
      <c r="AI85" s="131"/>
      <c r="AJ85" s="132"/>
      <c r="AK85" s="133"/>
      <c r="AL85" s="133"/>
      <c r="AM85" s="133"/>
      <c r="AN85" s="133"/>
      <c r="AO85" s="133"/>
      <c r="AP85" s="133"/>
      <c r="AQ85" s="133"/>
      <c r="AR85" s="133"/>
      <c r="AS85" s="133"/>
      <c r="AT85" s="133"/>
      <c r="AU85" s="133"/>
      <c r="AV85" s="25"/>
      <c r="AW85" s="25"/>
      <c r="AX85" s="25"/>
      <c r="AY85" s="25"/>
      <c r="AZ85" s="25"/>
      <c r="BA85" s="25"/>
      <c r="BB85" s="25"/>
      <c r="BC85" s="25"/>
      <c r="BD85" s="25"/>
      <c r="BE85" s="25"/>
      <c r="BF85" s="25"/>
      <c r="BG85" s="25"/>
      <c r="BH85" s="25"/>
      <c r="BI85" s="25"/>
      <c r="BJ85" s="25"/>
    </row>
    <row r="86" spans="1:62" s="126" customFormat="1" hidden="1" x14ac:dyDescent="0.2">
      <c r="D86" s="193"/>
      <c r="E86" s="151"/>
      <c r="F86" s="458" t="str">
        <v>Am Grill</v>
      </c>
      <c r="G86" s="458"/>
      <c r="H86" s="458" t="str">
        <v>Am Grill</v>
      </c>
      <c r="I86" s="458"/>
      <c r="J86" s="458" t="str">
        <v>Am Grill</v>
      </c>
      <c r="K86" s="458"/>
      <c r="L86" s="458" t="str">
        <v>Am Grill</v>
      </c>
      <c r="M86" s="458"/>
      <c r="N86" s="458" t="str">
        <v>Am Grill</v>
      </c>
      <c r="O86" s="458"/>
      <c r="P86" s="458" t="str">
        <v>Wk Mid Ck</v>
      </c>
      <c r="Q86" s="458"/>
      <c r="R86" s="458" t="str">
        <v>Wk Mid Ck</v>
      </c>
      <c r="S86" s="458"/>
      <c r="T86" s="458"/>
      <c r="U86" s="458" t="str">
        <v>Am Grill</v>
      </c>
      <c r="V86" s="458"/>
      <c r="W86" s="458" t="str">
        <v>Am Grill</v>
      </c>
      <c r="X86" s="458"/>
      <c r="Y86" s="458" t="str">
        <v>Am Grill</v>
      </c>
      <c r="Z86" s="458"/>
      <c r="AA86" s="458" t="str">
        <v>Am Grill</v>
      </c>
      <c r="AB86" s="458"/>
      <c r="AC86" s="458" t="str">
        <v>Am Grill</v>
      </c>
      <c r="AD86" s="458"/>
      <c r="AE86" s="458" t="str">
        <v>Wk Mid Ck</v>
      </c>
      <c r="AF86" s="458"/>
      <c r="AG86" s="460" t="str">
        <v>Wk Mid Ck</v>
      </c>
      <c r="AH86" s="458"/>
      <c r="AI86" s="131"/>
      <c r="AJ86" s="132"/>
      <c r="AK86" s="133"/>
      <c r="AL86" s="133"/>
      <c r="AM86" s="133"/>
      <c r="AN86" s="133"/>
      <c r="AO86" s="133"/>
      <c r="AP86" s="133"/>
      <c r="AQ86" s="133"/>
      <c r="AR86" s="133"/>
      <c r="AS86" s="133"/>
      <c r="AT86" s="133"/>
      <c r="AU86" s="133"/>
      <c r="AV86" s="25"/>
      <c r="AW86" s="25"/>
      <c r="AX86" s="25"/>
      <c r="AY86" s="25"/>
      <c r="AZ86" s="25"/>
      <c r="BA86" s="25"/>
      <c r="BB86" s="25"/>
      <c r="BC86" s="25"/>
      <c r="BD86" s="25"/>
      <c r="BE86" s="25"/>
      <c r="BF86" s="25"/>
      <c r="BG86" s="25"/>
      <c r="BH86" s="25"/>
      <c r="BI86" s="25"/>
      <c r="BJ86" s="25"/>
    </row>
    <row r="87" spans="1:62" s="126" customFormat="1" hidden="1" x14ac:dyDescent="0.2">
      <c r="C87" s="191"/>
      <c r="D87" s="193"/>
      <c r="E87" s="151"/>
      <c r="F87" s="458" t="str">
        <v>Fry Ck</v>
      </c>
      <c r="G87" s="458"/>
      <c r="H87" s="458" t="str">
        <v>Fry Ck</v>
      </c>
      <c r="I87" s="458"/>
      <c r="J87" s="458" t="str">
        <v>Fry Ck</v>
      </c>
      <c r="K87" s="458"/>
      <c r="L87" s="458" t="str">
        <v>Fry Ck</v>
      </c>
      <c r="M87" s="458"/>
      <c r="N87" s="458" t="str">
        <v>Fry Ck</v>
      </c>
      <c r="O87" s="458"/>
      <c r="P87" s="458" t="str">
        <v>Wk Late Ck</v>
      </c>
      <c r="Q87" s="458"/>
      <c r="R87" s="458" t="str">
        <v>Wk Late Ck</v>
      </c>
      <c r="S87" s="458"/>
      <c r="T87" s="458"/>
      <c r="U87" s="458" t="str">
        <v>Fry Ck</v>
      </c>
      <c r="V87" s="458"/>
      <c r="W87" s="458" t="str">
        <v>Fry Ck</v>
      </c>
      <c r="X87" s="458"/>
      <c r="Y87" s="458" t="str">
        <v>Fry Ck</v>
      </c>
      <c r="Z87" s="458"/>
      <c r="AA87" s="458" t="str">
        <v>Fry Ck</v>
      </c>
      <c r="AB87" s="458"/>
      <c r="AC87" s="458" t="str">
        <v>Fry Ck</v>
      </c>
      <c r="AD87" s="458"/>
      <c r="AE87" s="458" t="str">
        <v>Wk Late Ck</v>
      </c>
      <c r="AF87" s="458"/>
      <c r="AG87" s="460" t="str">
        <v>Wk Late Ck</v>
      </c>
      <c r="AH87" s="458"/>
      <c r="AI87" s="131"/>
      <c r="AJ87" s="132"/>
      <c r="AK87" s="133"/>
      <c r="AL87" s="133"/>
      <c r="AM87" s="133"/>
      <c r="AN87" s="133"/>
      <c r="AO87" s="133"/>
      <c r="AP87" s="133"/>
      <c r="AQ87" s="133"/>
      <c r="AR87" s="133"/>
      <c r="AS87" s="133"/>
      <c r="AT87" s="133"/>
      <c r="AU87" s="133"/>
      <c r="AV87" s="25"/>
      <c r="AW87" s="25"/>
      <c r="AX87" s="25"/>
      <c r="AY87" s="25"/>
      <c r="AZ87" s="25"/>
      <c r="BA87" s="25"/>
      <c r="BB87" s="25"/>
      <c r="BC87" s="25"/>
      <c r="BD87" s="25"/>
      <c r="BE87" s="25"/>
      <c r="BF87" s="25"/>
      <c r="BG87" s="25"/>
      <c r="BH87" s="25"/>
      <c r="BI87" s="25"/>
      <c r="BJ87" s="25"/>
    </row>
    <row r="88" spans="1:62" s="126" customFormat="1" hidden="1" x14ac:dyDescent="0.2">
      <c r="C88" s="191"/>
      <c r="D88" s="193"/>
      <c r="E88" s="146"/>
      <c r="F88" s="458" t="str">
        <v>Entrée Ck</v>
      </c>
      <c r="G88" s="458"/>
      <c r="H88" s="458" t="str">
        <v>Entrée Ck</v>
      </c>
      <c r="I88" s="458"/>
      <c r="J88" s="458" t="str">
        <v>Entrée Ck</v>
      </c>
      <c r="K88" s="458"/>
      <c r="L88" s="458" t="str">
        <v>Entrée Ck</v>
      </c>
      <c r="M88" s="458"/>
      <c r="N88" s="458" t="str">
        <v>Entrée Ck</v>
      </c>
      <c r="O88" s="458"/>
      <c r="P88" s="458"/>
      <c r="Q88" s="458"/>
      <c r="R88" s="458"/>
      <c r="S88" s="458"/>
      <c r="T88" s="458"/>
      <c r="U88" s="458" t="str">
        <v>Entrée Ck</v>
      </c>
      <c r="V88" s="458"/>
      <c r="W88" s="458" t="str">
        <v>Entrée Ck</v>
      </c>
      <c r="X88" s="458"/>
      <c r="Y88" s="458" t="str">
        <v>Entrée Ck</v>
      </c>
      <c r="Z88" s="458"/>
      <c r="AA88" s="458" t="str">
        <v>Entrée Ck</v>
      </c>
      <c r="AB88" s="458"/>
      <c r="AC88" s="458" t="str">
        <v>Entrée Ck</v>
      </c>
      <c r="AD88" s="458"/>
      <c r="AE88" s="458"/>
      <c r="AF88" s="458"/>
      <c r="AG88" s="460"/>
      <c r="AH88" s="458"/>
      <c r="AI88" s="131"/>
      <c r="AJ88" s="132"/>
      <c r="AK88" s="133"/>
      <c r="AL88" s="133"/>
      <c r="AM88" s="133"/>
      <c r="AN88" s="133"/>
      <c r="AO88" s="133"/>
      <c r="AP88" s="133"/>
      <c r="AQ88" s="133"/>
      <c r="AR88" s="133"/>
      <c r="AS88" s="133"/>
      <c r="AT88" s="133"/>
      <c r="AU88" s="133"/>
      <c r="AV88" s="25"/>
      <c r="AW88" s="25"/>
      <c r="AX88" s="25"/>
      <c r="AY88" s="25"/>
      <c r="AZ88" s="25"/>
      <c r="BA88" s="25"/>
      <c r="BB88" s="25"/>
      <c r="BC88" s="25"/>
      <c r="BD88" s="25"/>
      <c r="BE88" s="25"/>
      <c r="BF88" s="25"/>
      <c r="BG88" s="25"/>
      <c r="BH88" s="25"/>
      <c r="BI88" s="25"/>
      <c r="BJ88" s="25"/>
    </row>
    <row r="89" spans="1:62" hidden="1" x14ac:dyDescent="0.2">
      <c r="A89" s="126"/>
      <c r="B89" s="126"/>
      <c r="C89" s="191"/>
      <c r="D89" s="91"/>
      <c r="E89" s="124"/>
      <c r="F89" s="458" t="str">
        <v>Innov</v>
      </c>
      <c r="G89" s="458"/>
      <c r="H89" s="458" t="str">
        <v>Innov</v>
      </c>
      <c r="I89" s="458"/>
      <c r="J89" s="458" t="str">
        <v>Innov</v>
      </c>
      <c r="K89" s="458"/>
      <c r="L89" s="458" t="str">
        <v>Innov</v>
      </c>
      <c r="M89" s="458"/>
      <c r="N89" s="458" t="str">
        <v>Innov</v>
      </c>
      <c r="O89" s="458"/>
      <c r="P89" s="458"/>
      <c r="Q89" s="458"/>
      <c r="R89" s="458"/>
      <c r="S89" s="458"/>
      <c r="T89" s="458"/>
      <c r="U89" s="458" t="str">
        <v>Innov</v>
      </c>
      <c r="V89" s="458"/>
      <c r="W89" s="458" t="str">
        <v>Innov</v>
      </c>
      <c r="X89" s="458"/>
      <c r="Y89" s="458" t="str">
        <v>Innov</v>
      </c>
      <c r="Z89" s="458"/>
      <c r="AA89" s="458" t="str">
        <v>Innov</v>
      </c>
      <c r="AB89" s="458"/>
      <c r="AC89" s="458" t="str">
        <v>Innov</v>
      </c>
      <c r="AD89" s="458"/>
      <c r="AE89" s="458"/>
      <c r="AF89" s="458"/>
      <c r="AG89" s="460"/>
      <c r="AH89" s="458"/>
      <c r="AI89" s="131"/>
      <c r="AJ89" s="132"/>
      <c r="AK89" s="133"/>
      <c r="AL89" s="133"/>
      <c r="AM89" s="133"/>
      <c r="AN89" s="133"/>
      <c r="AO89" s="133"/>
      <c r="AP89" s="133"/>
      <c r="AQ89" s="133"/>
      <c r="AR89" s="133"/>
      <c r="AS89" s="133"/>
      <c r="AT89" s="133"/>
      <c r="AU89" s="133"/>
    </row>
    <row r="90" spans="1:62" hidden="1" x14ac:dyDescent="0.2">
      <c r="C90" s="81"/>
      <c r="D90" s="91"/>
      <c r="E90" s="124"/>
      <c r="F90" s="458" t="str">
        <v>Pm Grill</v>
      </c>
      <c r="G90" s="458"/>
      <c r="H90" s="458" t="str">
        <v>Pm Grill</v>
      </c>
      <c r="I90" s="458"/>
      <c r="J90" s="458" t="str">
        <v>Pm Grill</v>
      </c>
      <c r="K90" s="458"/>
      <c r="L90" s="458" t="str">
        <v>Pm Grill</v>
      </c>
      <c r="M90" s="458"/>
      <c r="N90" s="458" t="str">
        <v>Pm Grill</v>
      </c>
      <c r="O90" s="458"/>
      <c r="P90" s="458"/>
      <c r="Q90" s="458"/>
      <c r="R90" s="458"/>
      <c r="S90" s="458"/>
      <c r="T90" s="458"/>
      <c r="U90" s="458" t="str">
        <v>Pm Grill</v>
      </c>
      <c r="V90" s="458"/>
      <c r="W90" s="458" t="str">
        <v>Pm Grill</v>
      </c>
      <c r="X90" s="458"/>
      <c r="Y90" s="458" t="str">
        <v>Pm Grill</v>
      </c>
      <c r="Z90" s="458"/>
      <c r="AA90" s="458" t="str">
        <v>Pm Grill</v>
      </c>
      <c r="AB90" s="458"/>
      <c r="AC90" s="458" t="str">
        <v>Pm Grill</v>
      </c>
      <c r="AD90" s="458"/>
      <c r="AE90" s="458"/>
      <c r="AF90" s="458"/>
      <c r="AG90" s="460"/>
      <c r="AH90" s="458"/>
      <c r="AI90" s="131"/>
      <c r="AJ90" s="132"/>
      <c r="AK90" s="133"/>
      <c r="AL90" s="133"/>
      <c r="AM90" s="133"/>
      <c r="AN90" s="133"/>
      <c r="AO90" s="133"/>
      <c r="AP90" s="133"/>
      <c r="AQ90" s="133"/>
      <c r="AR90" s="133"/>
      <c r="AS90" s="133"/>
      <c r="AT90" s="133"/>
      <c r="AU90" s="133"/>
    </row>
    <row r="91" spans="1:62" hidden="1" x14ac:dyDescent="0.2">
      <c r="C91" s="81"/>
      <c r="D91" s="91"/>
      <c r="E91" s="124"/>
      <c r="F91" s="458" t="str">
        <v>Stockroom</v>
      </c>
      <c r="G91" s="458"/>
      <c r="H91" s="458" t="str">
        <v>Stockroom</v>
      </c>
      <c r="I91" s="458"/>
      <c r="J91" s="458" t="str">
        <v>Stockroom</v>
      </c>
      <c r="K91" s="458"/>
      <c r="L91" s="458" t="str">
        <v>Stockroom</v>
      </c>
      <c r="M91" s="458"/>
      <c r="N91" s="458" t="str">
        <v>Stockroom</v>
      </c>
      <c r="O91" s="458"/>
      <c r="P91" s="458"/>
      <c r="Q91" s="458"/>
      <c r="R91" s="458"/>
      <c r="S91" s="458"/>
      <c r="T91" s="458"/>
      <c r="U91" s="458" t="str">
        <v>Stockroom</v>
      </c>
      <c r="V91" s="458"/>
      <c r="W91" s="458" t="str">
        <v>Stockroom</v>
      </c>
      <c r="X91" s="458"/>
      <c r="Y91" s="458" t="str">
        <v>Stockroom</v>
      </c>
      <c r="Z91" s="458"/>
      <c r="AA91" s="458" t="str">
        <v>Stockroom</v>
      </c>
      <c r="AB91" s="458"/>
      <c r="AC91" s="458" t="str">
        <v>Stockroom</v>
      </c>
      <c r="AD91" s="458"/>
      <c r="AE91" s="458"/>
      <c r="AF91" s="458"/>
      <c r="AG91" s="460"/>
      <c r="AH91" s="458"/>
      <c r="AI91" s="131"/>
      <c r="AJ91" s="132"/>
      <c r="AK91" s="133"/>
      <c r="AL91" s="133"/>
      <c r="AM91" s="133"/>
      <c r="AN91" s="133"/>
      <c r="AO91" s="133"/>
      <c r="AP91" s="133"/>
      <c r="AQ91" s="133"/>
      <c r="AR91" s="133"/>
      <c r="AS91" s="133"/>
      <c r="AT91" s="133"/>
      <c r="AU91" s="133"/>
    </row>
    <row r="92" spans="1:62" x14ac:dyDescent="0.2">
      <c r="C92" s="81"/>
      <c r="D92" s="91"/>
      <c r="E92" s="124"/>
      <c r="F92" s="127"/>
      <c r="G92" s="127"/>
      <c r="H92" s="127"/>
      <c r="I92" s="127"/>
      <c r="J92" s="127"/>
      <c r="K92" s="127"/>
      <c r="L92" s="127"/>
      <c r="M92" s="127"/>
      <c r="N92" s="127"/>
      <c r="O92" s="127"/>
      <c r="P92" s="127"/>
      <c r="Q92" s="127"/>
      <c r="R92" s="127"/>
      <c r="S92" s="127"/>
      <c r="T92" s="112"/>
      <c r="U92" s="127"/>
      <c r="V92" s="127"/>
      <c r="W92" s="127"/>
      <c r="X92" s="127"/>
      <c r="Y92" s="127"/>
      <c r="Z92" s="127"/>
      <c r="AA92" s="127"/>
      <c r="AB92" s="127"/>
      <c r="AC92" s="127"/>
      <c r="AD92" s="127"/>
      <c r="AE92" s="127"/>
      <c r="AF92" s="127"/>
      <c r="AG92" s="128"/>
      <c r="AH92" s="127"/>
      <c r="AI92" s="131"/>
      <c r="AJ92" s="132"/>
      <c r="AK92" s="133"/>
      <c r="AL92" s="133"/>
      <c r="AM92" s="133"/>
      <c r="AN92" s="133"/>
      <c r="AO92" s="133"/>
      <c r="AP92" s="133"/>
      <c r="AQ92" s="133"/>
      <c r="AR92" s="133"/>
      <c r="AS92" s="133"/>
      <c r="AT92" s="133"/>
      <c r="AU92" s="133"/>
    </row>
    <row r="93" spans="1:62" x14ac:dyDescent="0.2">
      <c r="C93" s="81"/>
      <c r="D93" s="91"/>
      <c r="E93" s="124"/>
      <c r="F93" s="127"/>
      <c r="G93" s="127"/>
      <c r="H93" s="127"/>
      <c r="I93" s="127"/>
      <c r="J93" s="127"/>
      <c r="K93" s="127"/>
      <c r="L93" s="127"/>
      <c r="M93" s="127"/>
      <c r="N93" s="127"/>
      <c r="O93" s="127"/>
      <c r="P93" s="127"/>
      <c r="Q93" s="127"/>
      <c r="R93" s="127"/>
      <c r="S93" s="127"/>
      <c r="T93" s="112"/>
      <c r="U93" s="127"/>
      <c r="V93" s="127"/>
      <c r="W93" s="127"/>
      <c r="X93" s="127"/>
      <c r="Y93" s="127"/>
      <c r="Z93" s="127"/>
      <c r="AA93" s="127"/>
      <c r="AB93" s="127"/>
      <c r="AC93" s="127"/>
      <c r="AD93" s="127"/>
      <c r="AE93" s="127"/>
      <c r="AF93" s="127"/>
      <c r="AG93" s="128"/>
      <c r="AH93" s="127"/>
      <c r="AI93" s="131"/>
      <c r="AJ93" s="132"/>
      <c r="AK93" s="133"/>
      <c r="AL93" s="133"/>
      <c r="AM93" s="133"/>
      <c r="AN93" s="133"/>
      <c r="AO93" s="133"/>
      <c r="AP93" s="133"/>
      <c r="AQ93" s="133"/>
      <c r="AR93" s="133"/>
      <c r="AS93" s="133"/>
      <c r="AT93" s="133"/>
      <c r="AU93" s="133"/>
    </row>
    <row r="94" spans="1:62" x14ac:dyDescent="0.2">
      <c r="C94" s="81"/>
      <c r="D94" s="91"/>
      <c r="E94" s="124"/>
      <c r="F94" s="127"/>
      <c r="G94" s="127"/>
      <c r="H94" s="127"/>
      <c r="I94" s="127"/>
      <c r="J94" s="127"/>
      <c r="K94" s="127"/>
      <c r="L94" s="127"/>
      <c r="M94" s="127"/>
      <c r="N94" s="127"/>
      <c r="O94" s="127"/>
      <c r="P94" s="127"/>
      <c r="Q94" s="127"/>
      <c r="R94" s="127"/>
      <c r="S94" s="127"/>
      <c r="T94" s="112"/>
      <c r="U94" s="127"/>
      <c r="V94" s="127"/>
      <c r="W94" s="127"/>
      <c r="X94" s="127"/>
      <c r="Y94" s="127"/>
      <c r="Z94" s="127"/>
      <c r="AA94" s="127"/>
      <c r="AB94" s="127"/>
      <c r="AC94" s="127"/>
      <c r="AD94" s="127"/>
      <c r="AE94" s="127"/>
      <c r="AF94" s="127"/>
      <c r="AG94" s="128"/>
      <c r="AH94" s="127"/>
      <c r="AI94" s="131"/>
      <c r="AJ94" s="132"/>
      <c r="AK94" s="133"/>
      <c r="AL94" s="133"/>
      <c r="AM94" s="133"/>
      <c r="AN94" s="133"/>
      <c r="AO94" s="133"/>
      <c r="AP94" s="133"/>
      <c r="AQ94" s="133"/>
      <c r="AR94" s="133"/>
      <c r="AS94" s="133"/>
      <c r="AT94" s="133"/>
      <c r="AU94" s="133"/>
    </row>
    <row r="95" spans="1:62" x14ac:dyDescent="0.2">
      <c r="C95" s="81"/>
      <c r="D95" s="91"/>
      <c r="E95" s="124"/>
      <c r="F95" s="127"/>
      <c r="G95" s="127"/>
      <c r="H95" s="127"/>
      <c r="I95" s="127"/>
      <c r="J95" s="127"/>
      <c r="K95" s="127"/>
      <c r="L95" s="127"/>
      <c r="M95" s="127"/>
      <c r="N95" s="127"/>
      <c r="O95" s="127"/>
      <c r="P95" s="127"/>
      <c r="Q95" s="127"/>
      <c r="R95" s="127"/>
      <c r="S95" s="127"/>
      <c r="T95" s="112"/>
      <c r="U95" s="127"/>
      <c r="V95" s="127"/>
      <c r="W95" s="127"/>
      <c r="X95" s="127"/>
      <c r="Y95" s="127"/>
      <c r="Z95" s="127"/>
      <c r="AA95" s="127"/>
      <c r="AB95" s="127"/>
      <c r="AC95" s="127"/>
      <c r="AD95" s="127"/>
      <c r="AE95" s="127"/>
      <c r="AF95" s="127"/>
      <c r="AG95" s="128"/>
      <c r="AH95" s="127"/>
      <c r="AI95" s="131"/>
      <c r="AJ95" s="132"/>
      <c r="AK95" s="133"/>
      <c r="AL95" s="133"/>
      <c r="AM95" s="133"/>
      <c r="AN95" s="133"/>
      <c r="AO95" s="133"/>
      <c r="AP95" s="133"/>
      <c r="AQ95" s="133"/>
      <c r="AR95" s="133"/>
      <c r="AS95" s="133"/>
      <c r="AT95" s="133"/>
      <c r="AU95" s="133"/>
    </row>
    <row r="96" spans="1:62" x14ac:dyDescent="0.2">
      <c r="C96" s="81"/>
      <c r="D96" s="91"/>
      <c r="E96" s="124"/>
      <c r="F96" s="127"/>
      <c r="G96" s="127"/>
      <c r="H96" s="127"/>
      <c r="I96" s="127"/>
      <c r="J96" s="127"/>
      <c r="K96" s="127"/>
      <c r="L96" s="127"/>
      <c r="M96" s="127"/>
      <c r="N96" s="127"/>
      <c r="O96" s="127"/>
      <c r="P96" s="127"/>
      <c r="Q96" s="127"/>
      <c r="R96" s="127"/>
      <c r="S96" s="127"/>
      <c r="T96" s="112"/>
      <c r="U96" s="127"/>
      <c r="V96" s="127"/>
      <c r="W96" s="127"/>
      <c r="X96" s="127"/>
      <c r="Y96" s="127"/>
      <c r="Z96" s="127"/>
      <c r="AA96" s="127"/>
      <c r="AB96" s="127"/>
      <c r="AC96" s="127"/>
      <c r="AD96" s="127"/>
      <c r="AE96" s="127"/>
      <c r="AF96" s="127"/>
      <c r="AG96" s="128"/>
      <c r="AH96" s="127"/>
      <c r="AI96" s="131"/>
      <c r="AJ96" s="132"/>
      <c r="AK96" s="133"/>
      <c r="AL96" s="133"/>
      <c r="AM96" s="133"/>
      <c r="AN96" s="133"/>
      <c r="AO96" s="133"/>
      <c r="AP96" s="133"/>
      <c r="AQ96" s="133"/>
      <c r="AR96" s="133"/>
      <c r="AS96" s="133"/>
      <c r="AT96" s="133"/>
      <c r="AU96" s="133"/>
    </row>
    <row r="97" spans="3:47" x14ac:dyDescent="0.2">
      <c r="C97" s="81"/>
      <c r="D97" s="91"/>
      <c r="E97" s="124"/>
      <c r="F97" s="127"/>
      <c r="G97" s="127"/>
      <c r="H97" s="127"/>
      <c r="I97" s="127"/>
      <c r="J97" s="127"/>
      <c r="K97" s="127"/>
      <c r="L97" s="127"/>
      <c r="M97" s="127"/>
      <c r="N97" s="127"/>
      <c r="O97" s="127"/>
      <c r="P97" s="127"/>
      <c r="Q97" s="127"/>
      <c r="R97" s="127"/>
      <c r="S97" s="127"/>
      <c r="T97" s="112"/>
      <c r="U97" s="127"/>
      <c r="V97" s="127"/>
      <c r="W97" s="127"/>
      <c r="X97" s="127"/>
      <c r="Y97" s="127"/>
      <c r="Z97" s="127"/>
      <c r="AA97" s="127"/>
      <c r="AB97" s="127"/>
      <c r="AC97" s="127"/>
      <c r="AD97" s="127"/>
      <c r="AE97" s="127"/>
      <c r="AF97" s="127"/>
      <c r="AG97" s="128"/>
      <c r="AH97" s="127"/>
      <c r="AI97" s="131"/>
      <c r="AJ97" s="132"/>
      <c r="AK97" s="133"/>
      <c r="AL97" s="133"/>
      <c r="AM97" s="133"/>
      <c r="AN97" s="133"/>
      <c r="AO97" s="133"/>
      <c r="AP97" s="133"/>
      <c r="AQ97" s="133"/>
      <c r="AR97" s="133"/>
      <c r="AS97" s="133"/>
      <c r="AT97" s="133"/>
      <c r="AU97" s="133"/>
    </row>
    <row r="98" spans="3:47" x14ac:dyDescent="0.2">
      <c r="C98" s="81"/>
      <c r="D98" s="91"/>
      <c r="E98" s="124"/>
      <c r="F98" s="127"/>
      <c r="G98" s="127"/>
      <c r="H98" s="127"/>
      <c r="I98" s="127"/>
      <c r="J98" s="127"/>
      <c r="K98" s="127"/>
      <c r="L98" s="127"/>
      <c r="M98" s="127"/>
      <c r="N98" s="127"/>
      <c r="O98" s="127"/>
      <c r="P98" s="127"/>
      <c r="Q98" s="127"/>
      <c r="R98" s="127"/>
      <c r="S98" s="127"/>
      <c r="T98" s="112"/>
      <c r="U98" s="127"/>
      <c r="V98" s="127"/>
      <c r="W98" s="127"/>
      <c r="X98" s="127"/>
      <c r="Y98" s="127"/>
      <c r="Z98" s="127"/>
      <c r="AA98" s="127"/>
      <c r="AB98" s="127"/>
      <c r="AC98" s="127"/>
      <c r="AD98" s="127"/>
      <c r="AE98" s="127"/>
      <c r="AF98" s="127"/>
      <c r="AG98" s="128"/>
      <c r="AH98" s="127"/>
      <c r="AI98" s="131"/>
      <c r="AJ98" s="132"/>
      <c r="AK98" s="133"/>
      <c r="AL98" s="133"/>
      <c r="AM98" s="133"/>
      <c r="AN98" s="133"/>
      <c r="AO98" s="133"/>
      <c r="AP98" s="133"/>
      <c r="AQ98" s="133"/>
      <c r="AR98" s="133"/>
      <c r="AS98" s="133"/>
      <c r="AT98" s="133"/>
      <c r="AU98" s="133"/>
    </row>
    <row r="99" spans="3:47" x14ac:dyDescent="0.2">
      <c r="C99" s="81"/>
      <c r="D99" s="91"/>
      <c r="E99" s="124"/>
      <c r="F99" s="127"/>
      <c r="G99" s="127"/>
      <c r="H99" s="127"/>
      <c r="I99" s="127"/>
      <c r="J99" s="127"/>
      <c r="K99" s="127"/>
      <c r="L99" s="127"/>
      <c r="M99" s="127"/>
      <c r="N99" s="127"/>
      <c r="O99" s="127"/>
      <c r="P99" s="127"/>
      <c r="Q99" s="127"/>
      <c r="R99" s="127"/>
      <c r="S99" s="127"/>
      <c r="T99" s="112"/>
      <c r="U99" s="127"/>
      <c r="V99" s="127"/>
      <c r="W99" s="127"/>
      <c r="X99" s="127"/>
      <c r="Y99" s="127"/>
      <c r="Z99" s="127"/>
      <c r="AA99" s="127"/>
      <c r="AB99" s="127"/>
      <c r="AC99" s="127"/>
      <c r="AD99" s="127"/>
      <c r="AE99" s="127"/>
      <c r="AF99" s="127"/>
      <c r="AG99" s="128"/>
      <c r="AH99" s="127"/>
      <c r="AI99" s="131"/>
      <c r="AJ99" s="132"/>
      <c r="AK99" s="133"/>
      <c r="AL99" s="133"/>
      <c r="AM99" s="133"/>
      <c r="AN99" s="133"/>
      <c r="AO99" s="133"/>
      <c r="AP99" s="133"/>
      <c r="AQ99" s="133"/>
      <c r="AR99" s="133"/>
      <c r="AS99" s="133"/>
      <c r="AT99" s="133"/>
      <c r="AU99" s="133"/>
    </row>
    <row r="100" spans="3:47" x14ac:dyDescent="0.2">
      <c r="C100" s="81"/>
      <c r="D100" s="91"/>
      <c r="E100" s="124"/>
      <c r="F100" s="48"/>
      <c r="G100" s="48"/>
      <c r="H100" s="48"/>
      <c r="I100" s="48"/>
      <c r="J100" s="48"/>
      <c r="K100" s="48"/>
      <c r="L100" s="48"/>
      <c r="M100" s="48"/>
      <c r="N100" s="48"/>
      <c r="O100" s="48"/>
      <c r="P100" s="48"/>
      <c r="Q100" s="48"/>
      <c r="R100" s="48"/>
      <c r="S100" s="48"/>
      <c r="T100" s="152"/>
      <c r="U100" s="48"/>
      <c r="V100" s="48"/>
      <c r="W100" s="48"/>
      <c r="X100" s="48"/>
      <c r="Y100" s="48"/>
      <c r="Z100" s="48"/>
      <c r="AA100" s="48"/>
      <c r="AB100" s="48"/>
      <c r="AC100" s="48"/>
      <c r="AD100" s="48"/>
      <c r="AE100" s="48"/>
      <c r="AF100" s="48"/>
      <c r="AG100" s="153"/>
      <c r="AH100" s="48"/>
      <c r="AI100" s="131"/>
      <c r="AJ100" s="132"/>
      <c r="AK100" s="133"/>
      <c r="AL100" s="133"/>
      <c r="AM100" s="133"/>
      <c r="AN100" s="133"/>
      <c r="AO100" s="133"/>
      <c r="AP100" s="133"/>
      <c r="AQ100" s="133"/>
      <c r="AR100" s="133"/>
      <c r="AS100" s="133"/>
      <c r="AT100" s="133"/>
      <c r="AU100" s="133"/>
    </row>
    <row r="101" spans="3:47" x14ac:dyDescent="0.2">
      <c r="C101" s="81"/>
      <c r="D101" s="91"/>
      <c r="E101" s="124"/>
      <c r="F101" s="48"/>
      <c r="G101" s="48"/>
      <c r="H101" s="48"/>
      <c r="I101" s="48"/>
      <c r="J101" s="48"/>
      <c r="K101" s="48"/>
      <c r="L101" s="48"/>
      <c r="M101" s="48"/>
      <c r="N101" s="48"/>
      <c r="O101" s="48"/>
      <c r="P101" s="48"/>
      <c r="Q101" s="48"/>
      <c r="R101" s="48"/>
      <c r="S101" s="48"/>
      <c r="T101" s="152"/>
      <c r="U101" s="48"/>
      <c r="V101" s="48"/>
      <c r="W101" s="48"/>
      <c r="X101" s="48"/>
      <c r="Y101" s="48"/>
      <c r="Z101" s="48"/>
      <c r="AA101" s="48"/>
      <c r="AB101" s="48"/>
      <c r="AC101" s="48"/>
      <c r="AD101" s="48"/>
      <c r="AE101" s="48"/>
      <c r="AF101" s="48"/>
      <c r="AG101" s="153"/>
      <c r="AH101" s="48"/>
      <c r="AI101" s="131"/>
      <c r="AJ101" s="132"/>
      <c r="AK101" s="133"/>
      <c r="AL101" s="133"/>
      <c r="AM101" s="133"/>
      <c r="AN101" s="133"/>
      <c r="AO101" s="133"/>
      <c r="AP101" s="133"/>
      <c r="AQ101" s="133"/>
      <c r="AR101" s="133"/>
      <c r="AS101" s="133"/>
      <c r="AT101" s="133"/>
      <c r="AU101" s="133"/>
    </row>
    <row r="102" spans="3:47" x14ac:dyDescent="0.2">
      <c r="C102" s="81"/>
      <c r="D102" s="91"/>
      <c r="E102" s="124"/>
      <c r="F102" s="48"/>
      <c r="G102" s="48"/>
      <c r="H102" s="48"/>
      <c r="I102" s="48"/>
      <c r="J102" s="48"/>
      <c r="K102" s="48"/>
      <c r="L102" s="48"/>
      <c r="M102" s="48"/>
      <c r="N102" s="48"/>
      <c r="O102" s="48"/>
      <c r="P102" s="48"/>
      <c r="Q102" s="48"/>
      <c r="R102" s="48"/>
      <c r="S102" s="48"/>
      <c r="T102" s="152"/>
      <c r="U102" s="48"/>
      <c r="V102" s="48"/>
      <c r="W102" s="48"/>
      <c r="X102" s="48"/>
      <c r="Y102" s="48"/>
      <c r="Z102" s="48"/>
      <c r="AA102" s="48"/>
      <c r="AB102" s="48"/>
      <c r="AC102" s="48"/>
      <c r="AD102" s="48"/>
      <c r="AE102" s="48"/>
      <c r="AF102" s="48"/>
      <c r="AG102" s="153"/>
      <c r="AH102" s="48"/>
      <c r="AI102" s="131"/>
      <c r="AJ102" s="132"/>
      <c r="AK102" s="133"/>
      <c r="AL102" s="133"/>
      <c r="AM102" s="133"/>
      <c r="AN102" s="133"/>
      <c r="AO102" s="133"/>
      <c r="AP102" s="133"/>
      <c r="AQ102" s="133"/>
      <c r="AR102" s="133"/>
      <c r="AS102" s="133"/>
      <c r="AT102" s="133"/>
      <c r="AU102" s="133"/>
    </row>
    <row r="103" spans="3:47" x14ac:dyDescent="0.2">
      <c r="C103" s="81"/>
      <c r="D103" s="91"/>
      <c r="E103" s="124"/>
      <c r="F103" s="48"/>
      <c r="G103" s="48"/>
      <c r="H103" s="48"/>
      <c r="I103" s="48"/>
      <c r="J103" s="48"/>
      <c r="K103" s="48"/>
      <c r="L103" s="48"/>
      <c r="M103" s="48"/>
      <c r="N103" s="48"/>
      <c r="O103" s="48"/>
      <c r="P103" s="48"/>
      <c r="Q103" s="48"/>
      <c r="R103" s="48"/>
      <c r="S103" s="48"/>
      <c r="T103" s="152"/>
      <c r="U103" s="48"/>
      <c r="V103" s="48"/>
      <c r="W103" s="48"/>
      <c r="X103" s="48"/>
      <c r="Y103" s="48"/>
      <c r="Z103" s="48"/>
      <c r="AA103" s="48"/>
      <c r="AB103" s="48"/>
      <c r="AC103" s="48"/>
      <c r="AD103" s="48"/>
      <c r="AE103" s="48"/>
      <c r="AF103" s="48"/>
      <c r="AG103" s="153"/>
      <c r="AH103" s="48"/>
      <c r="AI103" s="131"/>
      <c r="AJ103" s="132"/>
      <c r="AK103" s="133"/>
      <c r="AL103" s="133"/>
      <c r="AM103" s="133"/>
      <c r="AN103" s="133"/>
      <c r="AO103" s="133"/>
      <c r="AP103" s="133"/>
      <c r="AQ103" s="133"/>
      <c r="AR103" s="133"/>
      <c r="AS103" s="133"/>
      <c r="AT103" s="133"/>
      <c r="AU103" s="133"/>
    </row>
    <row r="104" spans="3:47" x14ac:dyDescent="0.2">
      <c r="C104" s="81"/>
      <c r="D104" s="91"/>
      <c r="E104" s="124"/>
      <c r="F104" s="48"/>
      <c r="G104" s="48"/>
      <c r="H104" s="48"/>
      <c r="I104" s="48"/>
      <c r="J104" s="48"/>
      <c r="K104" s="48"/>
      <c r="L104" s="48"/>
      <c r="M104" s="48"/>
      <c r="N104" s="48"/>
      <c r="O104" s="48"/>
      <c r="P104" s="48"/>
      <c r="Q104" s="48"/>
      <c r="R104" s="48"/>
      <c r="S104" s="48"/>
      <c r="T104" s="152"/>
      <c r="U104" s="48"/>
      <c r="V104" s="48"/>
      <c r="W104" s="48"/>
      <c r="X104" s="48"/>
      <c r="Y104" s="48"/>
      <c r="Z104" s="48"/>
      <c r="AA104" s="48"/>
      <c r="AB104" s="48"/>
      <c r="AC104" s="48"/>
      <c r="AD104" s="48"/>
      <c r="AE104" s="48"/>
      <c r="AF104" s="48"/>
      <c r="AG104" s="153"/>
      <c r="AH104" s="48"/>
      <c r="AI104" s="131"/>
      <c r="AJ104" s="132"/>
      <c r="AK104" s="133"/>
      <c r="AL104" s="133"/>
      <c r="AM104" s="133"/>
      <c r="AN104" s="133"/>
      <c r="AO104" s="133"/>
      <c r="AP104" s="133"/>
      <c r="AQ104" s="133"/>
      <c r="AR104" s="133"/>
      <c r="AS104" s="133"/>
      <c r="AT104" s="133"/>
      <c r="AU104" s="133"/>
    </row>
    <row r="105" spans="3:47" x14ac:dyDescent="0.2">
      <c r="C105" s="81"/>
      <c r="D105" s="91"/>
      <c r="E105" s="124"/>
      <c r="F105" s="48"/>
      <c r="G105" s="48"/>
      <c r="H105" s="48"/>
      <c r="I105" s="48"/>
      <c r="J105" s="48"/>
      <c r="K105" s="48"/>
      <c r="L105" s="48"/>
      <c r="M105" s="48"/>
      <c r="N105" s="48"/>
      <c r="O105" s="48"/>
      <c r="P105" s="48"/>
      <c r="Q105" s="48"/>
      <c r="R105" s="48"/>
      <c r="S105" s="48"/>
      <c r="T105" s="152"/>
      <c r="U105" s="48"/>
      <c r="V105" s="48"/>
      <c r="W105" s="48"/>
      <c r="X105" s="48"/>
      <c r="Y105" s="48"/>
      <c r="Z105" s="48"/>
      <c r="AA105" s="48"/>
      <c r="AB105" s="48"/>
      <c r="AC105" s="48"/>
      <c r="AD105" s="48"/>
      <c r="AE105" s="48"/>
      <c r="AF105" s="48"/>
      <c r="AG105" s="153"/>
      <c r="AH105" s="48"/>
      <c r="AI105" s="131"/>
      <c r="AJ105" s="132"/>
      <c r="AK105" s="133"/>
      <c r="AL105" s="133"/>
      <c r="AM105" s="133"/>
      <c r="AN105" s="133"/>
      <c r="AO105" s="133"/>
      <c r="AP105" s="133"/>
      <c r="AQ105" s="133"/>
      <c r="AR105" s="133"/>
      <c r="AS105" s="133"/>
      <c r="AT105" s="133"/>
      <c r="AU105" s="133"/>
    </row>
    <row r="106" spans="3:47" x14ac:dyDescent="0.2">
      <c r="C106" s="81"/>
      <c r="D106" s="91"/>
      <c r="E106" s="124"/>
      <c r="F106" s="48"/>
      <c r="G106" s="48"/>
      <c r="H106" s="48"/>
      <c r="I106" s="48"/>
      <c r="J106" s="48"/>
      <c r="K106" s="48"/>
      <c r="L106" s="48"/>
      <c r="M106" s="48"/>
      <c r="N106" s="48"/>
      <c r="O106" s="48"/>
      <c r="P106" s="48"/>
      <c r="Q106" s="48"/>
      <c r="R106" s="48"/>
      <c r="S106" s="48"/>
      <c r="T106" s="152"/>
      <c r="U106" s="48"/>
      <c r="V106" s="48"/>
      <c r="W106" s="48"/>
      <c r="X106" s="48"/>
      <c r="Y106" s="48"/>
      <c r="Z106" s="48"/>
      <c r="AA106" s="48"/>
      <c r="AB106" s="48"/>
      <c r="AC106" s="48"/>
      <c r="AD106" s="48"/>
      <c r="AE106" s="48"/>
      <c r="AF106" s="48"/>
      <c r="AG106" s="153"/>
      <c r="AH106" s="48"/>
      <c r="AI106" s="131"/>
      <c r="AJ106" s="132"/>
      <c r="AK106" s="133"/>
      <c r="AL106" s="133"/>
      <c r="AM106" s="133"/>
      <c r="AN106" s="133"/>
      <c r="AO106" s="133"/>
      <c r="AP106" s="133"/>
      <c r="AQ106" s="133"/>
      <c r="AR106" s="133"/>
      <c r="AS106" s="133"/>
      <c r="AT106" s="133"/>
      <c r="AU106" s="133"/>
    </row>
    <row r="107" spans="3:47" x14ac:dyDescent="0.2">
      <c r="C107" s="81"/>
      <c r="D107" s="91"/>
      <c r="E107" s="124"/>
      <c r="F107" s="48"/>
      <c r="G107" s="48"/>
      <c r="H107" s="48"/>
      <c r="I107" s="48"/>
      <c r="J107" s="48"/>
      <c r="K107" s="48"/>
      <c r="L107" s="48"/>
      <c r="M107" s="48"/>
      <c r="N107" s="48"/>
      <c r="O107" s="48"/>
      <c r="P107" s="48"/>
      <c r="Q107" s="48"/>
      <c r="R107" s="48"/>
      <c r="S107" s="48"/>
      <c r="T107" s="152"/>
      <c r="U107" s="48"/>
      <c r="V107" s="48"/>
      <c r="W107" s="48"/>
      <c r="X107" s="48"/>
      <c r="Y107" s="48"/>
      <c r="Z107" s="48"/>
      <c r="AA107" s="48"/>
      <c r="AB107" s="48"/>
      <c r="AC107" s="48"/>
      <c r="AD107" s="48"/>
      <c r="AE107" s="48"/>
      <c r="AF107" s="48"/>
      <c r="AG107" s="153"/>
      <c r="AH107" s="48"/>
      <c r="AI107" s="131"/>
      <c r="AJ107" s="132"/>
      <c r="AK107" s="133"/>
      <c r="AL107" s="133"/>
      <c r="AM107" s="133"/>
      <c r="AN107" s="133"/>
      <c r="AO107" s="133"/>
      <c r="AP107" s="133"/>
      <c r="AQ107" s="133"/>
      <c r="AR107" s="133"/>
      <c r="AS107" s="133"/>
      <c r="AT107" s="133"/>
      <c r="AU107" s="133"/>
    </row>
    <row r="108" spans="3:47" x14ac:dyDescent="0.2">
      <c r="C108" s="81"/>
      <c r="D108" s="91"/>
      <c r="E108" s="124"/>
      <c r="F108" s="48"/>
      <c r="G108" s="48"/>
      <c r="H108" s="48"/>
      <c r="I108" s="48"/>
      <c r="J108" s="48"/>
      <c r="K108" s="48"/>
      <c r="L108" s="48"/>
      <c r="M108" s="48"/>
      <c r="N108" s="48"/>
      <c r="O108" s="48"/>
      <c r="P108" s="48"/>
      <c r="Q108" s="48"/>
      <c r="R108" s="48"/>
      <c r="S108" s="48"/>
      <c r="T108" s="152"/>
      <c r="U108" s="48"/>
      <c r="V108" s="48"/>
      <c r="W108" s="48"/>
      <c r="X108" s="48"/>
      <c r="Y108" s="48"/>
      <c r="Z108" s="48"/>
      <c r="AA108" s="48"/>
      <c r="AB108" s="48"/>
      <c r="AC108" s="48"/>
      <c r="AD108" s="48"/>
      <c r="AE108" s="48"/>
      <c r="AF108" s="48"/>
      <c r="AG108" s="153"/>
      <c r="AH108" s="48"/>
      <c r="AI108" s="131"/>
      <c r="AJ108" s="132"/>
      <c r="AK108" s="133"/>
      <c r="AL108" s="133"/>
      <c r="AM108" s="133"/>
      <c r="AN108" s="133"/>
      <c r="AO108" s="133"/>
      <c r="AP108" s="133"/>
      <c r="AQ108" s="133"/>
      <c r="AR108" s="133"/>
      <c r="AS108" s="133"/>
      <c r="AT108" s="133"/>
      <c r="AU108" s="133"/>
    </row>
    <row r="109" spans="3:47" x14ac:dyDescent="0.2">
      <c r="C109" s="81"/>
      <c r="D109" s="91"/>
      <c r="E109" s="124"/>
      <c r="F109" s="48"/>
      <c r="G109" s="48"/>
      <c r="H109" s="48"/>
      <c r="I109" s="48"/>
      <c r="J109" s="48"/>
      <c r="K109" s="48"/>
      <c r="L109" s="48"/>
      <c r="M109" s="48"/>
      <c r="N109" s="48"/>
      <c r="O109" s="48"/>
      <c r="P109" s="48"/>
      <c r="Q109" s="48"/>
      <c r="R109" s="48"/>
      <c r="S109" s="48"/>
      <c r="T109" s="152"/>
      <c r="U109" s="48"/>
      <c r="V109" s="48"/>
      <c r="W109" s="48"/>
      <c r="X109" s="48"/>
      <c r="Y109" s="48"/>
      <c r="Z109" s="48"/>
      <c r="AA109" s="48"/>
      <c r="AB109" s="48"/>
      <c r="AC109" s="48"/>
      <c r="AD109" s="48"/>
      <c r="AE109" s="48"/>
      <c r="AF109" s="48"/>
      <c r="AG109" s="153"/>
      <c r="AH109" s="48"/>
      <c r="AI109" s="131"/>
      <c r="AJ109" s="132"/>
      <c r="AK109" s="133"/>
      <c r="AL109" s="133"/>
      <c r="AM109" s="133"/>
      <c r="AN109" s="133"/>
      <c r="AO109" s="133"/>
      <c r="AP109" s="133"/>
      <c r="AQ109" s="133"/>
      <c r="AR109" s="133"/>
      <c r="AS109" s="133"/>
      <c r="AT109" s="133"/>
      <c r="AU109" s="133"/>
    </row>
    <row r="110" spans="3:47" x14ac:dyDescent="0.2">
      <c r="C110" s="81"/>
      <c r="D110" s="91"/>
      <c r="E110" s="124"/>
      <c r="F110" s="48"/>
      <c r="G110" s="48"/>
      <c r="H110" s="48"/>
      <c r="I110" s="48"/>
      <c r="J110" s="48"/>
      <c r="K110" s="48"/>
      <c r="L110" s="48"/>
      <c r="M110" s="48"/>
      <c r="N110" s="48"/>
      <c r="O110" s="48"/>
      <c r="P110" s="48"/>
      <c r="Q110" s="48"/>
      <c r="R110" s="48"/>
      <c r="S110" s="48"/>
      <c r="T110" s="152"/>
      <c r="U110" s="48"/>
      <c r="V110" s="48"/>
      <c r="W110" s="48"/>
      <c r="X110" s="48"/>
      <c r="Y110" s="48"/>
      <c r="Z110" s="48"/>
      <c r="AA110" s="48"/>
      <c r="AB110" s="48"/>
      <c r="AC110" s="48"/>
      <c r="AD110" s="48"/>
      <c r="AE110" s="48"/>
      <c r="AF110" s="48"/>
      <c r="AG110" s="153"/>
      <c r="AH110" s="48"/>
      <c r="AI110" s="131"/>
      <c r="AJ110" s="132"/>
      <c r="AK110" s="133"/>
      <c r="AL110" s="133"/>
      <c r="AM110" s="133"/>
      <c r="AN110" s="133"/>
      <c r="AO110" s="133"/>
      <c r="AP110" s="133"/>
      <c r="AQ110" s="133"/>
      <c r="AR110" s="133"/>
      <c r="AS110" s="133"/>
      <c r="AT110" s="133"/>
      <c r="AU110" s="133"/>
    </row>
    <row r="111" spans="3:47" x14ac:dyDescent="0.2">
      <c r="C111" s="81"/>
      <c r="D111" s="91"/>
      <c r="E111" s="124"/>
      <c r="F111" s="48"/>
      <c r="G111" s="48"/>
      <c r="H111" s="48"/>
      <c r="I111" s="48"/>
      <c r="J111" s="48"/>
      <c r="K111" s="48"/>
      <c r="L111" s="48"/>
      <c r="M111" s="48"/>
      <c r="N111" s="48"/>
      <c r="O111" s="48"/>
      <c r="P111" s="48"/>
      <c r="Q111" s="48"/>
      <c r="R111" s="48"/>
      <c r="S111" s="48"/>
      <c r="T111" s="152"/>
      <c r="U111" s="48"/>
      <c r="V111" s="48"/>
      <c r="W111" s="48"/>
      <c r="X111" s="48"/>
      <c r="Y111" s="48"/>
      <c r="Z111" s="48"/>
      <c r="AA111" s="48"/>
      <c r="AB111" s="48"/>
      <c r="AC111" s="48"/>
      <c r="AD111" s="48"/>
      <c r="AE111" s="48"/>
      <c r="AF111" s="48"/>
      <c r="AG111" s="153"/>
      <c r="AH111" s="48"/>
      <c r="AI111" s="131"/>
      <c r="AJ111" s="132"/>
      <c r="AK111" s="133"/>
      <c r="AL111" s="133"/>
      <c r="AM111" s="133"/>
      <c r="AN111" s="133"/>
      <c r="AO111" s="133"/>
      <c r="AP111" s="133"/>
      <c r="AQ111" s="133"/>
      <c r="AR111" s="133"/>
      <c r="AS111" s="133"/>
      <c r="AT111" s="133"/>
      <c r="AU111" s="133"/>
    </row>
    <row r="112" spans="3:47" x14ac:dyDescent="0.2">
      <c r="C112" s="81"/>
      <c r="D112" s="91"/>
      <c r="E112" s="124"/>
      <c r="F112" s="48"/>
      <c r="G112" s="48"/>
      <c r="H112" s="48"/>
      <c r="I112" s="48"/>
      <c r="J112" s="48"/>
      <c r="K112" s="48"/>
      <c r="L112" s="48"/>
      <c r="M112" s="48"/>
      <c r="N112" s="48"/>
      <c r="O112" s="48"/>
      <c r="P112" s="48"/>
      <c r="Q112" s="48"/>
      <c r="R112" s="48"/>
      <c r="S112" s="48"/>
      <c r="T112" s="152"/>
      <c r="U112" s="48"/>
      <c r="V112" s="48"/>
      <c r="W112" s="48"/>
      <c r="X112" s="48"/>
      <c r="Y112" s="48"/>
      <c r="Z112" s="48"/>
      <c r="AA112" s="48"/>
      <c r="AB112" s="48"/>
      <c r="AC112" s="48"/>
      <c r="AD112" s="48"/>
      <c r="AE112" s="48"/>
      <c r="AF112" s="48"/>
      <c r="AG112" s="153"/>
      <c r="AH112" s="48"/>
      <c r="AI112" s="131"/>
      <c r="AJ112" s="132"/>
      <c r="AK112" s="133"/>
      <c r="AL112" s="133"/>
      <c r="AM112" s="133"/>
      <c r="AN112" s="133"/>
      <c r="AO112" s="133"/>
      <c r="AP112" s="133"/>
      <c r="AQ112" s="133"/>
      <c r="AR112" s="133"/>
      <c r="AS112" s="133"/>
      <c r="AT112" s="133"/>
      <c r="AU112" s="133"/>
    </row>
    <row r="113" spans="3:47" x14ac:dyDescent="0.2">
      <c r="C113" s="81"/>
      <c r="D113" s="91"/>
      <c r="E113" s="124"/>
      <c r="F113" s="48"/>
      <c r="G113" s="48"/>
      <c r="H113" s="48"/>
      <c r="I113" s="48"/>
      <c r="J113" s="48"/>
      <c r="K113" s="48"/>
      <c r="L113" s="48"/>
      <c r="M113" s="48"/>
      <c r="N113" s="48"/>
      <c r="O113" s="48"/>
      <c r="P113" s="48"/>
      <c r="Q113" s="48"/>
      <c r="R113" s="48"/>
      <c r="S113" s="48"/>
      <c r="T113" s="152"/>
      <c r="U113" s="48"/>
      <c r="V113" s="48"/>
      <c r="W113" s="48"/>
      <c r="X113" s="48"/>
      <c r="Y113" s="48"/>
      <c r="Z113" s="48"/>
      <c r="AA113" s="48"/>
      <c r="AB113" s="48"/>
      <c r="AC113" s="48"/>
      <c r="AD113" s="48"/>
      <c r="AE113" s="48"/>
      <c r="AF113" s="48"/>
      <c r="AG113" s="153"/>
      <c r="AH113" s="48"/>
      <c r="AI113" s="131"/>
      <c r="AJ113" s="132"/>
      <c r="AK113" s="133"/>
      <c r="AL113" s="133"/>
      <c r="AM113" s="133"/>
      <c r="AN113" s="133"/>
      <c r="AO113" s="133"/>
      <c r="AP113" s="133"/>
      <c r="AQ113" s="133"/>
      <c r="AR113" s="133"/>
      <c r="AS113" s="133"/>
      <c r="AT113" s="133"/>
      <c r="AU113" s="133"/>
    </row>
    <row r="114" spans="3:47" x14ac:dyDescent="0.2">
      <c r="C114" s="81"/>
      <c r="D114" s="91"/>
      <c r="E114" s="124"/>
      <c r="F114" s="48"/>
      <c r="G114" s="48"/>
      <c r="H114" s="48"/>
      <c r="I114" s="48"/>
      <c r="J114" s="48"/>
      <c r="K114" s="48"/>
      <c r="L114" s="48"/>
      <c r="M114" s="48"/>
      <c r="N114" s="48"/>
      <c r="O114" s="48"/>
      <c r="P114" s="48"/>
      <c r="Q114" s="48"/>
      <c r="R114" s="48"/>
      <c r="S114" s="48"/>
      <c r="T114" s="152"/>
      <c r="U114" s="48"/>
      <c r="V114" s="48"/>
      <c r="W114" s="48"/>
      <c r="X114" s="48"/>
      <c r="Y114" s="48"/>
      <c r="Z114" s="48"/>
      <c r="AA114" s="48"/>
      <c r="AB114" s="48"/>
      <c r="AC114" s="48"/>
      <c r="AD114" s="48"/>
      <c r="AE114" s="48"/>
      <c r="AF114" s="48"/>
      <c r="AG114" s="153"/>
      <c r="AH114" s="48"/>
      <c r="AI114" s="131"/>
      <c r="AJ114" s="132"/>
      <c r="AK114" s="133"/>
      <c r="AL114" s="133"/>
      <c r="AM114" s="133"/>
      <c r="AN114" s="133"/>
      <c r="AO114" s="133"/>
      <c r="AP114" s="133"/>
      <c r="AQ114" s="133"/>
      <c r="AR114" s="133"/>
      <c r="AS114" s="133"/>
      <c r="AT114" s="133"/>
      <c r="AU114" s="133"/>
    </row>
    <row r="115" spans="3:47" x14ac:dyDescent="0.2">
      <c r="C115" s="81"/>
      <c r="D115" s="91"/>
      <c r="E115" s="124"/>
      <c r="F115" s="48"/>
      <c r="G115" s="48"/>
      <c r="H115" s="48"/>
      <c r="I115" s="48"/>
      <c r="J115" s="48"/>
      <c r="K115" s="48"/>
      <c r="L115" s="48"/>
      <c r="M115" s="48"/>
      <c r="N115" s="48"/>
      <c r="O115" s="48"/>
      <c r="P115" s="48"/>
      <c r="Q115" s="48"/>
      <c r="R115" s="48"/>
      <c r="S115" s="48"/>
      <c r="T115" s="152"/>
      <c r="U115" s="48"/>
      <c r="V115" s="48"/>
      <c r="W115" s="48"/>
      <c r="X115" s="48"/>
      <c r="Y115" s="48"/>
      <c r="Z115" s="48"/>
      <c r="AA115" s="48"/>
      <c r="AB115" s="48"/>
      <c r="AC115" s="48"/>
      <c r="AD115" s="48"/>
      <c r="AE115" s="48"/>
      <c r="AF115" s="48"/>
      <c r="AG115" s="153"/>
      <c r="AH115" s="48"/>
      <c r="AI115" s="131"/>
      <c r="AJ115" s="132"/>
      <c r="AK115" s="133"/>
      <c r="AL115" s="133"/>
      <c r="AM115" s="133"/>
      <c r="AN115" s="133"/>
      <c r="AO115" s="133"/>
      <c r="AP115" s="133"/>
      <c r="AQ115" s="133"/>
      <c r="AR115" s="133"/>
      <c r="AS115" s="133"/>
      <c r="AT115" s="133"/>
      <c r="AU115" s="133"/>
    </row>
    <row r="116" spans="3:47" x14ac:dyDescent="0.2">
      <c r="C116" s="81"/>
      <c r="D116" s="91"/>
      <c r="E116" s="124"/>
      <c r="F116" s="48"/>
      <c r="G116" s="48"/>
      <c r="H116" s="48"/>
      <c r="I116" s="48"/>
      <c r="J116" s="48"/>
      <c r="K116" s="48"/>
      <c r="L116" s="48"/>
      <c r="M116" s="48"/>
      <c r="N116" s="48"/>
      <c r="O116" s="48"/>
      <c r="P116" s="48"/>
      <c r="Q116" s="48"/>
      <c r="R116" s="48"/>
      <c r="S116" s="48"/>
      <c r="T116" s="152"/>
      <c r="U116" s="48"/>
      <c r="V116" s="48"/>
      <c r="W116" s="48"/>
      <c r="X116" s="48"/>
      <c r="Y116" s="48"/>
      <c r="Z116" s="48"/>
      <c r="AA116" s="48"/>
      <c r="AB116" s="48"/>
      <c r="AC116" s="48"/>
      <c r="AD116" s="48"/>
      <c r="AE116" s="48"/>
      <c r="AF116" s="48"/>
      <c r="AG116" s="153"/>
      <c r="AH116" s="48"/>
      <c r="AI116" s="131"/>
      <c r="AJ116" s="132"/>
      <c r="AK116" s="133"/>
      <c r="AL116" s="133"/>
      <c r="AM116" s="133"/>
      <c r="AN116" s="133"/>
      <c r="AO116" s="133"/>
      <c r="AP116" s="133"/>
      <c r="AQ116" s="133"/>
      <c r="AR116" s="133"/>
      <c r="AS116" s="133"/>
      <c r="AT116" s="133"/>
      <c r="AU116" s="133"/>
    </row>
    <row r="117" spans="3:47" x14ac:dyDescent="0.2">
      <c r="C117" s="81"/>
      <c r="D117" s="91"/>
      <c r="E117" s="124"/>
      <c r="F117" s="48"/>
      <c r="G117" s="48"/>
      <c r="H117" s="48"/>
      <c r="I117" s="48"/>
      <c r="J117" s="48"/>
      <c r="K117" s="48"/>
      <c r="L117" s="48"/>
      <c r="M117" s="48"/>
      <c r="N117" s="48"/>
      <c r="O117" s="48"/>
      <c r="P117" s="48"/>
      <c r="Q117" s="48"/>
      <c r="R117" s="48"/>
      <c r="S117" s="48"/>
      <c r="T117" s="152"/>
      <c r="U117" s="48"/>
      <c r="V117" s="48"/>
      <c r="W117" s="48"/>
      <c r="X117" s="48"/>
      <c r="Y117" s="48"/>
      <c r="Z117" s="48"/>
      <c r="AA117" s="48"/>
      <c r="AB117" s="48"/>
      <c r="AC117" s="48"/>
      <c r="AD117" s="48"/>
      <c r="AE117" s="48"/>
      <c r="AF117" s="48"/>
      <c r="AG117" s="153"/>
      <c r="AH117" s="48"/>
      <c r="AI117" s="154"/>
      <c r="AJ117" s="132"/>
      <c r="AK117" s="133"/>
      <c r="AL117" s="133"/>
      <c r="AM117" s="133"/>
      <c r="AN117" s="133"/>
      <c r="AO117" s="133"/>
      <c r="AP117" s="133"/>
      <c r="AQ117" s="133"/>
      <c r="AR117" s="133"/>
      <c r="AS117" s="133"/>
      <c r="AT117" s="133"/>
      <c r="AU117" s="133"/>
    </row>
    <row r="118" spans="3:47" x14ac:dyDescent="0.2">
      <c r="C118" s="81"/>
      <c r="D118" s="91"/>
      <c r="E118" s="124"/>
      <c r="F118" s="48"/>
      <c r="G118" s="48"/>
      <c r="H118" s="48"/>
      <c r="I118" s="48"/>
      <c r="J118" s="48"/>
      <c r="K118" s="48"/>
      <c r="L118" s="48"/>
      <c r="M118" s="48"/>
      <c r="N118" s="48"/>
      <c r="O118" s="48"/>
      <c r="P118" s="48"/>
      <c r="Q118" s="48"/>
      <c r="R118" s="48"/>
      <c r="S118" s="48"/>
      <c r="T118" s="152"/>
      <c r="U118" s="48"/>
      <c r="V118" s="48"/>
      <c r="W118" s="48"/>
      <c r="X118" s="48"/>
      <c r="Y118" s="48"/>
      <c r="Z118" s="48"/>
      <c r="AA118" s="48"/>
      <c r="AB118" s="48"/>
      <c r="AC118" s="48"/>
      <c r="AD118" s="48"/>
      <c r="AE118" s="48"/>
      <c r="AF118" s="48"/>
      <c r="AG118" s="153"/>
      <c r="AH118" s="48"/>
      <c r="AI118" s="154"/>
      <c r="AJ118" s="132"/>
      <c r="AK118" s="133"/>
      <c r="AL118" s="133"/>
      <c r="AM118" s="133"/>
      <c r="AN118" s="133"/>
      <c r="AO118" s="133"/>
      <c r="AP118" s="133"/>
      <c r="AQ118" s="133"/>
      <c r="AR118" s="133"/>
      <c r="AS118" s="133"/>
      <c r="AT118" s="133"/>
      <c r="AU118" s="133"/>
    </row>
    <row r="119" spans="3:47" x14ac:dyDescent="0.2">
      <c r="C119" s="81"/>
      <c r="D119" s="91"/>
      <c r="E119" s="124"/>
      <c r="F119" s="48"/>
      <c r="G119" s="48"/>
      <c r="H119" s="48"/>
      <c r="I119" s="48"/>
      <c r="J119" s="48"/>
      <c r="K119" s="48"/>
      <c r="L119" s="48"/>
      <c r="M119" s="48"/>
      <c r="N119" s="48"/>
      <c r="O119" s="48"/>
      <c r="P119" s="48"/>
      <c r="Q119" s="48"/>
      <c r="R119" s="48"/>
      <c r="S119" s="48"/>
      <c r="T119" s="152"/>
      <c r="U119" s="48"/>
      <c r="V119" s="48"/>
      <c r="W119" s="48"/>
      <c r="X119" s="48"/>
      <c r="Y119" s="48"/>
      <c r="Z119" s="48"/>
      <c r="AA119" s="48"/>
      <c r="AB119" s="48"/>
      <c r="AC119" s="48"/>
      <c r="AD119" s="48"/>
      <c r="AE119" s="48"/>
      <c r="AF119" s="48"/>
      <c r="AG119" s="153"/>
      <c r="AH119" s="48"/>
      <c r="AI119" s="154"/>
      <c r="AJ119" s="132"/>
      <c r="AK119" s="133"/>
      <c r="AL119" s="133"/>
      <c r="AM119" s="133"/>
      <c r="AN119" s="133"/>
      <c r="AO119" s="133"/>
      <c r="AP119" s="133"/>
      <c r="AQ119" s="133"/>
      <c r="AR119" s="133"/>
      <c r="AS119" s="133"/>
      <c r="AT119" s="133"/>
      <c r="AU119" s="133"/>
    </row>
    <row r="120" spans="3:47" x14ac:dyDescent="0.2">
      <c r="C120" s="81"/>
      <c r="D120" s="91"/>
      <c r="E120" s="124"/>
      <c r="F120" s="48"/>
      <c r="G120" s="48"/>
      <c r="H120" s="48"/>
      <c r="I120" s="48"/>
      <c r="J120" s="48"/>
      <c r="K120" s="48"/>
      <c r="L120" s="48"/>
      <c r="M120" s="48"/>
      <c r="N120" s="48"/>
      <c r="O120" s="48"/>
      <c r="P120" s="48"/>
      <c r="Q120" s="48"/>
      <c r="R120" s="48"/>
      <c r="S120" s="48"/>
      <c r="T120" s="152"/>
      <c r="U120" s="48"/>
      <c r="V120" s="48"/>
      <c r="W120" s="48"/>
      <c r="X120" s="48"/>
      <c r="Y120" s="48"/>
      <c r="Z120" s="48"/>
      <c r="AA120" s="48"/>
      <c r="AB120" s="48"/>
      <c r="AC120" s="48"/>
      <c r="AD120" s="48"/>
      <c r="AE120" s="48"/>
      <c r="AF120" s="48"/>
      <c r="AG120" s="153"/>
      <c r="AH120" s="48"/>
      <c r="AI120" s="154"/>
      <c r="AJ120" s="132"/>
      <c r="AK120" s="133"/>
      <c r="AL120" s="133"/>
      <c r="AM120" s="133"/>
      <c r="AN120" s="133"/>
      <c r="AO120" s="133"/>
      <c r="AP120" s="133"/>
      <c r="AQ120" s="133"/>
      <c r="AR120" s="133"/>
      <c r="AS120" s="133"/>
      <c r="AT120" s="133"/>
      <c r="AU120" s="133"/>
    </row>
    <row r="121" spans="3:47" x14ac:dyDescent="0.2">
      <c r="C121" s="81"/>
      <c r="D121" s="91"/>
      <c r="E121" s="124"/>
      <c r="F121" s="48"/>
      <c r="G121" s="48"/>
      <c r="H121" s="48"/>
      <c r="I121" s="48"/>
      <c r="J121" s="48"/>
      <c r="K121" s="48"/>
      <c r="L121" s="48"/>
      <c r="M121" s="48"/>
      <c r="N121" s="48"/>
      <c r="O121" s="48"/>
      <c r="P121" s="48"/>
      <c r="Q121" s="48"/>
      <c r="R121" s="48"/>
      <c r="S121" s="48"/>
      <c r="T121" s="152"/>
      <c r="U121" s="48"/>
      <c r="V121" s="48"/>
      <c r="W121" s="48"/>
      <c r="X121" s="48"/>
      <c r="Y121" s="48"/>
      <c r="Z121" s="48"/>
      <c r="AA121" s="48"/>
      <c r="AB121" s="48"/>
      <c r="AC121" s="48"/>
      <c r="AD121" s="48"/>
      <c r="AE121" s="48"/>
      <c r="AF121" s="48"/>
      <c r="AG121" s="153"/>
      <c r="AH121" s="48"/>
      <c r="AI121" s="154"/>
      <c r="AJ121" s="155"/>
    </row>
    <row r="122" spans="3:47" x14ac:dyDescent="0.2">
      <c r="C122" s="81"/>
      <c r="D122" s="91"/>
      <c r="E122" s="124"/>
      <c r="F122" s="48"/>
      <c r="G122" s="48"/>
      <c r="H122" s="48"/>
      <c r="I122" s="48"/>
      <c r="J122" s="48"/>
      <c r="K122" s="48"/>
      <c r="L122" s="48"/>
      <c r="M122" s="48"/>
      <c r="N122" s="48"/>
      <c r="O122" s="48"/>
      <c r="P122" s="48"/>
      <c r="Q122" s="48"/>
      <c r="R122" s="48"/>
      <c r="S122" s="48"/>
      <c r="T122" s="152"/>
      <c r="U122" s="48"/>
      <c r="V122" s="48"/>
      <c r="W122" s="48"/>
      <c r="X122" s="48"/>
      <c r="Y122" s="48"/>
      <c r="Z122" s="48"/>
      <c r="AA122" s="48"/>
      <c r="AB122" s="48"/>
      <c r="AC122" s="48"/>
      <c r="AD122" s="48"/>
      <c r="AE122" s="48"/>
      <c r="AF122" s="48"/>
      <c r="AG122" s="153"/>
      <c r="AH122" s="48"/>
      <c r="AI122" s="154"/>
      <c r="AJ122" s="155"/>
    </row>
    <row r="123" spans="3:47" x14ac:dyDescent="0.2">
      <c r="C123" s="81"/>
      <c r="D123" s="91"/>
      <c r="E123" s="124"/>
      <c r="F123" s="48"/>
      <c r="G123" s="48"/>
      <c r="H123" s="48"/>
      <c r="I123" s="48"/>
      <c r="J123" s="48"/>
      <c r="K123" s="48"/>
      <c r="L123" s="48"/>
      <c r="M123" s="48"/>
      <c r="N123" s="48"/>
      <c r="O123" s="48"/>
      <c r="P123" s="48"/>
      <c r="Q123" s="48"/>
      <c r="R123" s="48"/>
      <c r="S123" s="48"/>
      <c r="T123" s="152"/>
      <c r="U123" s="48"/>
      <c r="V123" s="48"/>
      <c r="W123" s="48"/>
      <c r="X123" s="48"/>
      <c r="Y123" s="48"/>
      <c r="Z123" s="48"/>
      <c r="AA123" s="48"/>
      <c r="AB123" s="48"/>
      <c r="AC123" s="48"/>
      <c r="AD123" s="48"/>
      <c r="AE123" s="48"/>
      <c r="AF123" s="48"/>
      <c r="AG123" s="153"/>
      <c r="AH123" s="48"/>
      <c r="AI123" s="154"/>
      <c r="AJ123" s="155"/>
    </row>
    <row r="124" spans="3:47" x14ac:dyDescent="0.2">
      <c r="C124" s="81"/>
      <c r="D124" s="91"/>
      <c r="E124" s="124"/>
      <c r="F124" s="48"/>
      <c r="G124" s="48"/>
      <c r="H124" s="48"/>
      <c r="I124" s="48"/>
      <c r="J124" s="48"/>
      <c r="K124" s="48"/>
      <c r="L124" s="48"/>
      <c r="M124" s="48"/>
      <c r="N124" s="48"/>
      <c r="O124" s="48"/>
      <c r="P124" s="48"/>
      <c r="Q124" s="48"/>
      <c r="R124" s="48"/>
      <c r="S124" s="48"/>
      <c r="T124" s="152"/>
      <c r="U124" s="48"/>
      <c r="V124" s="48"/>
      <c r="W124" s="48"/>
      <c r="X124" s="48"/>
      <c r="Y124" s="48"/>
      <c r="Z124" s="48"/>
      <c r="AA124" s="48"/>
      <c r="AB124" s="48"/>
      <c r="AC124" s="48"/>
      <c r="AD124" s="48"/>
      <c r="AE124" s="48"/>
      <c r="AF124" s="48"/>
      <c r="AG124" s="153"/>
      <c r="AH124" s="48"/>
      <c r="AI124" s="154"/>
      <c r="AJ124" s="155"/>
    </row>
    <row r="125" spans="3:47" x14ac:dyDescent="0.2">
      <c r="C125" s="81"/>
      <c r="D125" s="91"/>
      <c r="E125" s="124"/>
      <c r="F125" s="48"/>
      <c r="G125" s="48"/>
      <c r="H125" s="48"/>
      <c r="I125" s="48"/>
      <c r="J125" s="48"/>
      <c r="K125" s="48"/>
      <c r="L125" s="48"/>
      <c r="M125" s="48"/>
      <c r="N125" s="48"/>
      <c r="O125" s="48"/>
      <c r="P125" s="48"/>
      <c r="Q125" s="48"/>
      <c r="R125" s="48"/>
      <c r="S125" s="48"/>
      <c r="T125" s="152"/>
      <c r="U125" s="48"/>
      <c r="V125" s="48"/>
      <c r="W125" s="48"/>
      <c r="X125" s="48"/>
      <c r="Y125" s="48"/>
      <c r="Z125" s="48"/>
      <c r="AA125" s="48"/>
      <c r="AB125" s="48"/>
      <c r="AC125" s="48"/>
      <c r="AD125" s="48"/>
      <c r="AE125" s="48"/>
      <c r="AF125" s="48"/>
      <c r="AG125" s="153"/>
      <c r="AH125" s="48"/>
      <c r="AI125" s="154"/>
      <c r="AJ125" s="155"/>
    </row>
    <row r="126" spans="3:47" x14ac:dyDescent="0.2">
      <c r="C126" s="81"/>
      <c r="D126" s="91"/>
      <c r="E126" s="124"/>
      <c r="F126" s="48"/>
      <c r="G126" s="48"/>
      <c r="H126" s="48"/>
      <c r="I126" s="48"/>
      <c r="J126" s="48"/>
      <c r="K126" s="48"/>
      <c r="L126" s="48"/>
      <c r="M126" s="48"/>
      <c r="N126" s="48"/>
      <c r="O126" s="48"/>
      <c r="P126" s="48"/>
      <c r="Q126" s="48"/>
      <c r="R126" s="48"/>
      <c r="S126" s="48"/>
      <c r="T126" s="152"/>
      <c r="U126" s="48"/>
      <c r="V126" s="48"/>
      <c r="W126" s="48"/>
      <c r="X126" s="48"/>
      <c r="Y126" s="48"/>
      <c r="Z126" s="48"/>
      <c r="AA126" s="48"/>
      <c r="AB126" s="48"/>
      <c r="AC126" s="48"/>
      <c r="AD126" s="48"/>
      <c r="AE126" s="48"/>
      <c r="AF126" s="48"/>
      <c r="AG126" s="153"/>
      <c r="AH126" s="48"/>
      <c r="AI126" s="154"/>
      <c r="AJ126" s="155"/>
    </row>
    <row r="127" spans="3:47" x14ac:dyDescent="0.2">
      <c r="C127" s="81"/>
      <c r="D127" s="91"/>
      <c r="E127" s="124"/>
      <c r="F127" s="48"/>
      <c r="G127" s="48"/>
      <c r="H127" s="48"/>
      <c r="I127" s="48"/>
      <c r="J127" s="48"/>
      <c r="K127" s="48"/>
      <c r="L127" s="48"/>
      <c r="M127" s="48"/>
      <c r="N127" s="48"/>
      <c r="O127" s="48"/>
      <c r="P127" s="48"/>
      <c r="Q127" s="48"/>
      <c r="R127" s="48"/>
      <c r="S127" s="48"/>
      <c r="T127" s="152"/>
      <c r="U127" s="48"/>
      <c r="V127" s="48"/>
      <c r="W127" s="48"/>
      <c r="X127" s="48"/>
      <c r="Y127" s="48"/>
      <c r="Z127" s="48"/>
      <c r="AA127" s="48"/>
      <c r="AB127" s="48"/>
      <c r="AC127" s="48"/>
      <c r="AD127" s="48"/>
      <c r="AE127" s="48"/>
      <c r="AF127" s="48"/>
      <c r="AG127" s="153"/>
      <c r="AH127" s="48"/>
      <c r="AI127" s="154"/>
      <c r="AJ127" s="155"/>
    </row>
    <row r="128" spans="3:47" x14ac:dyDescent="0.2">
      <c r="C128" s="81"/>
      <c r="D128" s="91"/>
      <c r="E128" s="124"/>
      <c r="F128" s="48"/>
      <c r="G128" s="48"/>
      <c r="H128" s="48"/>
      <c r="I128" s="48"/>
      <c r="J128" s="48"/>
      <c r="K128" s="48"/>
      <c r="L128" s="48"/>
      <c r="M128" s="48"/>
      <c r="N128" s="48"/>
      <c r="O128" s="48"/>
      <c r="P128" s="48"/>
      <c r="Q128" s="48"/>
      <c r="R128" s="48"/>
      <c r="S128" s="48"/>
      <c r="T128" s="152"/>
      <c r="U128" s="48"/>
      <c r="V128" s="48"/>
      <c r="W128" s="48"/>
      <c r="X128" s="48"/>
      <c r="Y128" s="48"/>
      <c r="Z128" s="48"/>
      <c r="AA128" s="48"/>
      <c r="AB128" s="48"/>
      <c r="AC128" s="48"/>
      <c r="AD128" s="48"/>
      <c r="AE128" s="48"/>
      <c r="AF128" s="48"/>
      <c r="AG128" s="153"/>
      <c r="AH128" s="48"/>
      <c r="AI128" s="154"/>
      <c r="AJ128" s="155"/>
    </row>
    <row r="129" spans="3:36" x14ac:dyDescent="0.2">
      <c r="C129" s="81"/>
      <c r="D129" s="91"/>
      <c r="E129" s="124"/>
      <c r="F129" s="48"/>
      <c r="G129" s="48"/>
      <c r="H129" s="48"/>
      <c r="I129" s="48"/>
      <c r="J129" s="48"/>
      <c r="K129" s="48"/>
      <c r="L129" s="48"/>
      <c r="M129" s="48"/>
      <c r="N129" s="48"/>
      <c r="O129" s="48"/>
      <c r="P129" s="48"/>
      <c r="Q129" s="48"/>
      <c r="R129" s="48"/>
      <c r="S129" s="48"/>
      <c r="T129" s="152"/>
      <c r="U129" s="48"/>
      <c r="V129" s="48"/>
      <c r="W129" s="48"/>
      <c r="X129" s="48"/>
      <c r="Y129" s="48"/>
      <c r="Z129" s="48"/>
      <c r="AA129" s="48"/>
      <c r="AB129" s="48"/>
      <c r="AC129" s="48"/>
      <c r="AD129" s="48"/>
      <c r="AE129" s="48"/>
      <c r="AF129" s="48"/>
      <c r="AG129" s="153"/>
      <c r="AH129" s="48"/>
      <c r="AI129" s="154"/>
      <c r="AJ129" s="155"/>
    </row>
    <row r="130" spans="3:36" x14ac:dyDescent="0.2">
      <c r="C130" s="81"/>
      <c r="D130" s="91"/>
      <c r="E130" s="124"/>
      <c r="F130" s="48"/>
      <c r="G130" s="48"/>
      <c r="H130" s="48"/>
      <c r="I130" s="48"/>
      <c r="J130" s="48"/>
      <c r="K130" s="48"/>
      <c r="L130" s="48"/>
      <c r="M130" s="48"/>
      <c r="N130" s="48"/>
      <c r="O130" s="48"/>
      <c r="P130" s="48"/>
      <c r="Q130" s="48"/>
      <c r="R130" s="48"/>
      <c r="S130" s="48"/>
      <c r="T130" s="152"/>
      <c r="U130" s="48"/>
      <c r="V130" s="48"/>
      <c r="W130" s="48"/>
      <c r="X130" s="48"/>
      <c r="Y130" s="48"/>
      <c r="Z130" s="48"/>
      <c r="AA130" s="48"/>
      <c r="AB130" s="48"/>
      <c r="AC130" s="48"/>
      <c r="AD130" s="48"/>
      <c r="AE130" s="48"/>
      <c r="AF130" s="48"/>
      <c r="AG130" s="153"/>
      <c r="AH130" s="48"/>
      <c r="AI130" s="154"/>
      <c r="AJ130" s="155"/>
    </row>
    <row r="131" spans="3:36" x14ac:dyDescent="0.2">
      <c r="C131" s="81"/>
      <c r="D131" s="91"/>
      <c r="E131" s="124"/>
      <c r="F131" s="48"/>
      <c r="G131" s="48"/>
      <c r="H131" s="48"/>
      <c r="I131" s="48"/>
      <c r="J131" s="48"/>
      <c r="K131" s="48"/>
      <c r="L131" s="48"/>
      <c r="M131" s="48"/>
      <c r="N131" s="48"/>
      <c r="O131" s="48"/>
      <c r="P131" s="48"/>
      <c r="Q131" s="48"/>
      <c r="R131" s="48"/>
      <c r="S131" s="48"/>
      <c r="T131" s="152"/>
      <c r="U131" s="48"/>
      <c r="V131" s="48"/>
      <c r="W131" s="48"/>
      <c r="X131" s="48"/>
      <c r="Y131" s="48"/>
      <c r="Z131" s="48"/>
      <c r="AA131" s="48"/>
      <c r="AB131" s="48"/>
      <c r="AC131" s="48"/>
      <c r="AD131" s="48"/>
      <c r="AE131" s="48"/>
      <c r="AF131" s="48"/>
      <c r="AG131" s="153"/>
      <c r="AH131" s="48"/>
      <c r="AI131" s="154"/>
      <c r="AJ131" s="155"/>
    </row>
    <row r="132" spans="3:36" x14ac:dyDescent="0.2">
      <c r="C132" s="81"/>
      <c r="D132" s="91"/>
      <c r="E132" s="124"/>
      <c r="F132" s="48"/>
      <c r="G132" s="48"/>
      <c r="H132" s="48"/>
      <c r="I132" s="48"/>
      <c r="J132" s="48"/>
      <c r="K132" s="48"/>
      <c r="L132" s="48"/>
      <c r="M132" s="48"/>
      <c r="N132" s="48"/>
      <c r="O132" s="48"/>
      <c r="P132" s="48"/>
      <c r="Q132" s="48"/>
      <c r="R132" s="48"/>
      <c r="S132" s="48"/>
      <c r="T132" s="152"/>
      <c r="U132" s="48"/>
      <c r="V132" s="48"/>
      <c r="W132" s="48"/>
      <c r="X132" s="48"/>
      <c r="Y132" s="48"/>
      <c r="Z132" s="48"/>
      <c r="AA132" s="48"/>
      <c r="AB132" s="48"/>
      <c r="AC132" s="48"/>
      <c r="AD132" s="48"/>
      <c r="AE132" s="48"/>
      <c r="AF132" s="48"/>
      <c r="AG132" s="153"/>
      <c r="AH132" s="48"/>
      <c r="AI132" s="154"/>
      <c r="AJ132" s="155"/>
    </row>
    <row r="133" spans="3:36" x14ac:dyDescent="0.2">
      <c r="C133" s="81"/>
      <c r="D133" s="91"/>
      <c r="E133" s="124"/>
      <c r="F133" s="48"/>
      <c r="G133" s="48"/>
      <c r="H133" s="48"/>
      <c r="I133" s="48"/>
      <c r="J133" s="48"/>
      <c r="K133" s="48"/>
      <c r="L133" s="48"/>
      <c r="M133" s="48"/>
      <c r="N133" s="48"/>
      <c r="O133" s="48"/>
      <c r="P133" s="48"/>
      <c r="Q133" s="48"/>
      <c r="R133" s="48"/>
      <c r="S133" s="48"/>
      <c r="T133" s="152"/>
      <c r="U133" s="48"/>
      <c r="V133" s="48"/>
      <c r="W133" s="48"/>
      <c r="X133" s="48"/>
      <c r="Y133" s="48"/>
      <c r="Z133" s="48"/>
      <c r="AA133" s="48"/>
      <c r="AB133" s="48"/>
      <c r="AC133" s="48"/>
      <c r="AD133" s="48"/>
      <c r="AE133" s="48"/>
      <c r="AF133" s="48"/>
      <c r="AG133" s="153"/>
      <c r="AH133" s="48"/>
      <c r="AI133" s="154"/>
      <c r="AJ133" s="155"/>
    </row>
    <row r="134" spans="3:36" x14ac:dyDescent="0.2">
      <c r="C134" s="81"/>
      <c r="D134" s="91"/>
      <c r="E134" s="124"/>
      <c r="F134" s="48"/>
      <c r="G134" s="48"/>
      <c r="H134" s="48"/>
      <c r="I134" s="48"/>
      <c r="J134" s="48"/>
      <c r="K134" s="48"/>
      <c r="L134" s="48"/>
      <c r="M134" s="48"/>
      <c r="N134" s="48"/>
      <c r="O134" s="48"/>
      <c r="P134" s="48"/>
      <c r="Q134" s="48"/>
      <c r="R134" s="48"/>
      <c r="S134" s="48"/>
      <c r="T134" s="152"/>
      <c r="U134" s="48"/>
      <c r="V134" s="48"/>
      <c r="W134" s="48"/>
      <c r="X134" s="48"/>
      <c r="Y134" s="48"/>
      <c r="Z134" s="48"/>
      <c r="AA134" s="48"/>
      <c r="AB134" s="48"/>
      <c r="AC134" s="48"/>
      <c r="AD134" s="48"/>
      <c r="AE134" s="48"/>
      <c r="AF134" s="48"/>
      <c r="AG134" s="153"/>
      <c r="AH134" s="48"/>
      <c r="AI134" s="154"/>
      <c r="AJ134" s="155"/>
    </row>
    <row r="135" spans="3:36" x14ac:dyDescent="0.2">
      <c r="C135" s="81"/>
      <c r="D135" s="91"/>
      <c r="E135" s="124"/>
      <c r="F135" s="48"/>
      <c r="G135" s="48"/>
      <c r="H135" s="48"/>
      <c r="I135" s="48"/>
      <c r="J135" s="48"/>
      <c r="K135" s="48"/>
      <c r="L135" s="48"/>
      <c r="M135" s="48"/>
      <c r="N135" s="48"/>
      <c r="O135" s="48"/>
      <c r="P135" s="48"/>
      <c r="Q135" s="48"/>
      <c r="R135" s="48"/>
      <c r="S135" s="48"/>
      <c r="T135" s="152"/>
      <c r="U135" s="48"/>
      <c r="V135" s="48"/>
      <c r="W135" s="48"/>
      <c r="X135" s="48"/>
      <c r="Y135" s="48"/>
      <c r="Z135" s="48"/>
      <c r="AA135" s="48"/>
      <c r="AB135" s="48"/>
      <c r="AC135" s="48"/>
      <c r="AD135" s="48"/>
      <c r="AE135" s="48"/>
      <c r="AF135" s="48"/>
      <c r="AG135" s="153"/>
      <c r="AH135" s="48"/>
      <c r="AI135" s="154"/>
      <c r="AJ135" s="155"/>
    </row>
    <row r="136" spans="3:36" x14ac:dyDescent="0.2">
      <c r="C136" s="81"/>
      <c r="D136" s="91"/>
      <c r="E136" s="124"/>
      <c r="F136" s="48"/>
      <c r="G136" s="48"/>
      <c r="H136" s="48"/>
      <c r="I136" s="48"/>
      <c r="J136" s="48"/>
      <c r="K136" s="48"/>
      <c r="L136" s="48"/>
      <c r="M136" s="48"/>
      <c r="N136" s="48"/>
      <c r="O136" s="48"/>
      <c r="P136" s="48"/>
      <c r="Q136" s="48"/>
      <c r="R136" s="48"/>
      <c r="S136" s="48"/>
      <c r="T136" s="152"/>
      <c r="U136" s="48"/>
      <c r="V136" s="48"/>
      <c r="W136" s="48"/>
      <c r="X136" s="48"/>
      <c r="Y136" s="48"/>
      <c r="Z136" s="48"/>
      <c r="AA136" s="48"/>
      <c r="AB136" s="48"/>
      <c r="AC136" s="48"/>
      <c r="AD136" s="48"/>
      <c r="AE136" s="48"/>
      <c r="AF136" s="48"/>
      <c r="AG136" s="153"/>
      <c r="AH136" s="48"/>
      <c r="AI136" s="154"/>
      <c r="AJ136" s="155"/>
    </row>
    <row r="137" spans="3:36" x14ac:dyDescent="0.2">
      <c r="C137" s="81"/>
      <c r="D137" s="91"/>
      <c r="E137" s="124"/>
      <c r="F137" s="48"/>
      <c r="G137" s="48"/>
      <c r="H137" s="48"/>
      <c r="I137" s="48"/>
      <c r="J137" s="48"/>
      <c r="K137" s="48"/>
      <c r="L137" s="48"/>
      <c r="M137" s="48"/>
      <c r="N137" s="48"/>
      <c r="O137" s="48"/>
      <c r="P137" s="48"/>
      <c r="Q137" s="48"/>
      <c r="R137" s="48"/>
      <c r="S137" s="48"/>
      <c r="T137" s="152"/>
      <c r="U137" s="48"/>
      <c r="V137" s="48"/>
      <c r="W137" s="48"/>
      <c r="X137" s="48"/>
      <c r="Y137" s="48"/>
      <c r="Z137" s="48"/>
      <c r="AA137" s="48"/>
      <c r="AB137" s="48"/>
      <c r="AC137" s="48"/>
      <c r="AD137" s="48"/>
      <c r="AE137" s="48"/>
      <c r="AF137" s="48"/>
      <c r="AG137" s="153"/>
      <c r="AH137" s="48"/>
      <c r="AI137" s="154"/>
      <c r="AJ137" s="155"/>
    </row>
    <row r="138" spans="3:36" x14ac:dyDescent="0.2">
      <c r="C138" s="81"/>
      <c r="D138" s="91"/>
      <c r="E138" s="124"/>
      <c r="F138" s="48"/>
      <c r="G138" s="48"/>
      <c r="H138" s="48"/>
      <c r="I138" s="48"/>
      <c r="J138" s="48"/>
      <c r="K138" s="48"/>
      <c r="L138" s="48"/>
      <c r="M138" s="48"/>
      <c r="N138" s="48"/>
      <c r="O138" s="48"/>
      <c r="P138" s="48"/>
      <c r="Q138" s="48"/>
      <c r="R138" s="48"/>
      <c r="S138" s="48"/>
      <c r="T138" s="152"/>
      <c r="U138" s="48"/>
      <c r="V138" s="48"/>
      <c r="W138" s="48"/>
      <c r="X138" s="48"/>
      <c r="Y138" s="48"/>
      <c r="Z138" s="48"/>
      <c r="AA138" s="48"/>
      <c r="AB138" s="48"/>
      <c r="AC138" s="48"/>
      <c r="AD138" s="48"/>
      <c r="AE138" s="48"/>
      <c r="AF138" s="48"/>
      <c r="AG138" s="153"/>
      <c r="AH138" s="48"/>
      <c r="AI138" s="154"/>
      <c r="AJ138" s="155"/>
    </row>
    <row r="139" spans="3:36" x14ac:dyDescent="0.2">
      <c r="C139" s="81"/>
      <c r="D139" s="91"/>
      <c r="E139" s="124"/>
      <c r="F139" s="48"/>
      <c r="G139" s="48"/>
      <c r="H139" s="48"/>
      <c r="I139" s="48"/>
      <c r="J139" s="48"/>
      <c r="K139" s="48"/>
      <c r="L139" s="48"/>
      <c r="M139" s="48"/>
      <c r="N139" s="48"/>
      <c r="O139" s="48"/>
      <c r="P139" s="48"/>
      <c r="Q139" s="48"/>
      <c r="R139" s="48"/>
      <c r="S139" s="48"/>
      <c r="T139" s="152"/>
      <c r="U139" s="48"/>
      <c r="V139" s="48"/>
      <c r="W139" s="48"/>
      <c r="X139" s="48"/>
      <c r="Y139" s="48"/>
      <c r="Z139" s="48"/>
      <c r="AA139" s="48"/>
      <c r="AB139" s="48"/>
      <c r="AC139" s="48"/>
      <c r="AD139" s="48"/>
      <c r="AE139" s="48"/>
      <c r="AF139" s="48"/>
      <c r="AG139" s="153"/>
      <c r="AH139" s="48"/>
      <c r="AI139" s="154"/>
      <c r="AJ139" s="155"/>
    </row>
    <row r="140" spans="3:36" x14ac:dyDescent="0.2">
      <c r="C140" s="81"/>
      <c r="D140" s="91"/>
      <c r="E140" s="124"/>
      <c r="F140" s="48"/>
      <c r="G140" s="48"/>
      <c r="H140" s="48"/>
      <c r="I140" s="48"/>
      <c r="J140" s="48"/>
      <c r="K140" s="48"/>
      <c r="L140" s="48"/>
      <c r="M140" s="48"/>
      <c r="N140" s="48"/>
      <c r="O140" s="48"/>
      <c r="P140" s="48"/>
      <c r="Q140" s="48"/>
      <c r="R140" s="48"/>
      <c r="S140" s="48"/>
      <c r="T140" s="152"/>
      <c r="U140" s="48"/>
      <c r="V140" s="48"/>
      <c r="W140" s="48"/>
      <c r="X140" s="48"/>
      <c r="Y140" s="48"/>
      <c r="Z140" s="48"/>
      <c r="AA140" s="48"/>
      <c r="AB140" s="48"/>
      <c r="AC140" s="48"/>
      <c r="AD140" s="48"/>
      <c r="AE140" s="48"/>
      <c r="AF140" s="48"/>
      <c r="AG140" s="153"/>
      <c r="AH140" s="48"/>
      <c r="AI140" s="154"/>
      <c r="AJ140" s="155"/>
    </row>
    <row r="141" spans="3:36" x14ac:dyDescent="0.2">
      <c r="C141" s="81"/>
      <c r="D141" s="91"/>
      <c r="E141" s="124"/>
      <c r="F141" s="48"/>
      <c r="G141" s="48"/>
      <c r="H141" s="48"/>
      <c r="I141" s="48"/>
      <c r="J141" s="48"/>
      <c r="K141" s="48"/>
      <c r="L141" s="48"/>
      <c r="M141" s="48"/>
      <c r="N141" s="48"/>
      <c r="O141" s="48"/>
      <c r="P141" s="48"/>
      <c r="Q141" s="48"/>
      <c r="R141" s="48"/>
      <c r="S141" s="48"/>
      <c r="T141" s="152"/>
      <c r="U141" s="48"/>
      <c r="V141" s="48"/>
      <c r="W141" s="48"/>
      <c r="X141" s="48"/>
      <c r="Y141" s="48"/>
      <c r="Z141" s="48"/>
      <c r="AA141" s="48"/>
      <c r="AB141" s="48"/>
      <c r="AC141" s="48"/>
      <c r="AD141" s="48"/>
      <c r="AE141" s="48"/>
      <c r="AF141" s="48"/>
      <c r="AG141" s="153"/>
      <c r="AH141" s="48"/>
      <c r="AI141" s="154"/>
      <c r="AJ141" s="155"/>
    </row>
    <row r="142" spans="3:36" x14ac:dyDescent="0.2">
      <c r="C142" s="81"/>
      <c r="D142" s="91"/>
      <c r="E142" s="124"/>
      <c r="F142" s="48"/>
      <c r="G142" s="48"/>
      <c r="H142" s="48"/>
      <c r="I142" s="48"/>
      <c r="J142" s="48"/>
      <c r="K142" s="48"/>
      <c r="L142" s="48"/>
      <c r="M142" s="48"/>
      <c r="N142" s="48"/>
      <c r="O142" s="48"/>
      <c r="P142" s="48"/>
      <c r="Q142" s="48"/>
      <c r="R142" s="48"/>
      <c r="S142" s="48"/>
      <c r="T142" s="152"/>
      <c r="U142" s="48"/>
      <c r="V142" s="48"/>
      <c r="W142" s="48"/>
      <c r="X142" s="48"/>
      <c r="Y142" s="48"/>
      <c r="Z142" s="48"/>
      <c r="AA142" s="48"/>
      <c r="AB142" s="48"/>
      <c r="AC142" s="48"/>
      <c r="AD142" s="48"/>
      <c r="AE142" s="48"/>
      <c r="AF142" s="48"/>
      <c r="AG142" s="153"/>
      <c r="AH142" s="48"/>
      <c r="AI142" s="154"/>
      <c r="AJ142" s="155"/>
    </row>
    <row r="143" spans="3:36" x14ac:dyDescent="0.2">
      <c r="C143" s="81"/>
      <c r="D143" s="91"/>
      <c r="E143" s="124"/>
      <c r="F143" s="48"/>
      <c r="G143" s="48"/>
      <c r="H143" s="48"/>
      <c r="I143" s="48"/>
      <c r="J143" s="48"/>
      <c r="K143" s="48"/>
      <c r="L143" s="48"/>
      <c r="M143" s="48"/>
      <c r="N143" s="48"/>
      <c r="O143" s="48"/>
      <c r="P143" s="48"/>
      <c r="Q143" s="48"/>
      <c r="R143" s="48"/>
      <c r="S143" s="48"/>
      <c r="T143" s="152"/>
      <c r="U143" s="48"/>
      <c r="V143" s="48"/>
      <c r="W143" s="48"/>
      <c r="X143" s="48"/>
      <c r="Y143" s="48"/>
      <c r="Z143" s="48"/>
      <c r="AA143" s="48"/>
      <c r="AB143" s="48"/>
      <c r="AC143" s="48"/>
      <c r="AD143" s="48"/>
      <c r="AE143" s="48"/>
      <c r="AF143" s="48"/>
      <c r="AG143" s="153"/>
      <c r="AH143" s="48"/>
      <c r="AI143" s="154"/>
      <c r="AJ143" s="155"/>
    </row>
    <row r="144" spans="3:36" x14ac:dyDescent="0.2">
      <c r="C144" s="81"/>
      <c r="D144" s="91"/>
      <c r="E144" s="124"/>
      <c r="F144" s="48"/>
      <c r="G144" s="48"/>
      <c r="H144" s="48"/>
      <c r="I144" s="48"/>
      <c r="J144" s="48"/>
      <c r="K144" s="48"/>
      <c r="L144" s="48"/>
      <c r="M144" s="48"/>
      <c r="N144" s="48"/>
      <c r="O144" s="48"/>
      <c r="P144" s="48"/>
      <c r="Q144" s="48"/>
      <c r="R144" s="48"/>
      <c r="S144" s="48"/>
      <c r="T144" s="152"/>
      <c r="U144" s="48"/>
      <c r="V144" s="48"/>
      <c r="W144" s="48"/>
      <c r="X144" s="48"/>
      <c r="Y144" s="48"/>
      <c r="Z144" s="48"/>
      <c r="AA144" s="48"/>
      <c r="AB144" s="48"/>
      <c r="AC144" s="48"/>
      <c r="AD144" s="48"/>
      <c r="AE144" s="48"/>
      <c r="AF144" s="48"/>
      <c r="AG144" s="153"/>
      <c r="AH144" s="48"/>
      <c r="AI144" s="154"/>
      <c r="AJ144" s="155"/>
    </row>
    <row r="145" spans="3:36" x14ac:dyDescent="0.2">
      <c r="C145" s="81"/>
      <c r="D145" s="91"/>
      <c r="E145" s="124"/>
      <c r="F145" s="48"/>
      <c r="G145" s="48"/>
      <c r="H145" s="48"/>
      <c r="I145" s="48"/>
      <c r="J145" s="48"/>
      <c r="K145" s="48"/>
      <c r="L145" s="48"/>
      <c r="M145" s="48"/>
      <c r="N145" s="48"/>
      <c r="O145" s="48"/>
      <c r="P145" s="48"/>
      <c r="Q145" s="48"/>
      <c r="R145" s="48"/>
      <c r="S145" s="48"/>
      <c r="T145" s="152"/>
      <c r="U145" s="48"/>
      <c r="V145" s="48"/>
      <c r="W145" s="48"/>
      <c r="X145" s="48"/>
      <c r="Y145" s="48"/>
      <c r="Z145" s="48"/>
      <c r="AA145" s="48"/>
      <c r="AB145" s="48"/>
      <c r="AC145" s="48"/>
      <c r="AD145" s="48"/>
      <c r="AE145" s="48"/>
      <c r="AF145" s="48"/>
      <c r="AG145" s="153"/>
      <c r="AH145" s="48"/>
      <c r="AI145" s="154"/>
      <c r="AJ145" s="155"/>
    </row>
    <row r="146" spans="3:36" x14ac:dyDescent="0.2">
      <c r="C146" s="81"/>
      <c r="D146" s="91"/>
      <c r="E146" s="124"/>
      <c r="F146" s="48"/>
      <c r="G146" s="48"/>
      <c r="H146" s="48"/>
      <c r="I146" s="48"/>
      <c r="J146" s="48"/>
      <c r="K146" s="48"/>
      <c r="L146" s="48"/>
      <c r="M146" s="48"/>
      <c r="N146" s="48"/>
      <c r="O146" s="48"/>
      <c r="P146" s="48"/>
      <c r="Q146" s="48"/>
      <c r="R146" s="48"/>
      <c r="S146" s="48"/>
      <c r="T146" s="152"/>
      <c r="U146" s="48"/>
      <c r="V146" s="48"/>
      <c r="W146" s="48"/>
      <c r="X146" s="48"/>
      <c r="Y146" s="48"/>
      <c r="Z146" s="48"/>
      <c r="AA146" s="48"/>
      <c r="AB146" s="48"/>
      <c r="AC146" s="48"/>
      <c r="AD146" s="48"/>
      <c r="AE146" s="48"/>
      <c r="AF146" s="48"/>
      <c r="AG146" s="153"/>
      <c r="AH146" s="48"/>
      <c r="AI146" s="154"/>
      <c r="AJ146" s="155"/>
    </row>
    <row r="147" spans="3:36" x14ac:dyDescent="0.2">
      <c r="C147" s="81"/>
      <c r="D147" s="91"/>
      <c r="E147" s="124"/>
      <c r="F147" s="48"/>
      <c r="G147" s="48"/>
      <c r="H147" s="48"/>
      <c r="I147" s="48"/>
      <c r="J147" s="48"/>
      <c r="K147" s="48"/>
      <c r="L147" s="48"/>
      <c r="M147" s="48"/>
      <c r="N147" s="48"/>
      <c r="O147" s="48"/>
      <c r="P147" s="48"/>
      <c r="Q147" s="48"/>
      <c r="R147" s="48"/>
      <c r="S147" s="48"/>
      <c r="T147" s="152"/>
      <c r="U147" s="48"/>
      <c r="V147" s="48"/>
      <c r="W147" s="48"/>
      <c r="X147" s="48"/>
      <c r="Y147" s="48"/>
      <c r="Z147" s="48"/>
      <c r="AA147" s="48"/>
      <c r="AB147" s="48"/>
      <c r="AC147" s="48"/>
      <c r="AD147" s="48"/>
      <c r="AE147" s="48"/>
      <c r="AF147" s="48"/>
      <c r="AG147" s="153"/>
      <c r="AH147" s="48"/>
      <c r="AI147" s="154"/>
      <c r="AJ147" s="155"/>
    </row>
    <row r="148" spans="3:36" x14ac:dyDescent="0.2">
      <c r="C148" s="81"/>
      <c r="D148" s="91"/>
      <c r="E148" s="124"/>
      <c r="F148" s="48"/>
      <c r="G148" s="48"/>
      <c r="H148" s="48"/>
      <c r="I148" s="48"/>
      <c r="J148" s="48"/>
      <c r="K148" s="48"/>
      <c r="L148" s="48"/>
      <c r="M148" s="48"/>
      <c r="N148" s="48"/>
      <c r="O148" s="48"/>
      <c r="P148" s="48"/>
      <c r="Q148" s="48"/>
      <c r="R148" s="48"/>
      <c r="S148" s="48"/>
      <c r="T148" s="152"/>
      <c r="U148" s="48"/>
      <c r="V148" s="48"/>
      <c r="W148" s="48"/>
      <c r="X148" s="48"/>
      <c r="Y148" s="48"/>
      <c r="Z148" s="48"/>
      <c r="AA148" s="48"/>
      <c r="AB148" s="48"/>
      <c r="AC148" s="48"/>
      <c r="AD148" s="48"/>
      <c r="AE148" s="48"/>
      <c r="AF148" s="48"/>
      <c r="AG148" s="153"/>
      <c r="AH148" s="48"/>
      <c r="AI148" s="154"/>
      <c r="AJ148" s="155"/>
    </row>
    <row r="149" spans="3:36" x14ac:dyDescent="0.2">
      <c r="C149" s="81"/>
      <c r="D149" s="91"/>
      <c r="E149" s="124"/>
      <c r="F149" s="48"/>
      <c r="G149" s="48"/>
      <c r="H149" s="48"/>
      <c r="I149" s="48"/>
      <c r="J149" s="48"/>
      <c r="K149" s="48"/>
      <c r="L149" s="48"/>
      <c r="M149" s="48"/>
      <c r="N149" s="48"/>
      <c r="O149" s="48"/>
      <c r="P149" s="48"/>
      <c r="Q149" s="48"/>
      <c r="R149" s="48"/>
      <c r="S149" s="48"/>
      <c r="T149" s="152"/>
      <c r="U149" s="48"/>
      <c r="V149" s="48"/>
      <c r="W149" s="48"/>
      <c r="X149" s="48"/>
      <c r="Y149" s="48"/>
      <c r="Z149" s="48"/>
      <c r="AA149" s="48"/>
      <c r="AB149" s="48"/>
      <c r="AC149" s="48"/>
      <c r="AD149" s="48"/>
      <c r="AE149" s="48"/>
      <c r="AF149" s="48"/>
      <c r="AG149" s="153"/>
      <c r="AH149" s="48"/>
      <c r="AI149" s="154"/>
      <c r="AJ149" s="155"/>
    </row>
    <row r="150" spans="3:36" x14ac:dyDescent="0.2">
      <c r="C150" s="81"/>
      <c r="D150" s="91"/>
      <c r="E150" s="124"/>
      <c r="F150" s="48"/>
      <c r="G150" s="48"/>
      <c r="H150" s="48"/>
      <c r="I150" s="48"/>
      <c r="J150" s="48"/>
      <c r="K150" s="48"/>
      <c r="L150" s="48"/>
      <c r="M150" s="48"/>
      <c r="N150" s="48"/>
      <c r="O150" s="48"/>
      <c r="P150" s="48"/>
      <c r="Q150" s="48"/>
      <c r="R150" s="48"/>
      <c r="S150" s="48"/>
      <c r="T150" s="152"/>
      <c r="U150" s="48"/>
      <c r="V150" s="48"/>
      <c r="W150" s="48"/>
      <c r="X150" s="48"/>
      <c r="Y150" s="48"/>
      <c r="Z150" s="48"/>
      <c r="AA150" s="48"/>
      <c r="AB150" s="48"/>
      <c r="AC150" s="48"/>
      <c r="AD150" s="48"/>
      <c r="AE150" s="48"/>
      <c r="AF150" s="48"/>
      <c r="AG150" s="153"/>
      <c r="AH150" s="48"/>
      <c r="AI150" s="154"/>
      <c r="AJ150" s="155"/>
    </row>
    <row r="151" spans="3:36" x14ac:dyDescent="0.2">
      <c r="C151" s="81"/>
      <c r="D151" s="91"/>
      <c r="E151" s="124"/>
      <c r="F151" s="48"/>
      <c r="G151" s="48"/>
      <c r="H151" s="48"/>
      <c r="I151" s="48"/>
      <c r="J151" s="48"/>
      <c r="K151" s="48"/>
      <c r="L151" s="48"/>
      <c r="M151" s="48"/>
      <c r="N151" s="48"/>
      <c r="O151" s="48"/>
      <c r="P151" s="48"/>
      <c r="Q151" s="48"/>
      <c r="R151" s="48"/>
      <c r="S151" s="48"/>
      <c r="T151" s="152"/>
      <c r="U151" s="48"/>
      <c r="V151" s="48"/>
      <c r="W151" s="48"/>
      <c r="X151" s="48"/>
      <c r="Y151" s="48"/>
      <c r="Z151" s="48"/>
      <c r="AA151" s="48"/>
      <c r="AB151" s="48"/>
      <c r="AC151" s="48"/>
      <c r="AD151" s="48"/>
      <c r="AE151" s="48"/>
      <c r="AF151" s="48"/>
      <c r="AG151" s="153"/>
      <c r="AH151" s="48"/>
      <c r="AI151" s="154"/>
      <c r="AJ151" s="155"/>
    </row>
    <row r="152" spans="3:36" x14ac:dyDescent="0.2">
      <c r="C152" s="81"/>
      <c r="D152" s="91"/>
      <c r="E152" s="124"/>
      <c r="F152" s="48"/>
      <c r="G152" s="48"/>
      <c r="H152" s="48"/>
      <c r="I152" s="48"/>
      <c r="J152" s="48"/>
      <c r="K152" s="48"/>
      <c r="L152" s="48"/>
      <c r="M152" s="48"/>
      <c r="N152" s="48"/>
      <c r="O152" s="48"/>
      <c r="P152" s="48"/>
      <c r="Q152" s="48"/>
      <c r="R152" s="48"/>
      <c r="S152" s="48"/>
      <c r="T152" s="152"/>
      <c r="U152" s="48"/>
      <c r="V152" s="48"/>
      <c r="W152" s="48"/>
      <c r="X152" s="48"/>
      <c r="Y152" s="48"/>
      <c r="Z152" s="48"/>
      <c r="AA152" s="48"/>
      <c r="AB152" s="48"/>
      <c r="AC152" s="48"/>
      <c r="AD152" s="48"/>
      <c r="AE152" s="48"/>
      <c r="AF152" s="48"/>
      <c r="AG152" s="153"/>
      <c r="AH152" s="48"/>
      <c r="AI152" s="154"/>
      <c r="AJ152" s="155"/>
    </row>
    <row r="153" spans="3:36" x14ac:dyDescent="0.2">
      <c r="C153" s="81"/>
      <c r="D153" s="91"/>
      <c r="E153" s="124"/>
      <c r="F153" s="48"/>
      <c r="G153" s="48"/>
      <c r="H153" s="48"/>
      <c r="I153" s="48"/>
      <c r="J153" s="48"/>
      <c r="K153" s="48"/>
      <c r="L153" s="48"/>
      <c r="M153" s="48"/>
      <c r="N153" s="48"/>
      <c r="O153" s="48"/>
      <c r="P153" s="48"/>
      <c r="Q153" s="48"/>
      <c r="R153" s="48"/>
      <c r="S153" s="48"/>
      <c r="T153" s="152"/>
      <c r="U153" s="48"/>
      <c r="V153" s="48"/>
      <c r="W153" s="48"/>
      <c r="X153" s="48"/>
      <c r="Y153" s="48"/>
      <c r="Z153" s="48"/>
      <c r="AA153" s="48"/>
      <c r="AB153" s="48"/>
      <c r="AC153" s="48"/>
      <c r="AD153" s="48"/>
      <c r="AE153" s="48"/>
      <c r="AF153" s="48"/>
      <c r="AG153" s="153"/>
      <c r="AH153" s="48"/>
      <c r="AI153" s="154"/>
      <c r="AJ153" s="155"/>
    </row>
    <row r="154" spans="3:36" x14ac:dyDescent="0.2">
      <c r="C154" s="81"/>
      <c r="D154" s="91"/>
      <c r="E154" s="124"/>
      <c r="F154" s="48"/>
      <c r="G154" s="48"/>
      <c r="H154" s="48"/>
      <c r="I154" s="48"/>
      <c r="J154" s="48"/>
      <c r="K154" s="48"/>
      <c r="L154" s="48"/>
      <c r="M154" s="48"/>
      <c r="N154" s="48"/>
      <c r="O154" s="48"/>
      <c r="P154" s="48"/>
      <c r="Q154" s="48"/>
      <c r="R154" s="48"/>
      <c r="S154" s="48"/>
      <c r="T154" s="152"/>
      <c r="U154" s="48"/>
      <c r="V154" s="48"/>
      <c r="W154" s="48"/>
      <c r="X154" s="48"/>
      <c r="Y154" s="48"/>
      <c r="Z154" s="48"/>
      <c r="AA154" s="48"/>
      <c r="AB154" s="48"/>
      <c r="AC154" s="48"/>
      <c r="AD154" s="48"/>
      <c r="AE154" s="48"/>
      <c r="AF154" s="48"/>
      <c r="AG154" s="153"/>
      <c r="AH154" s="48"/>
      <c r="AI154" s="154"/>
      <c r="AJ154" s="155"/>
    </row>
    <row r="155" spans="3:36" x14ac:dyDescent="0.2">
      <c r="C155" s="81"/>
      <c r="D155" s="91"/>
      <c r="E155" s="124"/>
      <c r="F155" s="48"/>
      <c r="G155" s="48"/>
      <c r="H155" s="48"/>
      <c r="I155" s="48"/>
      <c r="J155" s="48"/>
      <c r="K155" s="48"/>
      <c r="L155" s="48"/>
      <c r="M155" s="48"/>
      <c r="N155" s="48"/>
      <c r="O155" s="48"/>
      <c r="P155" s="48"/>
      <c r="Q155" s="48"/>
      <c r="R155" s="48"/>
      <c r="S155" s="48"/>
      <c r="T155" s="152"/>
      <c r="U155" s="48"/>
      <c r="V155" s="48"/>
      <c r="W155" s="48"/>
      <c r="X155" s="48"/>
      <c r="Y155" s="48"/>
      <c r="Z155" s="48"/>
      <c r="AA155" s="48"/>
      <c r="AB155" s="48"/>
      <c r="AC155" s="48"/>
      <c r="AD155" s="48"/>
      <c r="AE155" s="48"/>
      <c r="AF155" s="48"/>
      <c r="AG155" s="153"/>
      <c r="AH155" s="48"/>
      <c r="AI155" s="154"/>
      <c r="AJ155" s="155"/>
    </row>
    <row r="156" spans="3:36" x14ac:dyDescent="0.2">
      <c r="C156" s="81"/>
      <c r="D156" s="91"/>
      <c r="E156" s="156"/>
      <c r="F156" s="48"/>
      <c r="G156" s="48"/>
      <c r="H156" s="48"/>
      <c r="I156" s="48"/>
      <c r="J156" s="48"/>
      <c r="K156" s="48"/>
      <c r="L156" s="48"/>
      <c r="M156" s="48"/>
      <c r="N156" s="48"/>
      <c r="O156" s="48"/>
      <c r="P156" s="48"/>
      <c r="Q156" s="48"/>
      <c r="R156" s="48"/>
      <c r="S156" s="48"/>
      <c r="T156" s="152"/>
      <c r="U156" s="48"/>
      <c r="V156" s="48"/>
      <c r="W156" s="48"/>
      <c r="X156" s="48"/>
      <c r="Y156" s="48"/>
      <c r="Z156" s="48"/>
      <c r="AA156" s="48"/>
      <c r="AB156" s="48"/>
      <c r="AC156" s="48"/>
      <c r="AD156" s="48"/>
      <c r="AE156" s="48"/>
      <c r="AF156" s="48"/>
      <c r="AG156" s="153"/>
      <c r="AH156" s="48"/>
      <c r="AI156" s="154"/>
      <c r="AJ156" s="155"/>
    </row>
    <row r="157" spans="3:36" x14ac:dyDescent="0.2">
      <c r="C157" s="81"/>
      <c r="D157" s="91"/>
      <c r="E157" s="156"/>
      <c r="F157" s="48"/>
      <c r="G157" s="48"/>
      <c r="H157" s="48"/>
      <c r="I157" s="48"/>
      <c r="J157" s="48"/>
      <c r="K157" s="48"/>
      <c r="L157" s="48"/>
      <c r="M157" s="48"/>
      <c r="N157" s="48"/>
      <c r="O157" s="48"/>
      <c r="P157" s="48"/>
      <c r="Q157" s="48"/>
      <c r="R157" s="48"/>
      <c r="S157" s="48"/>
      <c r="T157" s="152"/>
      <c r="U157" s="48"/>
      <c r="V157" s="48"/>
      <c r="W157" s="48"/>
      <c r="X157" s="48"/>
      <c r="Y157" s="48"/>
      <c r="Z157" s="48"/>
      <c r="AA157" s="48"/>
      <c r="AB157" s="48"/>
      <c r="AC157" s="48"/>
      <c r="AD157" s="48"/>
      <c r="AE157" s="48"/>
      <c r="AF157" s="48"/>
      <c r="AG157" s="153"/>
      <c r="AH157" s="48"/>
      <c r="AI157" s="154"/>
      <c r="AJ157" s="155"/>
    </row>
    <row r="158" spans="3:36" x14ac:dyDescent="0.2">
      <c r="C158" s="81"/>
      <c r="D158" s="91"/>
      <c r="E158" s="156"/>
      <c r="F158" s="48"/>
      <c r="G158" s="48"/>
      <c r="H158" s="48"/>
      <c r="I158" s="48"/>
      <c r="J158" s="48"/>
      <c r="K158" s="48"/>
      <c r="L158" s="48"/>
      <c r="M158" s="48"/>
      <c r="N158" s="48"/>
      <c r="O158" s="48"/>
      <c r="P158" s="48"/>
      <c r="Q158" s="48"/>
      <c r="R158" s="48"/>
      <c r="S158" s="48"/>
      <c r="T158" s="152"/>
      <c r="U158" s="48"/>
      <c r="V158" s="48"/>
      <c r="W158" s="48"/>
      <c r="X158" s="48"/>
      <c r="Y158" s="48"/>
      <c r="Z158" s="48"/>
      <c r="AA158" s="48"/>
      <c r="AB158" s="48"/>
      <c r="AC158" s="48"/>
      <c r="AD158" s="48"/>
      <c r="AE158" s="48"/>
      <c r="AF158" s="48"/>
      <c r="AG158" s="153"/>
      <c r="AH158" s="48"/>
      <c r="AI158" s="154"/>
      <c r="AJ158" s="155"/>
    </row>
    <row r="159" spans="3:36" x14ac:dyDescent="0.2">
      <c r="C159" s="81"/>
      <c r="D159" s="91"/>
      <c r="E159" s="156"/>
      <c r="F159" s="49"/>
      <c r="G159" s="49"/>
      <c r="H159" s="49"/>
      <c r="I159" s="49"/>
      <c r="J159" s="49"/>
      <c r="K159" s="49"/>
      <c r="L159" s="49"/>
      <c r="M159" s="49"/>
      <c r="N159" s="49"/>
      <c r="O159" s="49"/>
      <c r="P159" s="49"/>
      <c r="Q159" s="49"/>
      <c r="R159" s="49"/>
      <c r="S159" s="49"/>
      <c r="T159" s="87"/>
      <c r="U159" s="49"/>
      <c r="V159" s="49"/>
      <c r="W159" s="49"/>
      <c r="X159" s="49"/>
      <c r="Y159" s="49"/>
      <c r="Z159" s="49"/>
      <c r="AA159" s="49"/>
      <c r="AB159" s="49"/>
      <c r="AC159" s="49"/>
      <c r="AD159" s="49"/>
      <c r="AE159" s="49"/>
      <c r="AF159" s="49"/>
      <c r="AG159" s="157"/>
      <c r="AH159" s="49"/>
      <c r="AI159" s="154"/>
      <c r="AJ159" s="155"/>
    </row>
    <row r="160" spans="3:36" x14ac:dyDescent="0.2">
      <c r="C160" s="81"/>
      <c r="D160" s="91"/>
      <c r="E160" s="156"/>
      <c r="F160" s="49"/>
      <c r="G160" s="49"/>
      <c r="H160" s="49"/>
      <c r="I160" s="49"/>
      <c r="J160" s="49"/>
      <c r="K160" s="49"/>
      <c r="L160" s="49"/>
      <c r="M160" s="49"/>
      <c r="N160" s="49"/>
      <c r="O160" s="49"/>
      <c r="P160" s="49"/>
      <c r="Q160" s="49"/>
      <c r="R160" s="49"/>
      <c r="S160" s="49"/>
      <c r="T160" s="87"/>
      <c r="U160" s="49"/>
      <c r="V160" s="49"/>
      <c r="W160" s="49"/>
      <c r="X160" s="49"/>
      <c r="Y160" s="49"/>
      <c r="Z160" s="49"/>
      <c r="AA160" s="49"/>
      <c r="AB160" s="49"/>
      <c r="AC160" s="49"/>
      <c r="AD160" s="49"/>
      <c r="AE160" s="49"/>
      <c r="AF160" s="49"/>
      <c r="AG160" s="157"/>
      <c r="AH160" s="49"/>
      <c r="AI160" s="154"/>
      <c r="AJ160" s="155"/>
    </row>
    <row r="161" spans="3:36" x14ac:dyDescent="0.2">
      <c r="C161" s="81"/>
      <c r="D161" s="91"/>
      <c r="F161" s="49"/>
      <c r="G161" s="49"/>
      <c r="H161" s="49"/>
      <c r="I161" s="49"/>
      <c r="J161" s="49"/>
      <c r="K161" s="49"/>
      <c r="L161" s="49"/>
      <c r="M161" s="49"/>
      <c r="N161" s="49"/>
      <c r="O161" s="49"/>
      <c r="P161" s="49"/>
      <c r="Q161" s="49"/>
      <c r="R161" s="49"/>
      <c r="S161" s="49"/>
      <c r="T161" s="87"/>
      <c r="U161" s="49"/>
      <c r="V161" s="49"/>
      <c r="W161" s="49"/>
      <c r="X161" s="49"/>
      <c r="Y161" s="49"/>
      <c r="Z161" s="49"/>
      <c r="AA161" s="49"/>
      <c r="AB161" s="49"/>
      <c r="AC161" s="49"/>
      <c r="AD161" s="49"/>
      <c r="AE161" s="49"/>
      <c r="AF161" s="49"/>
      <c r="AG161" s="157"/>
      <c r="AH161" s="49"/>
      <c r="AI161" s="154"/>
      <c r="AJ161" s="155"/>
    </row>
    <row r="162" spans="3:36" x14ac:dyDescent="0.2">
      <c r="C162" s="81"/>
      <c r="D162" s="91"/>
      <c r="F162" s="49"/>
      <c r="G162" s="49"/>
      <c r="H162" s="49"/>
      <c r="I162" s="49"/>
      <c r="J162" s="49"/>
      <c r="K162" s="49"/>
      <c r="L162" s="49"/>
      <c r="M162" s="49"/>
      <c r="N162" s="49"/>
      <c r="O162" s="49"/>
      <c r="P162" s="49"/>
      <c r="Q162" s="49"/>
      <c r="R162" s="49"/>
      <c r="S162" s="49"/>
      <c r="T162" s="87"/>
      <c r="U162" s="49"/>
      <c r="V162" s="49"/>
      <c r="W162" s="49"/>
      <c r="X162" s="49"/>
      <c r="Y162" s="49"/>
      <c r="Z162" s="49"/>
      <c r="AA162" s="49"/>
      <c r="AB162" s="49"/>
      <c r="AC162" s="49"/>
      <c r="AD162" s="49"/>
      <c r="AE162" s="49"/>
      <c r="AF162" s="49"/>
      <c r="AG162" s="157"/>
      <c r="AH162" s="49"/>
      <c r="AI162" s="154"/>
      <c r="AJ162" s="155"/>
    </row>
    <row r="163" spans="3:36" x14ac:dyDescent="0.2">
      <c r="C163" s="81"/>
      <c r="D163" s="91"/>
      <c r="F163" s="49"/>
      <c r="G163" s="49"/>
      <c r="H163" s="49"/>
      <c r="I163" s="49"/>
      <c r="J163" s="49"/>
      <c r="K163" s="49"/>
      <c r="L163" s="49"/>
      <c r="M163" s="49"/>
      <c r="N163" s="49"/>
      <c r="O163" s="49"/>
      <c r="P163" s="49"/>
      <c r="Q163" s="49"/>
      <c r="R163" s="49"/>
      <c r="S163" s="49"/>
      <c r="T163" s="87"/>
      <c r="U163" s="49"/>
      <c r="V163" s="49"/>
      <c r="W163" s="49"/>
      <c r="X163" s="49"/>
      <c r="Y163" s="49"/>
      <c r="Z163" s="49"/>
      <c r="AA163" s="49"/>
      <c r="AB163" s="49"/>
      <c r="AC163" s="49"/>
      <c r="AD163" s="49"/>
      <c r="AE163" s="49"/>
      <c r="AF163" s="49"/>
      <c r="AG163" s="157"/>
      <c r="AH163" s="49"/>
      <c r="AI163" s="154"/>
      <c r="AJ163" s="155"/>
    </row>
    <row r="164" spans="3:36" x14ac:dyDescent="0.2">
      <c r="C164" s="81"/>
      <c r="D164" s="91"/>
      <c r="F164" s="49"/>
      <c r="G164" s="49"/>
      <c r="H164" s="49"/>
      <c r="I164" s="49"/>
      <c r="J164" s="49"/>
      <c r="K164" s="49"/>
      <c r="L164" s="49"/>
      <c r="M164" s="49"/>
      <c r="N164" s="49"/>
      <c r="O164" s="49"/>
      <c r="P164" s="49"/>
      <c r="Q164" s="49"/>
      <c r="R164" s="49"/>
      <c r="S164" s="49"/>
      <c r="T164" s="87"/>
      <c r="U164" s="49"/>
      <c r="V164" s="49"/>
      <c r="W164" s="49"/>
      <c r="X164" s="49"/>
      <c r="Y164" s="49"/>
      <c r="Z164" s="49"/>
      <c r="AA164" s="49"/>
      <c r="AB164" s="49"/>
      <c r="AC164" s="49"/>
      <c r="AD164" s="49"/>
      <c r="AE164" s="49"/>
      <c r="AF164" s="49"/>
      <c r="AG164" s="157"/>
      <c r="AH164" s="49"/>
      <c r="AI164" s="154"/>
      <c r="AJ164" s="155"/>
    </row>
    <row r="165" spans="3:36" x14ac:dyDescent="0.2">
      <c r="C165" s="81"/>
      <c r="D165" s="91"/>
      <c r="F165" s="49"/>
      <c r="G165" s="49"/>
      <c r="H165" s="49"/>
      <c r="I165" s="49"/>
      <c r="J165" s="49"/>
      <c r="K165" s="49"/>
      <c r="L165" s="49"/>
      <c r="M165" s="49"/>
      <c r="N165" s="49"/>
      <c r="O165" s="49"/>
      <c r="P165" s="49"/>
      <c r="Q165" s="49"/>
      <c r="R165" s="49"/>
      <c r="S165" s="49"/>
      <c r="T165" s="87"/>
      <c r="U165" s="49"/>
      <c r="V165" s="49"/>
      <c r="W165" s="49"/>
      <c r="X165" s="49"/>
      <c r="Y165" s="49"/>
      <c r="Z165" s="49"/>
      <c r="AA165" s="49"/>
      <c r="AB165" s="49"/>
      <c r="AC165" s="49"/>
      <c r="AD165" s="49"/>
      <c r="AE165" s="49"/>
      <c r="AF165" s="49"/>
      <c r="AG165" s="157"/>
      <c r="AH165" s="49"/>
      <c r="AI165" s="154"/>
      <c r="AJ165" s="155"/>
    </row>
    <row r="166" spans="3:36" x14ac:dyDescent="0.2">
      <c r="C166" s="81"/>
      <c r="D166" s="91"/>
      <c r="F166" s="49"/>
      <c r="G166" s="49"/>
      <c r="H166" s="49"/>
      <c r="I166" s="49"/>
      <c r="J166" s="49"/>
      <c r="K166" s="49"/>
      <c r="L166" s="49"/>
      <c r="M166" s="49"/>
      <c r="N166" s="49"/>
      <c r="O166" s="49"/>
      <c r="P166" s="49"/>
      <c r="Q166" s="49"/>
      <c r="R166" s="49"/>
      <c r="S166" s="49"/>
      <c r="T166" s="87"/>
      <c r="U166" s="49"/>
      <c r="V166" s="49"/>
      <c r="W166" s="49"/>
      <c r="X166" s="49"/>
      <c r="Y166" s="49"/>
      <c r="Z166" s="49"/>
      <c r="AA166" s="49"/>
      <c r="AB166" s="49"/>
      <c r="AC166" s="49"/>
      <c r="AD166" s="49"/>
      <c r="AE166" s="49"/>
      <c r="AF166" s="49"/>
      <c r="AG166" s="157"/>
      <c r="AH166" s="49"/>
      <c r="AI166" s="154"/>
      <c r="AJ166" s="155"/>
    </row>
    <row r="167" spans="3:36" x14ac:dyDescent="0.2">
      <c r="C167" s="81"/>
      <c r="D167" s="91"/>
      <c r="F167" s="49"/>
      <c r="G167" s="49"/>
      <c r="H167" s="49"/>
      <c r="I167" s="49"/>
      <c r="J167" s="49"/>
      <c r="K167" s="49"/>
      <c r="L167" s="49"/>
      <c r="M167" s="49"/>
      <c r="N167" s="49"/>
      <c r="O167" s="49"/>
      <c r="P167" s="49"/>
      <c r="Q167" s="49"/>
      <c r="R167" s="49"/>
      <c r="S167" s="49"/>
      <c r="T167" s="87"/>
      <c r="U167" s="49"/>
      <c r="V167" s="49"/>
      <c r="W167" s="49"/>
      <c r="X167" s="49"/>
      <c r="Y167" s="49"/>
      <c r="Z167" s="49"/>
      <c r="AA167" s="49"/>
      <c r="AB167" s="49"/>
      <c r="AC167" s="49"/>
      <c r="AD167" s="49"/>
      <c r="AE167" s="49"/>
      <c r="AF167" s="49"/>
      <c r="AG167" s="157"/>
      <c r="AH167" s="49"/>
      <c r="AI167" s="154"/>
      <c r="AJ167" s="155"/>
    </row>
    <row r="168" spans="3:36" x14ac:dyDescent="0.2">
      <c r="C168" s="81"/>
      <c r="D168" s="91"/>
      <c r="F168" s="49"/>
      <c r="G168" s="49"/>
      <c r="H168" s="49"/>
      <c r="I168" s="49"/>
      <c r="J168" s="49"/>
      <c r="K168" s="49"/>
      <c r="L168" s="49"/>
      <c r="M168" s="49"/>
      <c r="N168" s="49"/>
      <c r="O168" s="49"/>
      <c r="P168" s="49"/>
      <c r="Q168" s="49"/>
      <c r="R168" s="49"/>
      <c r="S168" s="49"/>
      <c r="T168" s="87"/>
      <c r="U168" s="49"/>
      <c r="V168" s="49"/>
      <c r="W168" s="49"/>
      <c r="X168" s="49"/>
      <c r="Y168" s="49"/>
      <c r="Z168" s="49"/>
      <c r="AA168" s="49"/>
      <c r="AB168" s="49"/>
      <c r="AC168" s="49"/>
      <c r="AD168" s="49"/>
      <c r="AE168" s="49"/>
      <c r="AF168" s="49"/>
      <c r="AG168" s="157"/>
      <c r="AH168" s="49"/>
      <c r="AI168" s="154"/>
      <c r="AJ168" s="155"/>
    </row>
    <row r="169" spans="3:36" x14ac:dyDescent="0.2">
      <c r="C169" s="81"/>
      <c r="D169" s="91"/>
      <c r="F169" s="49"/>
      <c r="G169" s="49"/>
      <c r="H169" s="49"/>
      <c r="I169" s="49"/>
      <c r="J169" s="49"/>
      <c r="K169" s="49"/>
      <c r="L169" s="49"/>
      <c r="M169" s="49"/>
      <c r="N169" s="49"/>
      <c r="O169" s="49"/>
      <c r="P169" s="49"/>
      <c r="Q169" s="49"/>
      <c r="R169" s="49"/>
      <c r="S169" s="49"/>
      <c r="T169" s="87"/>
      <c r="U169" s="49"/>
      <c r="V169" s="49"/>
      <c r="W169" s="49"/>
      <c r="X169" s="49"/>
      <c r="Y169" s="49"/>
      <c r="Z169" s="49"/>
      <c r="AA169" s="49"/>
      <c r="AB169" s="49"/>
      <c r="AC169" s="49"/>
      <c r="AD169" s="49"/>
      <c r="AE169" s="49"/>
      <c r="AF169" s="49"/>
      <c r="AG169" s="157"/>
      <c r="AH169" s="49"/>
      <c r="AI169" s="154"/>
      <c r="AJ169" s="155"/>
    </row>
    <row r="170" spans="3:36" x14ac:dyDescent="0.2">
      <c r="C170" s="81"/>
      <c r="D170" s="91"/>
      <c r="F170" s="49"/>
      <c r="G170" s="49"/>
      <c r="H170" s="49"/>
      <c r="I170" s="49"/>
      <c r="J170" s="49"/>
      <c r="K170" s="49"/>
      <c r="L170" s="49"/>
      <c r="M170" s="49"/>
      <c r="N170" s="49"/>
      <c r="O170" s="49"/>
      <c r="P170" s="49"/>
      <c r="Q170" s="49"/>
      <c r="R170" s="49"/>
      <c r="S170" s="49"/>
      <c r="T170" s="87"/>
      <c r="U170" s="49"/>
      <c r="V170" s="49"/>
      <c r="W170" s="49"/>
      <c r="X170" s="49"/>
      <c r="Y170" s="49"/>
      <c r="Z170" s="49"/>
      <c r="AA170" s="49"/>
      <c r="AB170" s="49"/>
      <c r="AC170" s="49"/>
      <c r="AD170" s="49"/>
      <c r="AE170" s="49"/>
      <c r="AF170" s="49"/>
      <c r="AG170" s="157"/>
      <c r="AH170" s="49"/>
      <c r="AI170" s="154"/>
      <c r="AJ170" s="155"/>
    </row>
    <row r="171" spans="3:36" x14ac:dyDescent="0.2">
      <c r="C171" s="81"/>
      <c r="D171" s="91"/>
      <c r="F171" s="49"/>
      <c r="G171" s="49"/>
      <c r="H171" s="49"/>
      <c r="I171" s="49"/>
      <c r="J171" s="49"/>
      <c r="K171" s="49"/>
      <c r="L171" s="49"/>
      <c r="M171" s="49"/>
      <c r="N171" s="49"/>
      <c r="O171" s="49"/>
      <c r="P171" s="49"/>
      <c r="Q171" s="49"/>
      <c r="R171" s="49"/>
      <c r="S171" s="49"/>
      <c r="T171" s="87"/>
      <c r="U171" s="49"/>
      <c r="V171" s="49"/>
      <c r="W171" s="49"/>
      <c r="X171" s="49"/>
      <c r="Y171" s="49"/>
      <c r="Z171" s="49"/>
      <c r="AA171" s="49"/>
      <c r="AB171" s="49"/>
      <c r="AC171" s="49"/>
      <c r="AD171" s="49"/>
      <c r="AE171" s="49"/>
      <c r="AF171" s="49"/>
      <c r="AG171" s="157"/>
      <c r="AH171" s="49"/>
      <c r="AI171" s="154"/>
      <c r="AJ171" s="155"/>
    </row>
    <row r="172" spans="3:36" x14ac:dyDescent="0.2">
      <c r="C172" s="81"/>
      <c r="D172" s="91"/>
      <c r="F172" s="49"/>
      <c r="G172" s="49"/>
      <c r="H172" s="49"/>
      <c r="I172" s="49"/>
      <c r="J172" s="49"/>
      <c r="K172" s="49"/>
      <c r="L172" s="49"/>
      <c r="M172" s="49"/>
      <c r="N172" s="49"/>
      <c r="O172" s="49"/>
      <c r="P172" s="49"/>
      <c r="Q172" s="49"/>
      <c r="R172" s="49"/>
      <c r="S172" s="49"/>
      <c r="T172" s="87"/>
      <c r="U172" s="49"/>
      <c r="V172" s="49"/>
      <c r="W172" s="49"/>
      <c r="X172" s="49"/>
      <c r="Y172" s="49"/>
      <c r="Z172" s="49"/>
      <c r="AA172" s="49"/>
      <c r="AB172" s="49"/>
      <c r="AC172" s="49"/>
      <c r="AD172" s="49"/>
      <c r="AE172" s="49"/>
      <c r="AF172" s="49"/>
      <c r="AG172" s="157"/>
      <c r="AH172" s="49"/>
      <c r="AI172" s="154"/>
      <c r="AJ172" s="155"/>
    </row>
    <row r="173" spans="3:36" x14ac:dyDescent="0.2">
      <c r="C173" s="81"/>
      <c r="D173" s="91"/>
      <c r="F173" s="49"/>
      <c r="G173" s="49"/>
      <c r="H173" s="49"/>
      <c r="I173" s="49"/>
      <c r="J173" s="49"/>
      <c r="K173" s="49"/>
      <c r="L173" s="49"/>
      <c r="M173" s="49"/>
      <c r="N173" s="49"/>
      <c r="O173" s="49"/>
      <c r="P173" s="49"/>
      <c r="Q173" s="49"/>
      <c r="R173" s="49"/>
      <c r="S173" s="49"/>
      <c r="T173" s="87"/>
      <c r="U173" s="49"/>
      <c r="V173" s="49"/>
      <c r="W173" s="49"/>
      <c r="X173" s="49"/>
      <c r="Y173" s="49"/>
      <c r="Z173" s="49"/>
      <c r="AA173" s="49"/>
      <c r="AB173" s="49"/>
      <c r="AC173" s="49"/>
      <c r="AD173" s="49"/>
      <c r="AE173" s="49"/>
      <c r="AF173" s="49"/>
      <c r="AG173" s="157"/>
      <c r="AH173" s="49"/>
      <c r="AI173" s="154"/>
      <c r="AJ173" s="155"/>
    </row>
    <row r="174" spans="3:36" x14ac:dyDescent="0.2">
      <c r="C174" s="81"/>
      <c r="D174" s="91"/>
      <c r="F174" s="49"/>
      <c r="G174" s="49"/>
      <c r="H174" s="49"/>
      <c r="I174" s="49"/>
      <c r="J174" s="49"/>
      <c r="K174" s="49"/>
      <c r="L174" s="49"/>
      <c r="M174" s="49"/>
      <c r="N174" s="49"/>
      <c r="O174" s="49"/>
      <c r="P174" s="49"/>
      <c r="Q174" s="49"/>
      <c r="R174" s="49"/>
      <c r="S174" s="49"/>
      <c r="T174" s="87"/>
      <c r="U174" s="49"/>
      <c r="V174" s="49"/>
      <c r="W174" s="49"/>
      <c r="X174" s="49"/>
      <c r="Y174" s="49"/>
      <c r="Z174" s="49"/>
      <c r="AA174" s="49"/>
      <c r="AB174" s="49"/>
      <c r="AC174" s="49"/>
      <c r="AD174" s="49"/>
      <c r="AE174" s="49"/>
      <c r="AF174" s="49"/>
      <c r="AG174" s="157"/>
      <c r="AH174" s="49"/>
      <c r="AI174" s="154"/>
      <c r="AJ174" s="155"/>
    </row>
    <row r="175" spans="3:36" x14ac:dyDescent="0.2">
      <c r="C175" s="81"/>
      <c r="D175" s="91"/>
      <c r="F175" s="49"/>
      <c r="G175" s="49"/>
      <c r="H175" s="49"/>
      <c r="I175" s="49"/>
      <c r="J175" s="49"/>
      <c r="K175" s="49"/>
      <c r="L175" s="49"/>
      <c r="M175" s="49"/>
      <c r="N175" s="49"/>
      <c r="O175" s="49"/>
      <c r="P175" s="49"/>
      <c r="Q175" s="49"/>
      <c r="R175" s="49"/>
      <c r="S175" s="49"/>
      <c r="T175" s="87"/>
      <c r="U175" s="49"/>
      <c r="V175" s="49"/>
      <c r="W175" s="49"/>
      <c r="X175" s="49"/>
      <c r="Y175" s="49"/>
      <c r="Z175" s="49"/>
      <c r="AA175" s="49"/>
      <c r="AB175" s="49"/>
      <c r="AC175" s="49"/>
      <c r="AD175" s="49"/>
      <c r="AE175" s="49"/>
      <c r="AF175" s="49"/>
      <c r="AG175" s="157"/>
      <c r="AH175" s="49"/>
      <c r="AI175" s="154"/>
      <c r="AJ175" s="155"/>
    </row>
    <row r="176" spans="3:36" x14ac:dyDescent="0.2">
      <c r="C176" s="81"/>
      <c r="D176" s="91"/>
      <c r="F176" s="49"/>
      <c r="G176" s="49"/>
      <c r="H176" s="49"/>
      <c r="I176" s="49"/>
      <c r="J176" s="49"/>
      <c r="K176" s="49"/>
      <c r="L176" s="49"/>
      <c r="M176" s="49"/>
      <c r="N176" s="49"/>
      <c r="O176" s="49"/>
      <c r="P176" s="49"/>
      <c r="Q176" s="49"/>
      <c r="R176" s="49"/>
      <c r="S176" s="49"/>
      <c r="T176" s="87"/>
      <c r="U176" s="49"/>
      <c r="V176" s="49"/>
      <c r="W176" s="49"/>
      <c r="X176" s="49"/>
      <c r="Y176" s="49"/>
      <c r="Z176" s="49"/>
      <c r="AA176" s="49"/>
      <c r="AB176" s="49"/>
      <c r="AC176" s="49"/>
      <c r="AD176" s="49"/>
      <c r="AE176" s="49"/>
      <c r="AF176" s="49"/>
      <c r="AG176" s="157"/>
      <c r="AH176" s="49"/>
      <c r="AI176" s="154"/>
      <c r="AJ176" s="155"/>
    </row>
    <row r="177" spans="3:36" x14ac:dyDescent="0.2">
      <c r="C177" s="81"/>
      <c r="D177" s="91"/>
      <c r="F177" s="49"/>
      <c r="G177" s="49"/>
      <c r="H177" s="49"/>
      <c r="I177" s="49"/>
      <c r="J177" s="49"/>
      <c r="K177" s="49"/>
      <c r="L177" s="49"/>
      <c r="M177" s="49"/>
      <c r="N177" s="49"/>
      <c r="O177" s="49"/>
      <c r="P177" s="49"/>
      <c r="Q177" s="49"/>
      <c r="R177" s="49"/>
      <c r="S177" s="49"/>
      <c r="T177" s="87"/>
      <c r="U177" s="49"/>
      <c r="V177" s="49"/>
      <c r="W177" s="49"/>
      <c r="X177" s="49"/>
      <c r="Y177" s="49"/>
      <c r="Z177" s="49"/>
      <c r="AA177" s="49"/>
      <c r="AB177" s="49"/>
      <c r="AC177" s="49"/>
      <c r="AD177" s="49"/>
      <c r="AE177" s="49"/>
      <c r="AF177" s="49"/>
      <c r="AG177" s="157"/>
      <c r="AH177" s="49"/>
      <c r="AI177" s="154"/>
      <c r="AJ177" s="155"/>
    </row>
    <row r="178" spans="3:36" x14ac:dyDescent="0.2">
      <c r="C178" s="81"/>
      <c r="D178" s="91"/>
      <c r="F178" s="49"/>
      <c r="G178" s="49"/>
      <c r="H178" s="49"/>
      <c r="I178" s="49"/>
      <c r="J178" s="49"/>
      <c r="K178" s="49"/>
      <c r="L178" s="49"/>
      <c r="M178" s="49"/>
      <c r="N178" s="49"/>
      <c r="O178" s="49"/>
      <c r="P178" s="49"/>
      <c r="Q178" s="49"/>
      <c r="R178" s="49"/>
      <c r="S178" s="49"/>
      <c r="T178" s="87"/>
      <c r="U178" s="49"/>
      <c r="V178" s="49"/>
      <c r="W178" s="49"/>
      <c r="X178" s="49"/>
      <c r="Y178" s="49"/>
      <c r="Z178" s="49"/>
      <c r="AA178" s="49"/>
      <c r="AB178" s="49"/>
      <c r="AC178" s="49"/>
      <c r="AD178" s="49"/>
      <c r="AE178" s="49"/>
      <c r="AF178" s="49"/>
      <c r="AG178" s="157"/>
      <c r="AH178" s="49"/>
      <c r="AI178" s="154"/>
      <c r="AJ178" s="155"/>
    </row>
    <row r="179" spans="3:36" x14ac:dyDescent="0.2">
      <c r="C179" s="81"/>
      <c r="D179" s="91"/>
      <c r="F179" s="49"/>
      <c r="G179" s="49"/>
      <c r="H179" s="49"/>
      <c r="I179" s="49"/>
      <c r="J179" s="49"/>
      <c r="K179" s="49"/>
      <c r="L179" s="49"/>
      <c r="M179" s="49"/>
      <c r="N179" s="49"/>
      <c r="O179" s="49"/>
      <c r="P179" s="49"/>
      <c r="Q179" s="49"/>
      <c r="R179" s="49"/>
      <c r="S179" s="49"/>
      <c r="T179" s="87"/>
      <c r="U179" s="49"/>
      <c r="V179" s="49"/>
      <c r="W179" s="49"/>
      <c r="X179" s="49"/>
      <c r="Y179" s="49"/>
      <c r="Z179" s="49"/>
      <c r="AA179" s="49"/>
      <c r="AB179" s="49"/>
      <c r="AC179" s="49"/>
      <c r="AD179" s="49"/>
      <c r="AE179" s="49"/>
      <c r="AF179" s="49"/>
      <c r="AG179" s="157"/>
      <c r="AH179" s="49"/>
      <c r="AI179" s="154"/>
      <c r="AJ179" s="155"/>
    </row>
    <row r="180" spans="3:36" x14ac:dyDescent="0.2">
      <c r="C180" s="81"/>
      <c r="D180" s="91"/>
      <c r="F180" s="49"/>
      <c r="G180" s="49"/>
      <c r="H180" s="49"/>
      <c r="I180" s="49"/>
      <c r="J180" s="49"/>
      <c r="K180" s="49"/>
      <c r="L180" s="49"/>
      <c r="M180" s="49"/>
      <c r="N180" s="49"/>
      <c r="O180" s="49"/>
      <c r="P180" s="49"/>
      <c r="Q180" s="49"/>
      <c r="R180" s="49"/>
      <c r="S180" s="49"/>
      <c r="T180" s="87"/>
      <c r="U180" s="49"/>
      <c r="V180" s="49"/>
      <c r="W180" s="49"/>
      <c r="X180" s="49"/>
      <c r="Y180" s="49"/>
      <c r="Z180" s="49"/>
      <c r="AA180" s="49"/>
      <c r="AB180" s="49"/>
      <c r="AC180" s="49"/>
      <c r="AD180" s="49"/>
      <c r="AE180" s="49"/>
      <c r="AF180" s="49"/>
      <c r="AG180" s="157"/>
      <c r="AH180" s="49"/>
      <c r="AI180" s="154"/>
      <c r="AJ180" s="155"/>
    </row>
    <row r="181" spans="3:36" x14ac:dyDescent="0.2">
      <c r="C181" s="81"/>
      <c r="D181" s="91"/>
      <c r="F181" s="49"/>
      <c r="G181" s="49"/>
      <c r="H181" s="49"/>
      <c r="I181" s="49"/>
      <c r="J181" s="49"/>
      <c r="K181" s="49"/>
      <c r="L181" s="49"/>
      <c r="M181" s="49"/>
      <c r="N181" s="49"/>
      <c r="O181" s="49"/>
      <c r="P181" s="49"/>
      <c r="Q181" s="49"/>
      <c r="R181" s="49"/>
      <c r="S181" s="49"/>
      <c r="T181" s="87"/>
      <c r="U181" s="49"/>
      <c r="V181" s="49"/>
      <c r="W181" s="49"/>
      <c r="X181" s="49"/>
      <c r="Y181" s="49"/>
      <c r="Z181" s="49"/>
      <c r="AA181" s="49"/>
      <c r="AB181" s="49"/>
      <c r="AC181" s="49"/>
      <c r="AD181" s="49"/>
      <c r="AE181" s="49"/>
      <c r="AF181" s="49"/>
      <c r="AG181" s="157"/>
      <c r="AH181" s="49"/>
      <c r="AI181" s="154"/>
      <c r="AJ181" s="155"/>
    </row>
    <row r="182" spans="3:36" x14ac:dyDescent="0.2">
      <c r="C182" s="81"/>
      <c r="D182" s="91"/>
      <c r="F182" s="49"/>
      <c r="G182" s="49"/>
      <c r="H182" s="49"/>
      <c r="I182" s="49"/>
      <c r="J182" s="49"/>
      <c r="K182" s="49"/>
      <c r="L182" s="49"/>
      <c r="M182" s="49"/>
      <c r="N182" s="49"/>
      <c r="O182" s="49"/>
      <c r="P182" s="49"/>
      <c r="Q182" s="49"/>
      <c r="R182" s="49"/>
      <c r="S182" s="49"/>
      <c r="T182" s="87"/>
      <c r="U182" s="49"/>
      <c r="V182" s="49"/>
      <c r="W182" s="49"/>
      <c r="X182" s="49"/>
      <c r="Y182" s="49"/>
      <c r="Z182" s="49"/>
      <c r="AA182" s="49"/>
      <c r="AB182" s="49"/>
      <c r="AC182" s="49"/>
      <c r="AD182" s="49"/>
      <c r="AE182" s="49"/>
      <c r="AF182" s="49"/>
      <c r="AG182" s="157"/>
      <c r="AH182" s="49"/>
      <c r="AI182" s="154"/>
      <c r="AJ182" s="155"/>
    </row>
    <row r="183" spans="3:36" x14ac:dyDescent="0.2">
      <c r="C183" s="81"/>
      <c r="D183" s="91"/>
      <c r="F183" s="49"/>
      <c r="G183" s="49"/>
      <c r="H183" s="49"/>
      <c r="I183" s="49"/>
      <c r="J183" s="49"/>
      <c r="K183" s="49"/>
      <c r="L183" s="49"/>
      <c r="M183" s="49"/>
      <c r="N183" s="49"/>
      <c r="O183" s="49"/>
      <c r="P183" s="49"/>
      <c r="Q183" s="49"/>
      <c r="R183" s="49"/>
      <c r="S183" s="49"/>
      <c r="T183" s="87"/>
      <c r="U183" s="49"/>
      <c r="V183" s="49"/>
      <c r="W183" s="49"/>
      <c r="X183" s="49"/>
      <c r="Y183" s="49"/>
      <c r="Z183" s="49"/>
      <c r="AA183" s="49"/>
      <c r="AB183" s="49"/>
      <c r="AC183" s="49"/>
      <c r="AD183" s="49"/>
      <c r="AE183" s="49"/>
      <c r="AF183" s="49"/>
      <c r="AG183" s="157"/>
      <c r="AH183" s="49"/>
      <c r="AI183" s="154"/>
      <c r="AJ183" s="155"/>
    </row>
    <row r="184" spans="3:36" x14ac:dyDescent="0.2">
      <c r="C184" s="81"/>
      <c r="D184" s="91"/>
      <c r="F184" s="49"/>
      <c r="G184" s="49"/>
      <c r="H184" s="49"/>
      <c r="I184" s="49"/>
      <c r="J184" s="49"/>
      <c r="K184" s="49"/>
      <c r="L184" s="49"/>
      <c r="M184" s="49"/>
      <c r="N184" s="49"/>
      <c r="O184" s="49"/>
      <c r="P184" s="49"/>
      <c r="Q184" s="49"/>
      <c r="R184" s="49"/>
      <c r="S184" s="49"/>
      <c r="T184" s="87"/>
      <c r="U184" s="49"/>
      <c r="V184" s="49"/>
      <c r="W184" s="49"/>
      <c r="X184" s="49"/>
      <c r="Y184" s="49"/>
      <c r="Z184" s="49"/>
      <c r="AA184" s="49"/>
      <c r="AB184" s="49"/>
      <c r="AC184" s="49"/>
      <c r="AD184" s="49"/>
      <c r="AE184" s="49"/>
      <c r="AF184" s="49"/>
      <c r="AG184" s="157"/>
      <c r="AH184" s="49"/>
      <c r="AI184" s="154"/>
      <c r="AJ184" s="155"/>
    </row>
    <row r="185" spans="3:36" x14ac:dyDescent="0.2">
      <c r="C185" s="81"/>
      <c r="D185" s="91"/>
      <c r="F185" s="49"/>
      <c r="G185" s="49"/>
      <c r="H185" s="49"/>
      <c r="I185" s="49"/>
      <c r="J185" s="49"/>
      <c r="K185" s="49"/>
      <c r="L185" s="49"/>
      <c r="M185" s="49"/>
      <c r="N185" s="49"/>
      <c r="O185" s="49"/>
      <c r="P185" s="49"/>
      <c r="Q185" s="49"/>
      <c r="R185" s="49"/>
      <c r="S185" s="49"/>
      <c r="T185" s="87"/>
      <c r="U185" s="49"/>
      <c r="V185" s="49"/>
      <c r="W185" s="49"/>
      <c r="X185" s="49"/>
      <c r="Y185" s="49"/>
      <c r="Z185" s="49"/>
      <c r="AA185" s="49"/>
      <c r="AB185" s="49"/>
      <c r="AC185" s="49"/>
      <c r="AD185" s="49"/>
      <c r="AE185" s="49"/>
      <c r="AF185" s="49"/>
      <c r="AG185" s="157"/>
      <c r="AH185" s="49"/>
      <c r="AI185" s="154"/>
      <c r="AJ185" s="155"/>
    </row>
    <row r="186" spans="3:36" x14ac:dyDescent="0.2">
      <c r="C186" s="81"/>
      <c r="D186" s="91"/>
      <c r="F186" s="49"/>
      <c r="G186" s="49"/>
      <c r="H186" s="49"/>
      <c r="I186" s="49"/>
      <c r="J186" s="49"/>
      <c r="K186" s="49"/>
      <c r="L186" s="49"/>
      <c r="M186" s="49"/>
      <c r="N186" s="49"/>
      <c r="O186" s="49"/>
      <c r="P186" s="49"/>
      <c r="Q186" s="49"/>
      <c r="R186" s="49"/>
      <c r="S186" s="49"/>
      <c r="T186" s="87"/>
      <c r="U186" s="49"/>
      <c r="V186" s="49"/>
      <c r="W186" s="49"/>
      <c r="X186" s="49"/>
      <c r="Y186" s="49"/>
      <c r="Z186" s="49"/>
      <c r="AA186" s="49"/>
      <c r="AB186" s="49"/>
      <c r="AC186" s="49"/>
      <c r="AD186" s="49"/>
      <c r="AE186" s="49"/>
      <c r="AF186" s="49"/>
      <c r="AG186" s="157"/>
      <c r="AH186" s="49"/>
      <c r="AI186" s="154"/>
      <c r="AJ186" s="155"/>
    </row>
    <row r="187" spans="3:36" x14ac:dyDescent="0.2">
      <c r="C187" s="81"/>
      <c r="D187" s="91"/>
      <c r="F187" s="49"/>
      <c r="G187" s="49"/>
      <c r="H187" s="49"/>
      <c r="I187" s="49"/>
      <c r="J187" s="49"/>
      <c r="K187" s="49"/>
      <c r="L187" s="49"/>
      <c r="M187" s="49"/>
      <c r="N187" s="49"/>
      <c r="O187" s="49"/>
      <c r="P187" s="49"/>
      <c r="Q187" s="49"/>
      <c r="R187" s="49"/>
      <c r="S187" s="49"/>
      <c r="T187" s="87"/>
      <c r="U187" s="49"/>
      <c r="V187" s="49"/>
      <c r="W187" s="49"/>
      <c r="X187" s="49"/>
      <c r="Y187" s="49"/>
      <c r="Z187" s="49"/>
      <c r="AA187" s="49"/>
      <c r="AB187" s="49"/>
      <c r="AC187" s="49"/>
      <c r="AD187" s="49"/>
      <c r="AE187" s="49"/>
      <c r="AF187" s="49"/>
      <c r="AG187" s="157"/>
      <c r="AH187" s="49"/>
      <c r="AI187" s="154"/>
      <c r="AJ187" s="155"/>
    </row>
    <row r="188" spans="3:36" x14ac:dyDescent="0.2">
      <c r="C188" s="81"/>
      <c r="D188" s="91"/>
      <c r="F188" s="49"/>
      <c r="G188" s="49"/>
      <c r="H188" s="49"/>
      <c r="I188" s="49"/>
      <c r="J188" s="49"/>
      <c r="K188" s="49"/>
      <c r="L188" s="49"/>
      <c r="M188" s="49"/>
      <c r="N188" s="49"/>
      <c r="O188" s="49"/>
      <c r="P188" s="49"/>
      <c r="Q188" s="49"/>
      <c r="R188" s="49"/>
      <c r="S188" s="49"/>
      <c r="T188" s="87"/>
      <c r="U188" s="49"/>
      <c r="V188" s="49"/>
      <c r="W188" s="49"/>
      <c r="X188" s="49"/>
      <c r="Y188" s="49"/>
      <c r="Z188" s="49"/>
      <c r="AA188" s="49"/>
      <c r="AB188" s="49"/>
      <c r="AC188" s="49"/>
      <c r="AD188" s="49"/>
      <c r="AE188" s="49"/>
      <c r="AF188" s="49"/>
      <c r="AG188" s="157"/>
      <c r="AH188" s="49"/>
      <c r="AI188" s="154"/>
      <c r="AJ188" s="155"/>
    </row>
    <row r="189" spans="3:36" x14ac:dyDescent="0.2">
      <c r="C189" s="81"/>
      <c r="D189" s="91"/>
      <c r="F189" s="49"/>
      <c r="G189" s="49"/>
      <c r="H189" s="49"/>
      <c r="I189" s="49"/>
      <c r="J189" s="49"/>
      <c r="K189" s="49"/>
      <c r="L189" s="49"/>
      <c r="M189" s="49"/>
      <c r="N189" s="49"/>
      <c r="O189" s="49"/>
      <c r="P189" s="49"/>
      <c r="Q189" s="49"/>
      <c r="R189" s="49"/>
      <c r="S189" s="49"/>
      <c r="T189" s="87"/>
      <c r="U189" s="49"/>
      <c r="V189" s="49"/>
      <c r="W189" s="49"/>
      <c r="X189" s="49"/>
      <c r="Y189" s="49"/>
      <c r="Z189" s="49"/>
      <c r="AA189" s="49"/>
      <c r="AB189" s="49"/>
      <c r="AC189" s="49"/>
      <c r="AD189" s="49"/>
      <c r="AE189" s="49"/>
      <c r="AF189" s="49"/>
      <c r="AG189" s="157"/>
      <c r="AH189" s="49"/>
      <c r="AI189" s="154"/>
      <c r="AJ189" s="155"/>
    </row>
    <row r="190" spans="3:36" x14ac:dyDescent="0.2">
      <c r="C190" s="81"/>
      <c r="D190" s="91"/>
      <c r="F190" s="49"/>
      <c r="G190" s="49"/>
      <c r="H190" s="49"/>
      <c r="I190" s="49"/>
      <c r="J190" s="49"/>
      <c r="K190" s="49"/>
      <c r="L190" s="49"/>
      <c r="M190" s="49"/>
      <c r="N190" s="49"/>
      <c r="O190" s="49"/>
      <c r="P190" s="49"/>
      <c r="Q190" s="49"/>
      <c r="R190" s="49"/>
      <c r="S190" s="49"/>
      <c r="T190" s="87"/>
      <c r="U190" s="49"/>
      <c r="V190" s="49"/>
      <c r="W190" s="49"/>
      <c r="X190" s="49"/>
      <c r="Y190" s="49"/>
      <c r="Z190" s="49"/>
      <c r="AA190" s="49"/>
      <c r="AB190" s="49"/>
      <c r="AC190" s="49"/>
      <c r="AD190" s="49"/>
      <c r="AE190" s="49"/>
      <c r="AF190" s="49"/>
      <c r="AG190" s="157"/>
      <c r="AH190" s="49"/>
      <c r="AI190" s="154"/>
      <c r="AJ190" s="155"/>
    </row>
    <row r="191" spans="3:36" x14ac:dyDescent="0.2">
      <c r="C191" s="81"/>
      <c r="D191" s="91"/>
      <c r="F191" s="49"/>
      <c r="G191" s="49"/>
      <c r="H191" s="49"/>
      <c r="I191" s="49"/>
      <c r="J191" s="49"/>
      <c r="K191" s="49"/>
      <c r="L191" s="49"/>
      <c r="M191" s="49"/>
      <c r="N191" s="49"/>
      <c r="O191" s="49"/>
      <c r="P191" s="49"/>
      <c r="Q191" s="49"/>
      <c r="R191" s="49"/>
      <c r="S191" s="49"/>
      <c r="T191" s="87"/>
      <c r="U191" s="49"/>
      <c r="V191" s="49"/>
      <c r="W191" s="49"/>
      <c r="X191" s="49"/>
      <c r="Y191" s="49"/>
      <c r="Z191" s="49"/>
      <c r="AA191" s="49"/>
      <c r="AB191" s="49"/>
      <c r="AC191" s="49"/>
      <c r="AD191" s="49"/>
      <c r="AE191" s="49"/>
      <c r="AF191" s="49"/>
      <c r="AG191" s="157"/>
      <c r="AH191" s="49"/>
      <c r="AI191" s="154"/>
      <c r="AJ191" s="155"/>
    </row>
    <row r="192" spans="3:36" x14ac:dyDescent="0.2">
      <c r="C192" s="81"/>
      <c r="D192" s="91"/>
      <c r="F192" s="49"/>
      <c r="G192" s="49"/>
      <c r="H192" s="49"/>
      <c r="I192" s="49"/>
      <c r="J192" s="49"/>
      <c r="K192" s="49"/>
      <c r="L192" s="49"/>
      <c r="M192" s="49"/>
      <c r="N192" s="49"/>
      <c r="O192" s="49"/>
      <c r="P192" s="49"/>
      <c r="Q192" s="49"/>
      <c r="R192" s="49"/>
      <c r="S192" s="49"/>
      <c r="T192" s="87"/>
      <c r="U192" s="49"/>
      <c r="V192" s="49"/>
      <c r="W192" s="49"/>
      <c r="X192" s="49"/>
      <c r="Y192" s="49"/>
      <c r="Z192" s="49"/>
      <c r="AA192" s="49"/>
      <c r="AB192" s="49"/>
      <c r="AC192" s="49"/>
      <c r="AD192" s="49"/>
      <c r="AE192" s="49"/>
      <c r="AF192" s="49"/>
      <c r="AG192" s="157"/>
      <c r="AH192" s="49"/>
      <c r="AI192" s="154"/>
      <c r="AJ192" s="155"/>
    </row>
    <row r="193" spans="3:36" x14ac:dyDescent="0.2">
      <c r="C193" s="81"/>
      <c r="D193" s="91"/>
      <c r="F193" s="49"/>
      <c r="G193" s="49"/>
      <c r="H193" s="49"/>
      <c r="I193" s="49"/>
      <c r="J193" s="49"/>
      <c r="K193" s="49"/>
      <c r="L193" s="49"/>
      <c r="M193" s="49"/>
      <c r="N193" s="49"/>
      <c r="O193" s="49"/>
      <c r="P193" s="49"/>
      <c r="Q193" s="49"/>
      <c r="R193" s="49"/>
      <c r="S193" s="49"/>
      <c r="T193" s="87"/>
      <c r="U193" s="49"/>
      <c r="V193" s="49"/>
      <c r="W193" s="49"/>
      <c r="X193" s="49"/>
      <c r="Y193" s="49"/>
      <c r="Z193" s="49"/>
      <c r="AA193" s="49"/>
      <c r="AB193" s="49"/>
      <c r="AC193" s="49"/>
      <c r="AD193" s="49"/>
      <c r="AE193" s="49"/>
      <c r="AF193" s="49"/>
      <c r="AG193" s="157"/>
      <c r="AH193" s="49"/>
      <c r="AI193" s="154"/>
      <c r="AJ193" s="155"/>
    </row>
    <row r="194" spans="3:36" x14ac:dyDescent="0.2">
      <c r="C194" s="81"/>
      <c r="D194" s="91"/>
      <c r="F194" s="49"/>
      <c r="G194" s="49"/>
      <c r="H194" s="49"/>
      <c r="I194" s="49"/>
      <c r="J194" s="49"/>
      <c r="K194" s="49"/>
      <c r="L194" s="49"/>
      <c r="M194" s="49"/>
      <c r="N194" s="49"/>
      <c r="O194" s="49"/>
      <c r="P194" s="49"/>
      <c r="Q194" s="49"/>
      <c r="R194" s="49"/>
      <c r="S194" s="49"/>
      <c r="T194" s="87"/>
      <c r="U194" s="49"/>
      <c r="V194" s="49"/>
      <c r="W194" s="49"/>
      <c r="X194" s="49"/>
      <c r="Y194" s="49"/>
      <c r="Z194" s="49"/>
      <c r="AA194" s="49"/>
      <c r="AB194" s="49"/>
      <c r="AC194" s="49"/>
      <c r="AD194" s="49"/>
      <c r="AE194" s="49"/>
      <c r="AF194" s="49"/>
      <c r="AG194" s="157"/>
      <c r="AH194" s="49"/>
      <c r="AI194" s="154"/>
      <c r="AJ194" s="155"/>
    </row>
    <row r="195" spans="3:36" x14ac:dyDescent="0.2">
      <c r="C195" s="81"/>
      <c r="D195" s="91"/>
      <c r="F195" s="49"/>
      <c r="G195" s="49"/>
      <c r="H195" s="49"/>
      <c r="I195" s="49"/>
      <c r="J195" s="49"/>
      <c r="K195" s="49"/>
      <c r="L195" s="49"/>
      <c r="M195" s="49"/>
      <c r="N195" s="49"/>
      <c r="O195" s="49"/>
      <c r="P195" s="49"/>
      <c r="Q195" s="49"/>
      <c r="R195" s="49"/>
      <c r="S195" s="49"/>
      <c r="T195" s="87"/>
      <c r="U195" s="49"/>
      <c r="V195" s="49"/>
      <c r="W195" s="49"/>
      <c r="X195" s="49"/>
      <c r="Y195" s="49"/>
      <c r="Z195" s="49"/>
      <c r="AA195" s="49"/>
      <c r="AB195" s="49"/>
      <c r="AC195" s="49"/>
      <c r="AD195" s="49"/>
      <c r="AE195" s="49"/>
      <c r="AF195" s="49"/>
      <c r="AG195" s="157"/>
      <c r="AH195" s="49"/>
      <c r="AI195" s="154"/>
      <c r="AJ195" s="155"/>
    </row>
    <row r="196" spans="3:36" x14ac:dyDescent="0.2">
      <c r="C196" s="81"/>
      <c r="D196" s="91"/>
      <c r="F196" s="49"/>
      <c r="G196" s="49"/>
      <c r="H196" s="49"/>
      <c r="I196" s="49"/>
      <c r="J196" s="49"/>
      <c r="K196" s="49"/>
      <c r="L196" s="49"/>
      <c r="M196" s="49"/>
      <c r="N196" s="49"/>
      <c r="O196" s="49"/>
      <c r="P196" s="49"/>
      <c r="Q196" s="49"/>
      <c r="R196" s="49"/>
      <c r="S196" s="49"/>
      <c r="T196" s="87"/>
      <c r="U196" s="49"/>
      <c r="V196" s="49"/>
      <c r="W196" s="49"/>
      <c r="X196" s="49"/>
      <c r="Y196" s="49"/>
      <c r="Z196" s="49"/>
      <c r="AA196" s="49"/>
      <c r="AB196" s="49"/>
      <c r="AC196" s="49"/>
      <c r="AD196" s="49"/>
      <c r="AE196" s="49"/>
      <c r="AF196" s="49"/>
      <c r="AG196" s="157"/>
      <c r="AH196" s="49"/>
      <c r="AI196" s="154"/>
      <c r="AJ196" s="155"/>
    </row>
    <row r="197" spans="3:36" x14ac:dyDescent="0.2">
      <c r="C197" s="81"/>
      <c r="D197" s="91"/>
      <c r="F197" s="49"/>
      <c r="G197" s="49"/>
      <c r="H197" s="49"/>
      <c r="I197" s="49"/>
      <c r="J197" s="49"/>
      <c r="K197" s="49"/>
      <c r="L197" s="49"/>
      <c r="M197" s="49"/>
      <c r="N197" s="49"/>
      <c r="O197" s="49"/>
      <c r="P197" s="49"/>
      <c r="Q197" s="49"/>
      <c r="R197" s="49"/>
      <c r="S197" s="49"/>
      <c r="T197" s="87"/>
      <c r="U197" s="49"/>
      <c r="V197" s="49"/>
      <c r="W197" s="49"/>
      <c r="X197" s="49"/>
      <c r="Y197" s="49"/>
      <c r="Z197" s="49"/>
      <c r="AA197" s="49"/>
      <c r="AB197" s="49"/>
      <c r="AC197" s="49"/>
      <c r="AD197" s="49"/>
      <c r="AE197" s="49"/>
      <c r="AF197" s="49"/>
      <c r="AG197" s="157"/>
      <c r="AH197" s="49"/>
      <c r="AI197" s="154"/>
      <c r="AJ197" s="155"/>
    </row>
    <row r="198" spans="3:36" x14ac:dyDescent="0.2">
      <c r="C198" s="81"/>
      <c r="D198" s="91"/>
      <c r="F198" s="49"/>
      <c r="G198" s="49"/>
      <c r="H198" s="49"/>
      <c r="I198" s="49"/>
      <c r="J198" s="49"/>
      <c r="K198" s="49"/>
      <c r="L198" s="49"/>
      <c r="M198" s="49"/>
      <c r="N198" s="49"/>
      <c r="O198" s="49"/>
      <c r="P198" s="49"/>
      <c r="Q198" s="49"/>
      <c r="R198" s="49"/>
      <c r="S198" s="49"/>
      <c r="T198" s="87"/>
      <c r="U198" s="49"/>
      <c r="V198" s="49"/>
      <c r="W198" s="49"/>
      <c r="X198" s="49"/>
      <c r="Y198" s="49"/>
      <c r="Z198" s="49"/>
      <c r="AA198" s="49"/>
      <c r="AB198" s="49"/>
      <c r="AC198" s="49"/>
      <c r="AD198" s="49"/>
      <c r="AE198" s="49"/>
      <c r="AF198" s="49"/>
      <c r="AG198" s="157"/>
      <c r="AH198" s="49"/>
      <c r="AI198" s="154"/>
      <c r="AJ198" s="155"/>
    </row>
    <row r="199" spans="3:36" x14ac:dyDescent="0.2">
      <c r="C199" s="81"/>
      <c r="D199" s="91"/>
      <c r="F199" s="49"/>
      <c r="G199" s="49"/>
      <c r="H199" s="49"/>
      <c r="I199" s="49"/>
      <c r="J199" s="49"/>
      <c r="K199" s="49"/>
      <c r="L199" s="49"/>
      <c r="M199" s="49"/>
      <c r="N199" s="49"/>
      <c r="O199" s="49"/>
      <c r="P199" s="49"/>
      <c r="Q199" s="49"/>
      <c r="R199" s="49"/>
      <c r="S199" s="49"/>
      <c r="T199" s="87"/>
      <c r="U199" s="49"/>
      <c r="V199" s="49"/>
      <c r="W199" s="49"/>
      <c r="X199" s="49"/>
      <c r="Y199" s="49"/>
      <c r="Z199" s="49"/>
      <c r="AA199" s="49"/>
      <c r="AB199" s="49"/>
      <c r="AC199" s="49"/>
      <c r="AD199" s="49"/>
      <c r="AE199" s="49"/>
      <c r="AF199" s="49"/>
      <c r="AG199" s="157"/>
      <c r="AH199" s="49"/>
      <c r="AI199" s="154"/>
      <c r="AJ199" s="155"/>
    </row>
    <row r="200" spans="3:36" x14ac:dyDescent="0.2">
      <c r="C200" s="81"/>
      <c r="D200" s="91"/>
      <c r="F200" s="49"/>
      <c r="G200" s="49"/>
      <c r="H200" s="49"/>
      <c r="I200" s="49"/>
      <c r="J200" s="49"/>
      <c r="K200" s="49"/>
      <c r="L200" s="49"/>
      <c r="M200" s="49"/>
      <c r="N200" s="49"/>
      <c r="O200" s="49"/>
      <c r="P200" s="49"/>
      <c r="Q200" s="49"/>
      <c r="R200" s="49"/>
      <c r="S200" s="49"/>
      <c r="T200" s="87"/>
      <c r="U200" s="49"/>
      <c r="V200" s="49"/>
      <c r="W200" s="49"/>
      <c r="X200" s="49"/>
      <c r="Y200" s="49"/>
      <c r="Z200" s="49"/>
      <c r="AA200" s="49"/>
      <c r="AB200" s="49"/>
      <c r="AC200" s="49"/>
      <c r="AD200" s="49"/>
      <c r="AE200" s="49"/>
      <c r="AF200" s="49"/>
      <c r="AG200" s="157"/>
      <c r="AH200" s="49"/>
      <c r="AI200" s="154"/>
      <c r="AJ200" s="155"/>
    </row>
    <row r="201" spans="3:36" x14ac:dyDescent="0.2">
      <c r="C201" s="81"/>
      <c r="D201" s="91"/>
      <c r="F201" s="49"/>
      <c r="G201" s="49"/>
      <c r="H201" s="49"/>
      <c r="I201" s="49"/>
      <c r="J201" s="49"/>
      <c r="K201" s="49"/>
      <c r="L201" s="49"/>
      <c r="M201" s="49"/>
      <c r="N201" s="49"/>
      <c r="O201" s="49"/>
      <c r="P201" s="49"/>
      <c r="Q201" s="49"/>
      <c r="R201" s="49"/>
      <c r="S201" s="49"/>
      <c r="T201" s="87"/>
      <c r="U201" s="49"/>
      <c r="V201" s="49"/>
      <c r="W201" s="49"/>
      <c r="X201" s="49"/>
      <c r="Y201" s="49"/>
      <c r="Z201" s="49"/>
      <c r="AA201" s="49"/>
      <c r="AB201" s="49"/>
      <c r="AC201" s="49"/>
      <c r="AD201" s="49"/>
      <c r="AE201" s="49"/>
      <c r="AF201" s="49"/>
      <c r="AG201" s="157"/>
      <c r="AH201" s="49"/>
      <c r="AI201" s="154"/>
      <c r="AJ201" s="155"/>
    </row>
    <row r="202" spans="3:36" x14ac:dyDescent="0.2">
      <c r="C202" s="81"/>
      <c r="D202" s="91"/>
      <c r="F202" s="49"/>
      <c r="G202" s="49"/>
      <c r="H202" s="49"/>
      <c r="I202" s="49"/>
      <c r="J202" s="49"/>
      <c r="K202" s="49"/>
      <c r="L202" s="49"/>
      <c r="M202" s="49"/>
      <c r="N202" s="49"/>
      <c r="O202" s="49"/>
      <c r="P202" s="49"/>
      <c r="Q202" s="49"/>
      <c r="R202" s="49"/>
      <c r="S202" s="49"/>
      <c r="T202" s="87"/>
      <c r="U202" s="49"/>
      <c r="V202" s="49"/>
      <c r="W202" s="49"/>
      <c r="X202" s="49"/>
      <c r="Y202" s="49"/>
      <c r="Z202" s="49"/>
      <c r="AA202" s="49"/>
      <c r="AB202" s="49"/>
      <c r="AC202" s="49"/>
      <c r="AD202" s="49"/>
      <c r="AE202" s="49"/>
      <c r="AF202" s="49"/>
      <c r="AG202" s="157"/>
      <c r="AH202" s="49"/>
      <c r="AI202" s="154"/>
      <c r="AJ202" s="155"/>
    </row>
    <row r="203" spans="3:36" x14ac:dyDescent="0.2">
      <c r="C203" s="81"/>
      <c r="D203" s="91"/>
      <c r="F203" s="49"/>
      <c r="G203" s="49"/>
      <c r="H203" s="49"/>
      <c r="I203" s="49"/>
      <c r="J203" s="49"/>
      <c r="K203" s="49"/>
      <c r="L203" s="49"/>
      <c r="M203" s="49"/>
      <c r="N203" s="49"/>
      <c r="O203" s="49"/>
      <c r="P203" s="49"/>
      <c r="Q203" s="49"/>
      <c r="R203" s="49"/>
      <c r="S203" s="49"/>
      <c r="T203" s="87"/>
      <c r="U203" s="49"/>
      <c r="V203" s="49"/>
      <c r="W203" s="49"/>
      <c r="X203" s="49"/>
      <c r="Y203" s="49"/>
      <c r="Z203" s="49"/>
      <c r="AA203" s="49"/>
      <c r="AB203" s="49"/>
      <c r="AC203" s="49"/>
      <c r="AD203" s="49"/>
      <c r="AE203" s="49"/>
      <c r="AF203" s="49"/>
      <c r="AG203" s="157"/>
      <c r="AH203" s="49"/>
      <c r="AI203" s="154"/>
      <c r="AJ203" s="155"/>
    </row>
    <row r="204" spans="3:36" x14ac:dyDescent="0.2">
      <c r="C204" s="81"/>
      <c r="D204" s="91"/>
      <c r="F204" s="49"/>
      <c r="G204" s="49"/>
      <c r="H204" s="49"/>
      <c r="I204" s="49"/>
      <c r="J204" s="49"/>
      <c r="K204" s="49"/>
      <c r="L204" s="49"/>
      <c r="M204" s="49"/>
      <c r="N204" s="49"/>
      <c r="O204" s="49"/>
      <c r="P204" s="49"/>
      <c r="Q204" s="49"/>
      <c r="R204" s="49"/>
      <c r="S204" s="49"/>
      <c r="T204" s="87"/>
      <c r="U204" s="49"/>
      <c r="V204" s="49"/>
      <c r="W204" s="49"/>
      <c r="X204" s="49"/>
      <c r="Y204" s="49"/>
      <c r="Z204" s="49"/>
      <c r="AA204" s="49"/>
      <c r="AB204" s="49"/>
      <c r="AC204" s="49"/>
      <c r="AD204" s="49"/>
      <c r="AE204" s="49"/>
      <c r="AF204" s="49"/>
      <c r="AG204" s="157"/>
      <c r="AH204" s="49"/>
      <c r="AI204" s="154"/>
      <c r="AJ204" s="155"/>
    </row>
    <row r="205" spans="3:36" x14ac:dyDescent="0.2">
      <c r="C205" s="81"/>
      <c r="D205" s="91"/>
      <c r="F205" s="49"/>
      <c r="G205" s="49"/>
      <c r="H205" s="49"/>
      <c r="I205" s="49"/>
      <c r="J205" s="49"/>
      <c r="K205" s="49"/>
      <c r="L205" s="49"/>
      <c r="M205" s="49"/>
      <c r="N205" s="49"/>
      <c r="O205" s="49"/>
      <c r="P205" s="49"/>
      <c r="Q205" s="49"/>
      <c r="R205" s="49"/>
      <c r="S205" s="49"/>
      <c r="T205" s="87"/>
      <c r="U205" s="49"/>
      <c r="V205" s="49"/>
      <c r="W205" s="49"/>
      <c r="X205" s="49"/>
      <c r="Y205" s="49"/>
      <c r="Z205" s="49"/>
      <c r="AA205" s="49"/>
      <c r="AB205" s="49"/>
      <c r="AC205" s="49"/>
      <c r="AD205" s="49"/>
      <c r="AE205" s="49"/>
      <c r="AF205" s="49"/>
      <c r="AG205" s="157"/>
      <c r="AH205" s="49"/>
      <c r="AI205" s="154"/>
      <c r="AJ205" s="155"/>
    </row>
    <row r="206" spans="3:36" x14ac:dyDescent="0.2">
      <c r="C206" s="81"/>
      <c r="D206" s="91"/>
      <c r="F206" s="49"/>
      <c r="G206" s="49"/>
      <c r="H206" s="49"/>
      <c r="I206" s="49"/>
      <c r="J206" s="49"/>
      <c r="K206" s="49"/>
      <c r="L206" s="49"/>
      <c r="M206" s="49"/>
      <c r="N206" s="49"/>
      <c r="O206" s="49"/>
      <c r="P206" s="49"/>
      <c r="Q206" s="49"/>
      <c r="R206" s="49"/>
      <c r="S206" s="49"/>
      <c r="T206" s="87"/>
      <c r="U206" s="49"/>
      <c r="V206" s="49"/>
      <c r="W206" s="49"/>
      <c r="X206" s="49"/>
      <c r="Y206" s="49"/>
      <c r="Z206" s="49"/>
      <c r="AA206" s="49"/>
      <c r="AB206" s="49"/>
      <c r="AC206" s="49"/>
      <c r="AD206" s="49"/>
      <c r="AE206" s="49"/>
      <c r="AF206" s="49"/>
      <c r="AG206" s="157"/>
      <c r="AH206" s="49"/>
      <c r="AI206" s="154"/>
      <c r="AJ206" s="155"/>
    </row>
    <row r="207" spans="3:36" x14ac:dyDescent="0.2">
      <c r="C207" s="81"/>
      <c r="D207" s="91"/>
      <c r="F207" s="49"/>
      <c r="G207" s="49"/>
      <c r="H207" s="49"/>
      <c r="I207" s="49"/>
      <c r="J207" s="49"/>
      <c r="K207" s="49"/>
      <c r="L207" s="49"/>
      <c r="M207" s="49"/>
      <c r="N207" s="49"/>
      <c r="O207" s="49"/>
      <c r="P207" s="49"/>
      <c r="Q207" s="49"/>
      <c r="R207" s="49"/>
      <c r="S207" s="49"/>
      <c r="T207" s="87"/>
      <c r="U207" s="49"/>
      <c r="V207" s="49"/>
      <c r="W207" s="49"/>
      <c r="X207" s="49"/>
      <c r="Y207" s="49"/>
      <c r="Z207" s="49"/>
      <c r="AA207" s="49"/>
      <c r="AB207" s="49"/>
      <c r="AC207" s="49"/>
      <c r="AD207" s="49"/>
      <c r="AE207" s="49"/>
      <c r="AF207" s="49"/>
      <c r="AG207" s="157"/>
      <c r="AH207" s="49"/>
      <c r="AI207" s="154"/>
      <c r="AJ207" s="155"/>
    </row>
    <row r="208" spans="3:36" x14ac:dyDescent="0.2">
      <c r="C208" s="81"/>
      <c r="D208" s="91"/>
      <c r="F208" s="49"/>
      <c r="G208" s="49"/>
      <c r="H208" s="49"/>
      <c r="I208" s="49"/>
      <c r="J208" s="49"/>
      <c r="K208" s="49"/>
      <c r="L208" s="49"/>
      <c r="M208" s="49"/>
      <c r="N208" s="49"/>
      <c r="O208" s="49"/>
      <c r="P208" s="49"/>
      <c r="Q208" s="49"/>
      <c r="R208" s="49"/>
      <c r="S208" s="49"/>
      <c r="T208" s="87"/>
      <c r="U208" s="49"/>
      <c r="V208" s="49"/>
      <c r="W208" s="49"/>
      <c r="X208" s="49"/>
      <c r="Y208" s="49"/>
      <c r="Z208" s="49"/>
      <c r="AA208" s="49"/>
      <c r="AB208" s="49"/>
      <c r="AC208" s="49"/>
      <c r="AD208" s="49"/>
      <c r="AE208" s="49"/>
      <c r="AF208" s="49"/>
      <c r="AG208" s="157"/>
      <c r="AH208" s="49"/>
      <c r="AI208" s="154"/>
      <c r="AJ208" s="155"/>
    </row>
    <row r="209" spans="3:36" x14ac:dyDescent="0.2">
      <c r="C209" s="81"/>
      <c r="D209" s="91"/>
      <c r="F209" s="49"/>
      <c r="G209" s="49"/>
      <c r="H209" s="49"/>
      <c r="I209" s="49"/>
      <c r="J209" s="49"/>
      <c r="K209" s="49"/>
      <c r="L209" s="49"/>
      <c r="M209" s="49"/>
      <c r="N209" s="49"/>
      <c r="O209" s="49"/>
      <c r="P209" s="49"/>
      <c r="Q209" s="49"/>
      <c r="R209" s="49"/>
      <c r="S209" s="49"/>
      <c r="T209" s="87"/>
      <c r="U209" s="49"/>
      <c r="V209" s="49"/>
      <c r="W209" s="49"/>
      <c r="X209" s="49"/>
      <c r="Y209" s="49"/>
      <c r="Z209" s="49"/>
      <c r="AA209" s="49"/>
      <c r="AB209" s="49"/>
      <c r="AC209" s="49"/>
      <c r="AD209" s="49"/>
      <c r="AE209" s="49"/>
      <c r="AF209" s="49"/>
      <c r="AG209" s="157"/>
      <c r="AH209" s="49"/>
      <c r="AI209" s="154"/>
      <c r="AJ209" s="155"/>
    </row>
    <row r="210" spans="3:36" x14ac:dyDescent="0.2">
      <c r="C210" s="81"/>
      <c r="D210" s="91"/>
      <c r="F210" s="49"/>
      <c r="G210" s="49"/>
      <c r="H210" s="49"/>
      <c r="I210" s="49"/>
      <c r="J210" s="49"/>
      <c r="K210" s="49"/>
      <c r="L210" s="49"/>
      <c r="M210" s="49"/>
      <c r="N210" s="49"/>
      <c r="O210" s="49"/>
      <c r="P210" s="49"/>
      <c r="Q210" s="49"/>
      <c r="R210" s="49"/>
      <c r="S210" s="49"/>
      <c r="T210" s="87"/>
      <c r="U210" s="49"/>
      <c r="V210" s="49"/>
      <c r="W210" s="49"/>
      <c r="X210" s="49"/>
      <c r="Y210" s="49"/>
      <c r="Z210" s="49"/>
      <c r="AA210" s="49"/>
      <c r="AB210" s="49"/>
      <c r="AC210" s="49"/>
      <c r="AD210" s="49"/>
      <c r="AE210" s="49"/>
      <c r="AF210" s="49"/>
      <c r="AG210" s="157"/>
      <c r="AH210" s="49"/>
      <c r="AI210" s="154"/>
      <c r="AJ210" s="155"/>
    </row>
    <row r="211" spans="3:36" x14ac:dyDescent="0.2">
      <c r="C211" s="81"/>
      <c r="D211" s="91"/>
      <c r="F211" s="49"/>
      <c r="G211" s="49"/>
      <c r="H211" s="49"/>
      <c r="I211" s="49"/>
      <c r="J211" s="49"/>
      <c r="K211" s="49"/>
      <c r="L211" s="49"/>
      <c r="M211" s="49"/>
      <c r="N211" s="49"/>
      <c r="O211" s="49"/>
      <c r="P211" s="49"/>
      <c r="Q211" s="49"/>
      <c r="R211" s="49"/>
      <c r="S211" s="49"/>
      <c r="T211" s="87"/>
      <c r="U211" s="49"/>
      <c r="V211" s="49"/>
      <c r="W211" s="49"/>
      <c r="X211" s="49"/>
      <c r="Y211" s="49"/>
      <c r="Z211" s="49"/>
      <c r="AA211" s="49"/>
      <c r="AB211" s="49"/>
      <c r="AC211" s="49"/>
      <c r="AD211" s="49"/>
      <c r="AE211" s="49"/>
      <c r="AF211" s="49"/>
      <c r="AG211" s="157"/>
      <c r="AH211" s="49"/>
      <c r="AI211" s="154"/>
      <c r="AJ211" s="155"/>
    </row>
    <row r="212" spans="3:36" x14ac:dyDescent="0.2">
      <c r="C212" s="81"/>
      <c r="D212" s="91"/>
      <c r="F212" s="49"/>
      <c r="G212" s="49"/>
      <c r="H212" s="49"/>
      <c r="I212" s="49"/>
      <c r="J212" s="49"/>
      <c r="K212" s="49"/>
      <c r="L212" s="49"/>
      <c r="M212" s="49"/>
      <c r="N212" s="49"/>
      <c r="O212" s="49"/>
      <c r="P212" s="49"/>
      <c r="Q212" s="49"/>
      <c r="R212" s="49"/>
      <c r="S212" s="49"/>
      <c r="T212" s="87"/>
      <c r="U212" s="49"/>
      <c r="V212" s="49"/>
      <c r="W212" s="49"/>
      <c r="X212" s="49"/>
      <c r="Y212" s="49"/>
      <c r="Z212" s="49"/>
      <c r="AA212" s="49"/>
      <c r="AB212" s="49"/>
      <c r="AC212" s="49"/>
      <c r="AD212" s="49"/>
      <c r="AE212" s="49"/>
      <c r="AF212" s="49"/>
      <c r="AG212" s="157"/>
      <c r="AH212" s="49"/>
      <c r="AI212" s="154"/>
      <c r="AJ212" s="155"/>
    </row>
    <row r="213" spans="3:36" x14ac:dyDescent="0.2">
      <c r="C213" s="81"/>
      <c r="D213" s="91"/>
      <c r="F213" s="49"/>
      <c r="G213" s="49"/>
      <c r="H213" s="49"/>
      <c r="I213" s="49"/>
      <c r="J213" s="49"/>
      <c r="K213" s="49"/>
      <c r="L213" s="49"/>
      <c r="M213" s="49"/>
      <c r="N213" s="49"/>
      <c r="O213" s="49"/>
      <c r="P213" s="49"/>
      <c r="Q213" s="49"/>
      <c r="R213" s="49"/>
      <c r="S213" s="49"/>
      <c r="T213" s="87"/>
      <c r="U213" s="49"/>
      <c r="V213" s="49"/>
      <c r="W213" s="49"/>
      <c r="X213" s="49"/>
      <c r="Y213" s="49"/>
      <c r="Z213" s="49"/>
      <c r="AA213" s="49"/>
      <c r="AB213" s="49"/>
      <c r="AC213" s="49"/>
      <c r="AD213" s="49"/>
      <c r="AE213" s="49"/>
      <c r="AF213" s="49"/>
      <c r="AG213" s="157"/>
      <c r="AH213" s="49"/>
      <c r="AI213" s="154"/>
      <c r="AJ213" s="155"/>
    </row>
    <row r="214" spans="3:36" x14ac:dyDescent="0.2">
      <c r="C214" s="81"/>
      <c r="D214" s="91"/>
      <c r="F214" s="49"/>
      <c r="G214" s="49"/>
      <c r="H214" s="49"/>
      <c r="I214" s="49"/>
      <c r="J214" s="49"/>
      <c r="K214" s="49"/>
      <c r="L214" s="49"/>
      <c r="M214" s="49"/>
      <c r="N214" s="49"/>
      <c r="O214" s="49"/>
      <c r="P214" s="49"/>
      <c r="Q214" s="49"/>
      <c r="R214" s="49"/>
      <c r="S214" s="49"/>
      <c r="T214" s="87"/>
      <c r="U214" s="49"/>
      <c r="V214" s="49"/>
      <c r="W214" s="49"/>
      <c r="X214" s="49"/>
      <c r="Y214" s="49"/>
      <c r="Z214" s="49"/>
      <c r="AA214" s="49"/>
      <c r="AB214" s="49"/>
      <c r="AC214" s="49"/>
      <c r="AD214" s="49"/>
      <c r="AE214" s="49"/>
      <c r="AF214" s="49"/>
      <c r="AG214" s="157"/>
      <c r="AH214" s="49"/>
      <c r="AI214" s="154"/>
      <c r="AJ214" s="155"/>
    </row>
    <row r="215" spans="3:36" x14ac:dyDescent="0.2">
      <c r="C215" s="81"/>
      <c r="D215" s="91"/>
      <c r="F215" s="49"/>
      <c r="G215" s="49"/>
      <c r="H215" s="49"/>
      <c r="I215" s="49"/>
      <c r="J215" s="49"/>
      <c r="K215" s="49"/>
      <c r="L215" s="49"/>
      <c r="M215" s="49"/>
      <c r="N215" s="49"/>
      <c r="O215" s="49"/>
      <c r="P215" s="49"/>
      <c r="Q215" s="49"/>
      <c r="R215" s="49"/>
      <c r="S215" s="49"/>
      <c r="T215" s="87"/>
      <c r="U215" s="49"/>
      <c r="V215" s="49"/>
      <c r="W215" s="49"/>
      <c r="X215" s="49"/>
      <c r="Y215" s="49"/>
      <c r="Z215" s="49"/>
      <c r="AA215" s="49"/>
      <c r="AB215" s="49"/>
      <c r="AC215" s="49"/>
      <c r="AD215" s="49"/>
      <c r="AE215" s="49"/>
      <c r="AF215" s="49"/>
      <c r="AG215" s="157"/>
      <c r="AH215" s="49"/>
      <c r="AI215" s="154"/>
      <c r="AJ215" s="155"/>
    </row>
    <row r="216" spans="3:36" x14ac:dyDescent="0.2">
      <c r="C216" s="81"/>
      <c r="D216" s="91"/>
      <c r="F216" s="49"/>
      <c r="G216" s="49"/>
      <c r="H216" s="49"/>
      <c r="I216" s="49"/>
      <c r="J216" s="49"/>
      <c r="K216" s="49"/>
      <c r="L216" s="49"/>
      <c r="M216" s="49"/>
      <c r="N216" s="49"/>
      <c r="O216" s="49"/>
      <c r="P216" s="49"/>
      <c r="Q216" s="49"/>
      <c r="R216" s="49"/>
      <c r="S216" s="49"/>
      <c r="T216" s="87"/>
      <c r="U216" s="49"/>
      <c r="V216" s="49"/>
      <c r="W216" s="49"/>
      <c r="X216" s="49"/>
      <c r="Y216" s="49"/>
      <c r="Z216" s="49"/>
      <c r="AA216" s="49"/>
      <c r="AB216" s="49"/>
      <c r="AC216" s="49"/>
      <c r="AD216" s="49"/>
      <c r="AE216" s="49"/>
      <c r="AF216" s="49"/>
      <c r="AG216" s="157"/>
      <c r="AH216" s="49"/>
      <c r="AI216" s="154"/>
      <c r="AJ216" s="155"/>
    </row>
    <row r="217" spans="3:36" x14ac:dyDescent="0.2">
      <c r="C217" s="81"/>
      <c r="D217" s="91"/>
      <c r="F217" s="49"/>
      <c r="G217" s="49"/>
      <c r="H217" s="49"/>
      <c r="I217" s="49"/>
      <c r="J217" s="49"/>
      <c r="K217" s="49"/>
      <c r="L217" s="49"/>
      <c r="M217" s="49"/>
      <c r="N217" s="49"/>
      <c r="O217" s="49"/>
      <c r="P217" s="49"/>
      <c r="Q217" s="49"/>
      <c r="R217" s="49"/>
      <c r="S217" s="49"/>
      <c r="T217" s="87"/>
      <c r="U217" s="49"/>
      <c r="V217" s="49"/>
      <c r="W217" s="49"/>
      <c r="X217" s="49"/>
      <c r="Y217" s="49"/>
      <c r="Z217" s="49"/>
      <c r="AA217" s="49"/>
      <c r="AB217" s="49"/>
      <c r="AC217" s="49"/>
      <c r="AD217" s="49"/>
      <c r="AE217" s="49"/>
      <c r="AF217" s="49"/>
      <c r="AG217" s="157"/>
      <c r="AH217" s="49"/>
      <c r="AI217" s="154"/>
      <c r="AJ217" s="155"/>
    </row>
    <row r="218" spans="3:36" x14ac:dyDescent="0.2">
      <c r="C218" s="81"/>
      <c r="D218" s="91"/>
      <c r="F218" s="49"/>
      <c r="G218" s="49"/>
      <c r="H218" s="49"/>
      <c r="I218" s="49"/>
      <c r="J218" s="49"/>
      <c r="K218" s="49"/>
      <c r="L218" s="49"/>
      <c r="M218" s="49"/>
      <c r="N218" s="49"/>
      <c r="O218" s="49"/>
      <c r="P218" s="49"/>
      <c r="Q218" s="49"/>
      <c r="R218" s="49"/>
      <c r="S218" s="49"/>
      <c r="T218" s="87"/>
      <c r="U218" s="49"/>
      <c r="V218" s="49"/>
      <c r="W218" s="49"/>
      <c r="X218" s="49"/>
      <c r="Y218" s="49"/>
      <c r="Z218" s="49"/>
      <c r="AA218" s="49"/>
      <c r="AB218" s="49"/>
      <c r="AC218" s="49"/>
      <c r="AD218" s="49"/>
      <c r="AE218" s="49"/>
      <c r="AF218" s="49"/>
      <c r="AG218" s="157"/>
      <c r="AH218" s="49"/>
      <c r="AI218" s="154"/>
      <c r="AJ218" s="155"/>
    </row>
    <row r="219" spans="3:36" x14ac:dyDescent="0.2">
      <c r="C219" s="81"/>
      <c r="D219" s="91"/>
      <c r="F219" s="49"/>
      <c r="G219" s="49"/>
      <c r="H219" s="49"/>
      <c r="I219" s="49"/>
      <c r="J219" s="49"/>
      <c r="K219" s="49"/>
      <c r="L219" s="49"/>
      <c r="M219" s="49"/>
      <c r="N219" s="49"/>
      <c r="O219" s="49"/>
      <c r="P219" s="49"/>
      <c r="Q219" s="49"/>
      <c r="R219" s="49"/>
      <c r="S219" s="49"/>
      <c r="T219" s="87"/>
      <c r="U219" s="49"/>
      <c r="V219" s="49"/>
      <c r="W219" s="49"/>
      <c r="X219" s="49"/>
      <c r="Y219" s="49"/>
      <c r="Z219" s="49"/>
      <c r="AA219" s="49"/>
      <c r="AB219" s="49"/>
      <c r="AC219" s="49"/>
      <c r="AD219" s="49"/>
      <c r="AE219" s="49"/>
      <c r="AF219" s="49"/>
      <c r="AG219" s="157"/>
      <c r="AH219" s="49"/>
      <c r="AI219" s="154"/>
      <c r="AJ219" s="155"/>
    </row>
    <row r="220" spans="3:36" x14ac:dyDescent="0.2">
      <c r="C220" s="81"/>
      <c r="D220" s="91"/>
      <c r="F220" s="49"/>
      <c r="G220" s="49"/>
      <c r="H220" s="49"/>
      <c r="I220" s="49"/>
      <c r="J220" s="49"/>
      <c r="K220" s="49"/>
      <c r="L220" s="49"/>
      <c r="M220" s="49"/>
      <c r="N220" s="49"/>
      <c r="O220" s="49"/>
      <c r="P220" s="49"/>
      <c r="Q220" s="49"/>
      <c r="R220" s="49"/>
      <c r="S220" s="49"/>
      <c r="T220" s="87"/>
      <c r="U220" s="49"/>
      <c r="V220" s="49"/>
      <c r="W220" s="49"/>
      <c r="X220" s="49"/>
      <c r="Y220" s="49"/>
      <c r="Z220" s="49"/>
      <c r="AA220" s="49"/>
      <c r="AB220" s="49"/>
      <c r="AC220" s="49"/>
      <c r="AD220" s="49"/>
      <c r="AE220" s="49"/>
      <c r="AF220" s="49"/>
      <c r="AG220" s="157"/>
      <c r="AH220" s="49"/>
      <c r="AI220" s="154"/>
      <c r="AJ220" s="155"/>
    </row>
    <row r="221" spans="3:36" x14ac:dyDescent="0.2">
      <c r="C221" s="81"/>
      <c r="D221" s="91"/>
      <c r="F221" s="49"/>
      <c r="G221" s="49"/>
      <c r="H221" s="49"/>
      <c r="I221" s="49"/>
      <c r="J221" s="49"/>
      <c r="K221" s="49"/>
      <c r="L221" s="49"/>
      <c r="M221" s="49"/>
      <c r="N221" s="49"/>
      <c r="O221" s="49"/>
      <c r="P221" s="49"/>
      <c r="Q221" s="49"/>
      <c r="R221" s="49"/>
      <c r="S221" s="49"/>
      <c r="T221" s="87"/>
      <c r="U221" s="49"/>
      <c r="V221" s="49"/>
      <c r="W221" s="49"/>
      <c r="X221" s="49"/>
      <c r="Y221" s="49"/>
      <c r="Z221" s="49"/>
      <c r="AA221" s="49"/>
      <c r="AB221" s="49"/>
      <c r="AC221" s="49"/>
      <c r="AD221" s="49"/>
      <c r="AE221" s="49"/>
      <c r="AF221" s="49"/>
      <c r="AG221" s="157"/>
      <c r="AH221" s="49"/>
      <c r="AI221" s="154"/>
      <c r="AJ221" s="155"/>
    </row>
    <row r="222" spans="3:36" x14ac:dyDescent="0.2">
      <c r="C222" s="81"/>
      <c r="D222" s="91"/>
      <c r="F222" s="49"/>
      <c r="G222" s="49"/>
      <c r="H222" s="49"/>
      <c r="I222" s="49"/>
      <c r="J222" s="49"/>
      <c r="K222" s="49"/>
      <c r="L222" s="49"/>
      <c r="M222" s="49"/>
      <c r="N222" s="49"/>
      <c r="O222" s="49"/>
      <c r="P222" s="49"/>
      <c r="Q222" s="49"/>
      <c r="R222" s="49"/>
      <c r="S222" s="49"/>
      <c r="T222" s="87"/>
      <c r="U222" s="49"/>
      <c r="V222" s="49"/>
      <c r="W222" s="49"/>
      <c r="X222" s="49"/>
      <c r="Y222" s="49"/>
      <c r="Z222" s="49"/>
      <c r="AA222" s="49"/>
      <c r="AB222" s="49"/>
      <c r="AC222" s="49"/>
      <c r="AD222" s="49"/>
      <c r="AE222" s="49"/>
      <c r="AF222" s="49"/>
      <c r="AG222" s="157"/>
      <c r="AH222" s="49"/>
      <c r="AI222" s="154"/>
      <c r="AJ222" s="155"/>
    </row>
    <row r="223" spans="3:36" x14ac:dyDescent="0.2">
      <c r="C223" s="81"/>
      <c r="D223" s="91"/>
      <c r="F223" s="49"/>
      <c r="G223" s="49"/>
      <c r="H223" s="49"/>
      <c r="I223" s="49"/>
      <c r="J223" s="49"/>
      <c r="K223" s="49"/>
      <c r="L223" s="49"/>
      <c r="M223" s="49"/>
      <c r="N223" s="49"/>
      <c r="O223" s="49"/>
      <c r="P223" s="49"/>
      <c r="Q223" s="49"/>
      <c r="R223" s="49"/>
      <c r="S223" s="49"/>
      <c r="T223" s="87"/>
      <c r="U223" s="49"/>
      <c r="V223" s="49"/>
      <c r="W223" s="49"/>
      <c r="X223" s="49"/>
      <c r="Y223" s="49"/>
      <c r="Z223" s="49"/>
      <c r="AA223" s="49"/>
      <c r="AB223" s="49"/>
      <c r="AC223" s="49"/>
      <c r="AD223" s="49"/>
      <c r="AE223" s="49"/>
      <c r="AF223" s="49"/>
      <c r="AG223" s="157"/>
      <c r="AH223" s="49"/>
      <c r="AI223" s="154"/>
      <c r="AJ223" s="155"/>
    </row>
    <row r="224" spans="3:36" x14ac:dyDescent="0.2">
      <c r="C224" s="81"/>
      <c r="D224" s="91"/>
      <c r="F224" s="49"/>
      <c r="G224" s="49"/>
      <c r="H224" s="49"/>
      <c r="I224" s="49"/>
      <c r="J224" s="49"/>
      <c r="K224" s="49"/>
      <c r="L224" s="49"/>
      <c r="M224" s="49"/>
      <c r="N224" s="49"/>
      <c r="O224" s="49"/>
      <c r="P224" s="49"/>
      <c r="Q224" s="49"/>
      <c r="R224" s="49"/>
      <c r="S224" s="49"/>
      <c r="T224" s="87"/>
      <c r="U224" s="49"/>
      <c r="V224" s="49"/>
      <c r="W224" s="49"/>
      <c r="X224" s="49"/>
      <c r="Y224" s="49"/>
      <c r="Z224" s="49"/>
      <c r="AA224" s="49"/>
      <c r="AB224" s="49"/>
      <c r="AC224" s="49"/>
      <c r="AD224" s="49"/>
      <c r="AE224" s="49"/>
      <c r="AF224" s="49"/>
      <c r="AG224" s="157"/>
      <c r="AH224" s="49"/>
      <c r="AI224" s="154"/>
      <c r="AJ224" s="155"/>
    </row>
    <row r="225" spans="3:36" x14ac:dyDescent="0.2">
      <c r="C225" s="81"/>
      <c r="D225" s="91"/>
      <c r="F225" s="49"/>
      <c r="G225" s="49"/>
      <c r="H225" s="49"/>
      <c r="I225" s="49"/>
      <c r="J225" s="49"/>
      <c r="K225" s="49"/>
      <c r="L225" s="49"/>
      <c r="M225" s="49"/>
      <c r="N225" s="49"/>
      <c r="O225" s="49"/>
      <c r="P225" s="49"/>
      <c r="Q225" s="49"/>
      <c r="R225" s="49"/>
      <c r="S225" s="49"/>
      <c r="T225" s="87"/>
      <c r="U225" s="49"/>
      <c r="V225" s="49"/>
      <c r="W225" s="49"/>
      <c r="X225" s="49"/>
      <c r="Y225" s="49"/>
      <c r="Z225" s="49"/>
      <c r="AA225" s="49"/>
      <c r="AB225" s="49"/>
      <c r="AC225" s="49"/>
      <c r="AD225" s="49"/>
      <c r="AE225" s="49"/>
      <c r="AF225" s="49"/>
      <c r="AG225" s="157"/>
      <c r="AH225" s="49"/>
      <c r="AI225" s="154"/>
      <c r="AJ225" s="155"/>
    </row>
    <row r="226" spans="3:36" x14ac:dyDescent="0.2">
      <c r="C226" s="81"/>
      <c r="D226" s="91"/>
      <c r="F226" s="49"/>
      <c r="G226" s="49"/>
      <c r="H226" s="49"/>
      <c r="I226" s="49"/>
      <c r="J226" s="49"/>
      <c r="K226" s="49"/>
      <c r="L226" s="49"/>
      <c r="M226" s="49"/>
      <c r="N226" s="49"/>
      <c r="O226" s="49"/>
      <c r="P226" s="49"/>
      <c r="Q226" s="49"/>
      <c r="R226" s="49"/>
      <c r="S226" s="49"/>
      <c r="T226" s="87"/>
      <c r="U226" s="49"/>
      <c r="V226" s="49"/>
      <c r="W226" s="49"/>
      <c r="X226" s="49"/>
      <c r="Y226" s="49"/>
      <c r="Z226" s="49"/>
      <c r="AA226" s="49"/>
      <c r="AB226" s="49"/>
      <c r="AC226" s="49"/>
      <c r="AD226" s="49"/>
      <c r="AE226" s="49"/>
      <c r="AF226" s="49"/>
      <c r="AG226" s="157"/>
      <c r="AH226" s="49"/>
      <c r="AI226" s="154"/>
      <c r="AJ226" s="155"/>
    </row>
    <row r="227" spans="3:36" x14ac:dyDescent="0.2">
      <c r="C227" s="81"/>
      <c r="D227" s="91"/>
      <c r="F227" s="49"/>
      <c r="G227" s="49"/>
      <c r="H227" s="49"/>
      <c r="I227" s="49"/>
      <c r="J227" s="49"/>
      <c r="K227" s="49"/>
      <c r="L227" s="49"/>
      <c r="M227" s="49"/>
      <c r="N227" s="49"/>
      <c r="O227" s="49"/>
      <c r="P227" s="49"/>
      <c r="Q227" s="49"/>
      <c r="R227" s="49"/>
      <c r="S227" s="49"/>
      <c r="T227" s="87"/>
      <c r="U227" s="49"/>
      <c r="V227" s="49"/>
      <c r="W227" s="49"/>
      <c r="X227" s="49"/>
      <c r="Y227" s="49"/>
      <c r="Z227" s="49"/>
      <c r="AA227" s="49"/>
      <c r="AB227" s="49"/>
      <c r="AC227" s="49"/>
      <c r="AD227" s="49"/>
      <c r="AE227" s="49"/>
      <c r="AF227" s="49"/>
      <c r="AG227" s="157"/>
      <c r="AH227" s="49"/>
      <c r="AI227" s="154"/>
      <c r="AJ227" s="155"/>
    </row>
    <row r="228" spans="3:36" x14ac:dyDescent="0.2">
      <c r="C228" s="81"/>
      <c r="D228" s="91"/>
      <c r="F228" s="49"/>
      <c r="G228" s="49"/>
      <c r="H228" s="49"/>
      <c r="I228" s="49"/>
      <c r="J228" s="49"/>
      <c r="K228" s="49"/>
      <c r="L228" s="49"/>
      <c r="M228" s="49"/>
      <c r="N228" s="49"/>
      <c r="O228" s="49"/>
      <c r="P228" s="49"/>
      <c r="Q228" s="49"/>
      <c r="R228" s="49"/>
      <c r="S228" s="49"/>
      <c r="T228" s="87"/>
      <c r="U228" s="49"/>
      <c r="V228" s="49"/>
      <c r="W228" s="49"/>
      <c r="X228" s="49"/>
      <c r="Y228" s="49"/>
      <c r="Z228" s="49"/>
      <c r="AA228" s="49"/>
      <c r="AB228" s="49"/>
      <c r="AC228" s="49"/>
      <c r="AD228" s="49"/>
      <c r="AE228" s="49"/>
      <c r="AF228" s="49"/>
      <c r="AG228" s="157"/>
      <c r="AH228" s="49"/>
      <c r="AI228" s="154"/>
      <c r="AJ228" s="155"/>
    </row>
    <row r="229" spans="3:36" x14ac:dyDescent="0.2">
      <c r="C229" s="81"/>
      <c r="D229" s="91"/>
      <c r="F229" s="49"/>
      <c r="G229" s="49"/>
      <c r="H229" s="49"/>
      <c r="I229" s="49"/>
      <c r="J229" s="49"/>
      <c r="K229" s="49"/>
      <c r="L229" s="49"/>
      <c r="M229" s="49"/>
      <c r="N229" s="49"/>
      <c r="O229" s="49"/>
      <c r="P229" s="49"/>
      <c r="Q229" s="49"/>
      <c r="R229" s="49"/>
      <c r="S229" s="49"/>
      <c r="T229" s="87"/>
      <c r="U229" s="49"/>
      <c r="V229" s="49"/>
      <c r="W229" s="49"/>
      <c r="X229" s="49"/>
      <c r="Y229" s="49"/>
      <c r="Z229" s="49"/>
      <c r="AA229" s="49"/>
      <c r="AB229" s="49"/>
      <c r="AC229" s="49"/>
      <c r="AD229" s="49"/>
      <c r="AE229" s="49"/>
      <c r="AF229" s="49"/>
      <c r="AG229" s="157"/>
      <c r="AH229" s="49"/>
      <c r="AI229" s="154"/>
      <c r="AJ229" s="155"/>
    </row>
    <row r="230" spans="3:36" x14ac:dyDescent="0.2">
      <c r="C230" s="81"/>
      <c r="D230" s="91"/>
      <c r="F230" s="49"/>
      <c r="G230" s="49"/>
      <c r="H230" s="49"/>
      <c r="I230" s="49"/>
      <c r="J230" s="49"/>
      <c r="K230" s="49"/>
      <c r="L230" s="49"/>
      <c r="M230" s="49"/>
      <c r="N230" s="49"/>
      <c r="O230" s="49"/>
      <c r="P230" s="49"/>
      <c r="Q230" s="49"/>
      <c r="R230" s="49"/>
      <c r="S230" s="49"/>
      <c r="T230" s="87"/>
      <c r="U230" s="49"/>
      <c r="V230" s="49"/>
      <c r="W230" s="49"/>
      <c r="X230" s="49"/>
      <c r="Y230" s="49"/>
      <c r="Z230" s="49"/>
      <c r="AA230" s="49"/>
      <c r="AB230" s="49"/>
      <c r="AC230" s="49"/>
      <c r="AD230" s="49"/>
      <c r="AE230" s="49"/>
      <c r="AF230" s="49"/>
      <c r="AG230" s="157"/>
      <c r="AH230" s="49"/>
      <c r="AI230" s="154"/>
      <c r="AJ230" s="155"/>
    </row>
    <row r="231" spans="3:36" x14ac:dyDescent="0.2">
      <c r="C231" s="81"/>
      <c r="D231" s="91"/>
      <c r="F231" s="49"/>
      <c r="G231" s="49"/>
      <c r="H231" s="49"/>
      <c r="I231" s="49"/>
      <c r="J231" s="49"/>
      <c r="K231" s="49"/>
      <c r="L231" s="49"/>
      <c r="M231" s="49"/>
      <c r="N231" s="49"/>
      <c r="O231" s="49"/>
      <c r="P231" s="49"/>
      <c r="Q231" s="49"/>
      <c r="R231" s="49"/>
      <c r="S231" s="49"/>
      <c r="T231" s="87"/>
      <c r="U231" s="49"/>
      <c r="V231" s="49"/>
      <c r="W231" s="49"/>
      <c r="X231" s="49"/>
      <c r="Y231" s="49"/>
      <c r="Z231" s="49"/>
      <c r="AA231" s="49"/>
      <c r="AB231" s="49"/>
      <c r="AC231" s="49"/>
      <c r="AD231" s="49"/>
      <c r="AE231" s="49"/>
      <c r="AF231" s="49"/>
      <c r="AG231" s="157"/>
      <c r="AH231" s="49"/>
      <c r="AI231" s="154"/>
      <c r="AJ231" s="155"/>
    </row>
    <row r="232" spans="3:36" x14ac:dyDescent="0.2">
      <c r="C232" s="81"/>
      <c r="D232" s="91"/>
      <c r="F232" s="49"/>
      <c r="G232" s="49"/>
      <c r="H232" s="49"/>
      <c r="I232" s="49"/>
      <c r="J232" s="49"/>
      <c r="K232" s="49"/>
      <c r="L232" s="49"/>
      <c r="M232" s="49"/>
      <c r="N232" s="49"/>
      <c r="O232" s="49"/>
      <c r="P232" s="49"/>
      <c r="Q232" s="49"/>
      <c r="R232" s="49"/>
      <c r="S232" s="49"/>
      <c r="T232" s="87"/>
      <c r="U232" s="49"/>
      <c r="V232" s="49"/>
      <c r="W232" s="49"/>
      <c r="X232" s="49"/>
      <c r="Y232" s="49"/>
      <c r="Z232" s="49"/>
      <c r="AA232" s="49"/>
      <c r="AB232" s="49"/>
      <c r="AC232" s="49"/>
      <c r="AD232" s="49"/>
      <c r="AE232" s="49"/>
      <c r="AF232" s="49"/>
      <c r="AG232" s="157"/>
      <c r="AH232" s="49"/>
      <c r="AI232" s="154"/>
      <c r="AJ232" s="155"/>
    </row>
    <row r="233" spans="3:36" x14ac:dyDescent="0.2">
      <c r="C233" s="81"/>
      <c r="D233" s="91"/>
      <c r="F233" s="49"/>
      <c r="G233" s="49"/>
      <c r="H233" s="49"/>
      <c r="I233" s="49"/>
      <c r="J233" s="49"/>
      <c r="K233" s="49"/>
      <c r="L233" s="49"/>
      <c r="M233" s="49"/>
      <c r="N233" s="49"/>
      <c r="O233" s="49"/>
      <c r="P233" s="49"/>
      <c r="Q233" s="49"/>
      <c r="R233" s="49"/>
      <c r="S233" s="49"/>
      <c r="T233" s="87"/>
      <c r="U233" s="49"/>
      <c r="V233" s="49"/>
      <c r="W233" s="49"/>
      <c r="X233" s="49"/>
      <c r="Y233" s="49"/>
      <c r="Z233" s="49"/>
      <c r="AA233" s="49"/>
      <c r="AB233" s="49"/>
      <c r="AC233" s="49"/>
      <c r="AD233" s="49"/>
      <c r="AE233" s="49"/>
      <c r="AF233" s="49"/>
      <c r="AG233" s="157"/>
      <c r="AH233" s="49"/>
      <c r="AI233" s="154"/>
      <c r="AJ233" s="155"/>
    </row>
    <row r="234" spans="3:36" x14ac:dyDescent="0.2">
      <c r="C234" s="81"/>
      <c r="D234" s="91"/>
      <c r="F234" s="49"/>
      <c r="G234" s="49"/>
      <c r="H234" s="49"/>
      <c r="I234" s="49"/>
      <c r="J234" s="49"/>
      <c r="K234" s="49"/>
      <c r="L234" s="49"/>
      <c r="M234" s="49"/>
      <c r="N234" s="49"/>
      <c r="O234" s="49"/>
      <c r="P234" s="49"/>
      <c r="Q234" s="49"/>
      <c r="R234" s="49"/>
      <c r="S234" s="49"/>
      <c r="T234" s="87"/>
      <c r="U234" s="49"/>
      <c r="V234" s="49"/>
      <c r="W234" s="49"/>
      <c r="X234" s="49"/>
      <c r="Y234" s="49"/>
      <c r="Z234" s="49"/>
      <c r="AA234" s="49"/>
      <c r="AB234" s="49"/>
      <c r="AC234" s="49"/>
      <c r="AD234" s="49"/>
      <c r="AE234" s="49"/>
      <c r="AF234" s="49"/>
      <c r="AG234" s="157"/>
      <c r="AH234" s="49"/>
      <c r="AI234" s="154"/>
      <c r="AJ234" s="155"/>
    </row>
    <row r="235" spans="3:36" x14ac:dyDescent="0.2">
      <c r="C235" s="81"/>
      <c r="D235" s="91"/>
      <c r="F235" s="49"/>
      <c r="G235" s="49"/>
      <c r="H235" s="49"/>
      <c r="I235" s="49"/>
      <c r="J235" s="49"/>
      <c r="K235" s="49"/>
      <c r="L235" s="49"/>
      <c r="M235" s="49"/>
      <c r="N235" s="49"/>
      <c r="O235" s="49"/>
      <c r="P235" s="49"/>
      <c r="Q235" s="49"/>
      <c r="R235" s="49"/>
      <c r="S235" s="49"/>
      <c r="T235" s="87"/>
      <c r="U235" s="49"/>
      <c r="V235" s="49"/>
      <c r="W235" s="49"/>
      <c r="X235" s="49"/>
      <c r="Y235" s="49"/>
      <c r="Z235" s="49"/>
      <c r="AA235" s="49"/>
      <c r="AB235" s="49"/>
      <c r="AC235" s="49"/>
      <c r="AD235" s="49"/>
      <c r="AE235" s="49"/>
      <c r="AF235" s="49"/>
      <c r="AG235" s="157"/>
      <c r="AH235" s="49"/>
      <c r="AI235" s="154"/>
      <c r="AJ235" s="155"/>
    </row>
    <row r="236" spans="3:36" x14ac:dyDescent="0.2">
      <c r="C236" s="81"/>
      <c r="D236" s="91"/>
      <c r="F236" s="49"/>
      <c r="G236" s="49"/>
      <c r="H236" s="49"/>
      <c r="I236" s="49"/>
      <c r="J236" s="49"/>
      <c r="K236" s="49"/>
      <c r="L236" s="49"/>
      <c r="M236" s="49"/>
      <c r="N236" s="49"/>
      <c r="O236" s="49"/>
      <c r="P236" s="49"/>
      <c r="Q236" s="49"/>
      <c r="R236" s="49"/>
      <c r="S236" s="49"/>
      <c r="T236" s="87"/>
      <c r="U236" s="49"/>
      <c r="V236" s="49"/>
      <c r="W236" s="49"/>
      <c r="X236" s="49"/>
      <c r="Y236" s="49"/>
      <c r="Z236" s="49"/>
      <c r="AA236" s="49"/>
      <c r="AB236" s="49"/>
      <c r="AC236" s="49"/>
      <c r="AD236" s="49"/>
      <c r="AE236" s="49"/>
      <c r="AF236" s="49"/>
      <c r="AG236" s="157"/>
      <c r="AH236" s="49"/>
      <c r="AI236" s="154"/>
      <c r="AJ236" s="155"/>
    </row>
    <row r="237" spans="3:36" x14ac:dyDescent="0.2">
      <c r="C237" s="81"/>
      <c r="D237" s="91"/>
      <c r="F237" s="49"/>
      <c r="G237" s="49"/>
      <c r="H237" s="49"/>
      <c r="I237" s="49"/>
      <c r="J237" s="49"/>
      <c r="K237" s="49"/>
      <c r="L237" s="49"/>
      <c r="M237" s="49"/>
      <c r="N237" s="49"/>
      <c r="O237" s="49"/>
      <c r="P237" s="49"/>
      <c r="Q237" s="49"/>
      <c r="R237" s="49"/>
      <c r="S237" s="49"/>
      <c r="T237" s="87"/>
      <c r="U237" s="49"/>
      <c r="V237" s="49"/>
      <c r="W237" s="49"/>
      <c r="X237" s="49"/>
      <c r="Y237" s="49"/>
      <c r="Z237" s="49"/>
      <c r="AA237" s="49"/>
      <c r="AB237" s="49"/>
      <c r="AC237" s="49"/>
      <c r="AD237" s="49"/>
      <c r="AE237" s="49"/>
      <c r="AF237" s="49"/>
      <c r="AG237" s="157"/>
      <c r="AH237" s="49"/>
      <c r="AI237" s="154"/>
      <c r="AJ237" s="155"/>
    </row>
    <row r="238" spans="3:36" x14ac:dyDescent="0.2">
      <c r="C238" s="81"/>
      <c r="D238" s="91"/>
      <c r="F238" s="49"/>
      <c r="G238" s="49"/>
      <c r="H238" s="49"/>
      <c r="I238" s="49"/>
      <c r="J238" s="49"/>
      <c r="K238" s="49"/>
      <c r="L238" s="49"/>
      <c r="M238" s="49"/>
      <c r="N238" s="49"/>
      <c r="O238" s="49"/>
      <c r="P238" s="49"/>
      <c r="Q238" s="49"/>
      <c r="R238" s="49"/>
      <c r="S238" s="49"/>
      <c r="T238" s="87"/>
      <c r="U238" s="49"/>
      <c r="V238" s="49"/>
      <c r="W238" s="49"/>
      <c r="X238" s="49"/>
      <c r="Y238" s="49"/>
      <c r="Z238" s="49"/>
      <c r="AA238" s="49"/>
      <c r="AB238" s="49"/>
      <c r="AC238" s="49"/>
      <c r="AD238" s="49"/>
      <c r="AE238" s="49"/>
      <c r="AF238" s="49"/>
      <c r="AG238" s="157"/>
      <c r="AH238" s="49"/>
      <c r="AI238" s="154"/>
      <c r="AJ238" s="155"/>
    </row>
    <row r="239" spans="3:36" x14ac:dyDescent="0.2">
      <c r="C239" s="81"/>
      <c r="D239" s="91"/>
      <c r="F239" s="49"/>
      <c r="G239" s="49"/>
      <c r="H239" s="49"/>
      <c r="I239" s="49"/>
      <c r="J239" s="49"/>
      <c r="K239" s="49"/>
      <c r="L239" s="49"/>
      <c r="M239" s="49"/>
      <c r="N239" s="49"/>
      <c r="O239" s="49"/>
      <c r="P239" s="49"/>
      <c r="Q239" s="49"/>
      <c r="R239" s="49"/>
      <c r="S239" s="49"/>
      <c r="T239" s="87"/>
      <c r="U239" s="49"/>
      <c r="V239" s="49"/>
      <c r="W239" s="49"/>
      <c r="X239" s="49"/>
      <c r="Y239" s="49"/>
      <c r="Z239" s="49"/>
      <c r="AA239" s="49"/>
      <c r="AB239" s="49"/>
      <c r="AC239" s="49"/>
      <c r="AD239" s="49"/>
      <c r="AE239" s="49"/>
      <c r="AF239" s="49"/>
      <c r="AG239" s="157"/>
      <c r="AH239" s="49"/>
      <c r="AI239" s="154"/>
      <c r="AJ239" s="155"/>
    </row>
    <row r="240" spans="3:36" x14ac:dyDescent="0.2">
      <c r="C240" s="81"/>
      <c r="D240" s="91"/>
      <c r="F240" s="49"/>
      <c r="G240" s="49"/>
      <c r="H240" s="49"/>
      <c r="I240" s="49"/>
      <c r="J240" s="49"/>
      <c r="K240" s="49"/>
      <c r="L240" s="49"/>
      <c r="M240" s="49"/>
      <c r="N240" s="49"/>
      <c r="O240" s="49"/>
      <c r="P240" s="49"/>
      <c r="Q240" s="49"/>
      <c r="R240" s="49"/>
      <c r="S240" s="49"/>
      <c r="T240" s="87"/>
      <c r="U240" s="49"/>
      <c r="V240" s="49"/>
      <c r="W240" s="49"/>
      <c r="X240" s="49"/>
      <c r="Y240" s="49"/>
      <c r="Z240" s="49"/>
      <c r="AA240" s="49"/>
      <c r="AB240" s="49"/>
      <c r="AC240" s="49"/>
      <c r="AD240" s="49"/>
      <c r="AE240" s="49"/>
      <c r="AF240" s="49"/>
      <c r="AG240" s="157"/>
      <c r="AH240" s="49"/>
      <c r="AI240" s="154"/>
      <c r="AJ240" s="155"/>
    </row>
    <row r="241" spans="3:36" x14ac:dyDescent="0.2">
      <c r="C241" s="81"/>
      <c r="D241" s="91"/>
      <c r="F241" s="49"/>
      <c r="G241" s="49"/>
      <c r="H241" s="49"/>
      <c r="I241" s="49"/>
      <c r="J241" s="49"/>
      <c r="K241" s="49"/>
      <c r="L241" s="49"/>
      <c r="M241" s="49"/>
      <c r="N241" s="49"/>
      <c r="O241" s="49"/>
      <c r="P241" s="49"/>
      <c r="Q241" s="49"/>
      <c r="R241" s="49"/>
      <c r="S241" s="49"/>
      <c r="T241" s="87"/>
      <c r="U241" s="49"/>
      <c r="V241" s="49"/>
      <c r="W241" s="49"/>
      <c r="X241" s="49"/>
      <c r="Y241" s="49"/>
      <c r="Z241" s="49"/>
      <c r="AA241" s="49"/>
      <c r="AB241" s="49"/>
      <c r="AC241" s="49"/>
      <c r="AD241" s="49"/>
      <c r="AE241" s="49"/>
      <c r="AF241" s="49"/>
      <c r="AG241" s="157"/>
      <c r="AH241" s="49"/>
      <c r="AI241" s="154"/>
      <c r="AJ241" s="155"/>
    </row>
    <row r="242" spans="3:36" x14ac:dyDescent="0.2">
      <c r="C242" s="81"/>
      <c r="D242" s="91"/>
      <c r="F242" s="49"/>
      <c r="G242" s="49"/>
      <c r="H242" s="49"/>
      <c r="I242" s="49"/>
      <c r="J242" s="49"/>
      <c r="K242" s="49"/>
      <c r="L242" s="49"/>
      <c r="M242" s="49"/>
      <c r="N242" s="49"/>
      <c r="O242" s="49"/>
      <c r="P242" s="49"/>
      <c r="Q242" s="49"/>
      <c r="R242" s="49"/>
      <c r="S242" s="49"/>
      <c r="T242" s="87"/>
      <c r="U242" s="49"/>
      <c r="V242" s="49"/>
      <c r="W242" s="49"/>
      <c r="X242" s="49"/>
      <c r="Y242" s="49"/>
      <c r="Z242" s="49"/>
      <c r="AA242" s="49"/>
      <c r="AB242" s="49"/>
      <c r="AC242" s="49"/>
      <c r="AD242" s="49"/>
      <c r="AE242" s="49"/>
      <c r="AF242" s="49"/>
      <c r="AG242" s="157"/>
      <c r="AH242" s="49"/>
      <c r="AI242" s="154"/>
      <c r="AJ242" s="155"/>
    </row>
    <row r="243" spans="3:36" x14ac:dyDescent="0.2">
      <c r="C243" s="81"/>
      <c r="D243" s="91"/>
      <c r="F243" s="49"/>
      <c r="G243" s="49"/>
      <c r="H243" s="49"/>
      <c r="I243" s="49"/>
      <c r="J243" s="49"/>
      <c r="K243" s="49"/>
      <c r="L243" s="49"/>
      <c r="M243" s="49"/>
      <c r="N243" s="49"/>
      <c r="O243" s="49"/>
      <c r="P243" s="49"/>
      <c r="Q243" s="49"/>
      <c r="R243" s="49"/>
      <c r="S243" s="49"/>
      <c r="T243" s="87"/>
      <c r="U243" s="49"/>
      <c r="V243" s="49"/>
      <c r="W243" s="49"/>
      <c r="X243" s="49"/>
      <c r="Y243" s="49"/>
      <c r="Z243" s="49"/>
      <c r="AA243" s="49"/>
      <c r="AB243" s="49"/>
      <c r="AC243" s="49"/>
      <c r="AD243" s="49"/>
      <c r="AE243" s="49"/>
      <c r="AF243" s="49"/>
      <c r="AG243" s="157"/>
      <c r="AH243" s="49"/>
      <c r="AI243" s="154"/>
      <c r="AJ243" s="155"/>
    </row>
    <row r="244" spans="3:36" x14ac:dyDescent="0.2">
      <c r="C244" s="81"/>
      <c r="D244" s="91"/>
      <c r="F244" s="49"/>
      <c r="G244" s="49"/>
      <c r="H244" s="49"/>
      <c r="I244" s="49"/>
      <c r="J244" s="49"/>
      <c r="K244" s="49"/>
      <c r="L244" s="49"/>
      <c r="M244" s="49"/>
      <c r="N244" s="49"/>
      <c r="O244" s="49"/>
      <c r="P244" s="49"/>
      <c r="Q244" s="49"/>
      <c r="R244" s="49"/>
      <c r="S244" s="49"/>
      <c r="T244" s="87"/>
      <c r="U244" s="49"/>
      <c r="V244" s="49"/>
      <c r="W244" s="49"/>
      <c r="X244" s="49"/>
      <c r="Y244" s="49"/>
      <c r="Z244" s="49"/>
      <c r="AA244" s="49"/>
      <c r="AB244" s="49"/>
      <c r="AC244" s="49"/>
      <c r="AD244" s="49"/>
      <c r="AE244" s="49"/>
      <c r="AF244" s="49"/>
      <c r="AG244" s="157"/>
      <c r="AH244" s="49"/>
      <c r="AI244" s="154"/>
      <c r="AJ244" s="155"/>
    </row>
    <row r="245" spans="3:36" x14ac:dyDescent="0.2">
      <c r="C245" s="81"/>
      <c r="D245" s="91"/>
      <c r="F245" s="49"/>
      <c r="G245" s="49"/>
      <c r="H245" s="49"/>
      <c r="I245" s="49"/>
      <c r="J245" s="49"/>
      <c r="K245" s="49"/>
      <c r="L245" s="49"/>
      <c r="M245" s="49"/>
      <c r="N245" s="49"/>
      <c r="O245" s="49"/>
      <c r="P245" s="49"/>
      <c r="Q245" s="49"/>
      <c r="R245" s="49"/>
      <c r="S245" s="49"/>
      <c r="T245" s="87"/>
      <c r="U245" s="49"/>
      <c r="V245" s="49"/>
      <c r="W245" s="49"/>
      <c r="X245" s="49"/>
      <c r="Y245" s="49"/>
      <c r="Z245" s="49"/>
      <c r="AA245" s="49"/>
      <c r="AB245" s="49"/>
      <c r="AC245" s="49"/>
      <c r="AD245" s="49"/>
      <c r="AE245" s="49"/>
      <c r="AF245" s="49"/>
      <c r="AG245" s="157"/>
      <c r="AH245" s="49"/>
      <c r="AI245" s="154"/>
      <c r="AJ245" s="155"/>
    </row>
    <row r="246" spans="3:36" x14ac:dyDescent="0.2">
      <c r="C246" s="81"/>
      <c r="D246" s="91"/>
      <c r="F246" s="49"/>
      <c r="G246" s="49"/>
      <c r="H246" s="49"/>
      <c r="I246" s="49"/>
      <c r="J246" s="49"/>
      <c r="K246" s="49"/>
      <c r="L246" s="49"/>
      <c r="M246" s="49"/>
      <c r="N246" s="49"/>
      <c r="O246" s="49"/>
      <c r="P246" s="49"/>
      <c r="Q246" s="49"/>
      <c r="R246" s="49"/>
      <c r="S246" s="49"/>
      <c r="T246" s="87"/>
      <c r="U246" s="49"/>
      <c r="V246" s="49"/>
      <c r="W246" s="49"/>
      <c r="X246" s="49"/>
      <c r="Y246" s="49"/>
      <c r="Z246" s="49"/>
      <c r="AA246" s="49"/>
      <c r="AB246" s="49"/>
      <c r="AC246" s="49"/>
      <c r="AD246" s="49"/>
      <c r="AE246" s="49"/>
      <c r="AF246" s="49"/>
      <c r="AG246" s="157"/>
      <c r="AH246" s="49"/>
      <c r="AI246" s="154"/>
      <c r="AJ246" s="155"/>
    </row>
    <row r="247" spans="3:36" x14ac:dyDescent="0.2">
      <c r="C247" s="81"/>
      <c r="D247" s="91"/>
      <c r="F247" s="49"/>
      <c r="G247" s="49"/>
      <c r="H247" s="49"/>
      <c r="I247" s="49"/>
      <c r="J247" s="49"/>
      <c r="K247" s="49"/>
      <c r="L247" s="49"/>
      <c r="M247" s="49"/>
      <c r="N247" s="49"/>
      <c r="O247" s="49"/>
      <c r="P247" s="49"/>
      <c r="Q247" s="49"/>
      <c r="R247" s="49"/>
      <c r="S247" s="49"/>
      <c r="T247" s="87"/>
      <c r="U247" s="49"/>
      <c r="V247" s="49"/>
      <c r="W247" s="49"/>
      <c r="X247" s="49"/>
      <c r="Y247" s="49"/>
      <c r="Z247" s="49"/>
      <c r="AA247" s="49"/>
      <c r="AB247" s="49"/>
      <c r="AC247" s="49"/>
      <c r="AD247" s="49"/>
      <c r="AE247" s="49"/>
      <c r="AF247" s="49"/>
      <c r="AG247" s="157"/>
      <c r="AH247" s="49"/>
      <c r="AI247" s="154"/>
      <c r="AJ247" s="155"/>
    </row>
    <row r="248" spans="3:36" x14ac:dyDescent="0.2">
      <c r="C248" s="81"/>
      <c r="D248" s="91"/>
      <c r="F248" s="49"/>
      <c r="G248" s="49"/>
      <c r="H248" s="49"/>
      <c r="I248" s="49"/>
      <c r="J248" s="49"/>
      <c r="K248" s="49"/>
      <c r="L248" s="49"/>
      <c r="M248" s="49"/>
      <c r="N248" s="49"/>
      <c r="O248" s="49"/>
      <c r="P248" s="49"/>
      <c r="Q248" s="49"/>
      <c r="R248" s="49"/>
      <c r="S248" s="49"/>
      <c r="T248" s="87"/>
      <c r="U248" s="49"/>
      <c r="V248" s="49"/>
      <c r="W248" s="49"/>
      <c r="X248" s="49"/>
      <c r="Y248" s="49"/>
      <c r="Z248" s="49"/>
      <c r="AA248" s="49"/>
      <c r="AB248" s="49"/>
      <c r="AC248" s="49"/>
      <c r="AD248" s="49"/>
      <c r="AE248" s="49"/>
      <c r="AF248" s="49"/>
      <c r="AG248" s="157"/>
      <c r="AH248" s="49"/>
      <c r="AI248" s="154"/>
      <c r="AJ248" s="155"/>
    </row>
    <row r="249" spans="3:36" x14ac:dyDescent="0.2">
      <c r="C249" s="81"/>
      <c r="D249" s="91"/>
      <c r="F249" s="49"/>
      <c r="G249" s="49"/>
      <c r="H249" s="49"/>
      <c r="I249" s="49"/>
      <c r="J249" s="49"/>
      <c r="K249" s="49"/>
      <c r="L249" s="49"/>
      <c r="M249" s="49"/>
      <c r="N249" s="49"/>
      <c r="O249" s="49"/>
      <c r="P249" s="49"/>
      <c r="Q249" s="49"/>
      <c r="R249" s="49"/>
      <c r="S249" s="49"/>
      <c r="T249" s="87"/>
      <c r="U249" s="49"/>
      <c r="V249" s="49"/>
      <c r="W249" s="49"/>
      <c r="X249" s="49"/>
      <c r="Y249" s="49"/>
      <c r="Z249" s="49"/>
      <c r="AA249" s="49"/>
      <c r="AB249" s="49"/>
      <c r="AC249" s="49"/>
      <c r="AD249" s="49"/>
      <c r="AE249" s="49"/>
      <c r="AF249" s="49"/>
      <c r="AG249" s="157"/>
      <c r="AH249" s="49"/>
      <c r="AI249" s="154"/>
      <c r="AJ249" s="155"/>
    </row>
    <row r="250" spans="3:36" x14ac:dyDescent="0.2">
      <c r="C250" s="81"/>
      <c r="D250" s="91"/>
      <c r="F250" s="49"/>
      <c r="G250" s="49"/>
      <c r="H250" s="49"/>
      <c r="I250" s="49"/>
      <c r="J250" s="49"/>
      <c r="K250" s="49"/>
      <c r="L250" s="49"/>
      <c r="M250" s="49"/>
      <c r="N250" s="49"/>
      <c r="O250" s="49"/>
      <c r="P250" s="49"/>
      <c r="Q250" s="49"/>
      <c r="R250" s="49"/>
      <c r="S250" s="49"/>
      <c r="T250" s="87"/>
      <c r="U250" s="49"/>
      <c r="V250" s="49"/>
      <c r="W250" s="49"/>
      <c r="X250" s="49"/>
      <c r="Y250" s="49"/>
      <c r="Z250" s="49"/>
      <c r="AA250" s="49"/>
      <c r="AB250" s="49"/>
      <c r="AC250" s="49"/>
      <c r="AD250" s="49"/>
      <c r="AE250" s="49"/>
      <c r="AF250" s="49"/>
      <c r="AG250" s="157"/>
      <c r="AH250" s="49"/>
      <c r="AI250" s="154"/>
      <c r="AJ250" s="155"/>
    </row>
    <row r="251" spans="3:36" x14ac:dyDescent="0.2">
      <c r="C251" s="81"/>
      <c r="D251" s="91"/>
      <c r="F251" s="49"/>
      <c r="G251" s="49"/>
      <c r="H251" s="49"/>
      <c r="I251" s="49"/>
      <c r="J251" s="49"/>
      <c r="K251" s="49"/>
      <c r="L251" s="49"/>
      <c r="M251" s="49"/>
      <c r="N251" s="49"/>
      <c r="O251" s="49"/>
      <c r="P251" s="49"/>
      <c r="Q251" s="49"/>
      <c r="R251" s="49"/>
      <c r="S251" s="49"/>
      <c r="T251" s="87"/>
      <c r="U251" s="49"/>
      <c r="V251" s="49"/>
      <c r="W251" s="49"/>
      <c r="X251" s="49"/>
      <c r="Y251" s="49"/>
      <c r="Z251" s="49"/>
      <c r="AA251" s="49"/>
      <c r="AB251" s="49"/>
      <c r="AC251" s="49"/>
      <c r="AD251" s="49"/>
      <c r="AE251" s="49"/>
      <c r="AF251" s="49"/>
      <c r="AG251" s="157"/>
      <c r="AH251" s="49"/>
      <c r="AI251" s="154"/>
      <c r="AJ251" s="155"/>
    </row>
    <row r="252" spans="3:36" x14ac:dyDescent="0.2">
      <c r="C252" s="81"/>
      <c r="D252" s="91"/>
      <c r="F252" s="49"/>
      <c r="G252" s="49"/>
      <c r="H252" s="49"/>
      <c r="I252" s="49"/>
      <c r="J252" s="49"/>
      <c r="K252" s="49"/>
      <c r="L252" s="49"/>
      <c r="M252" s="49"/>
      <c r="N252" s="49"/>
      <c r="O252" s="49"/>
      <c r="P252" s="49"/>
      <c r="Q252" s="49"/>
      <c r="R252" s="49"/>
      <c r="S252" s="49"/>
      <c r="T252" s="87"/>
      <c r="U252" s="49"/>
      <c r="V252" s="49"/>
      <c r="W252" s="49"/>
      <c r="X252" s="49"/>
      <c r="Y252" s="49"/>
      <c r="Z252" s="49"/>
      <c r="AA252" s="49"/>
      <c r="AB252" s="49"/>
      <c r="AC252" s="49"/>
      <c r="AD252" s="49"/>
      <c r="AE252" s="49"/>
      <c r="AF252" s="49"/>
      <c r="AG252" s="157"/>
      <c r="AH252" s="49"/>
      <c r="AI252" s="154"/>
      <c r="AJ252" s="155"/>
    </row>
    <row r="253" spans="3:36" x14ac:dyDescent="0.2">
      <c r="C253" s="81"/>
      <c r="D253" s="91"/>
      <c r="F253" s="49"/>
      <c r="G253" s="49"/>
      <c r="H253" s="49"/>
      <c r="I253" s="49"/>
      <c r="J253" s="49"/>
      <c r="K253" s="49"/>
      <c r="L253" s="49"/>
      <c r="M253" s="49"/>
      <c r="N253" s="49"/>
      <c r="O253" s="49"/>
      <c r="P253" s="49"/>
      <c r="Q253" s="49"/>
      <c r="R253" s="49"/>
      <c r="S253" s="49"/>
      <c r="T253" s="87"/>
      <c r="U253" s="49"/>
      <c r="V253" s="49"/>
      <c r="W253" s="49"/>
      <c r="X253" s="49"/>
      <c r="Y253" s="49"/>
      <c r="Z253" s="49"/>
      <c r="AA253" s="49"/>
      <c r="AB253" s="49"/>
      <c r="AC253" s="49"/>
      <c r="AD253" s="49"/>
      <c r="AE253" s="49"/>
      <c r="AF253" s="49"/>
      <c r="AG253" s="157"/>
      <c r="AH253" s="49"/>
      <c r="AI253" s="154"/>
      <c r="AJ253" s="155"/>
    </row>
    <row r="254" spans="3:36" x14ac:dyDescent="0.2">
      <c r="C254" s="81"/>
      <c r="D254" s="91"/>
      <c r="F254" s="49"/>
      <c r="G254" s="49"/>
      <c r="H254" s="49"/>
      <c r="I254" s="49"/>
      <c r="J254" s="49"/>
      <c r="K254" s="49"/>
      <c r="L254" s="49"/>
      <c r="M254" s="49"/>
      <c r="N254" s="49"/>
      <c r="O254" s="49"/>
      <c r="P254" s="49"/>
      <c r="Q254" s="49"/>
      <c r="R254" s="49"/>
      <c r="S254" s="49"/>
      <c r="T254" s="87"/>
      <c r="U254" s="49"/>
      <c r="V254" s="49"/>
      <c r="W254" s="49"/>
      <c r="X254" s="49"/>
      <c r="Y254" s="49"/>
      <c r="Z254" s="49"/>
      <c r="AA254" s="49"/>
      <c r="AB254" s="49"/>
      <c r="AC254" s="49"/>
      <c r="AD254" s="49"/>
      <c r="AE254" s="49"/>
      <c r="AF254" s="49"/>
      <c r="AG254" s="157"/>
      <c r="AH254" s="49"/>
      <c r="AI254" s="154"/>
      <c r="AJ254" s="155"/>
    </row>
    <row r="255" spans="3:36" x14ac:dyDescent="0.2">
      <c r="C255" s="81"/>
      <c r="D255" s="91"/>
      <c r="F255" s="49"/>
      <c r="G255" s="49"/>
      <c r="H255" s="49"/>
      <c r="I255" s="49"/>
      <c r="J255" s="49"/>
      <c r="K255" s="49"/>
      <c r="L255" s="49"/>
      <c r="M255" s="49"/>
      <c r="N255" s="49"/>
      <c r="O255" s="49"/>
      <c r="P255" s="49"/>
      <c r="Q255" s="49"/>
      <c r="R255" s="49"/>
      <c r="S255" s="49"/>
      <c r="T255" s="87"/>
      <c r="U255" s="49"/>
      <c r="V255" s="49"/>
      <c r="W255" s="49"/>
      <c r="X255" s="49"/>
      <c r="Y255" s="49"/>
      <c r="Z255" s="49"/>
      <c r="AA255" s="49"/>
      <c r="AB255" s="49"/>
      <c r="AC255" s="49"/>
      <c r="AD255" s="49"/>
      <c r="AE255" s="49"/>
      <c r="AF255" s="49"/>
      <c r="AG255" s="157"/>
      <c r="AH255" s="49"/>
      <c r="AI255" s="154"/>
      <c r="AJ255" s="155"/>
    </row>
    <row r="256" spans="3:36" x14ac:dyDescent="0.2">
      <c r="C256" s="81"/>
      <c r="D256" s="91"/>
      <c r="F256" s="49"/>
      <c r="G256" s="49"/>
      <c r="H256" s="49"/>
      <c r="I256" s="49"/>
      <c r="J256" s="49"/>
      <c r="K256" s="49"/>
      <c r="L256" s="49"/>
      <c r="M256" s="49"/>
      <c r="N256" s="49"/>
      <c r="O256" s="49"/>
      <c r="P256" s="49"/>
      <c r="Q256" s="49"/>
      <c r="R256" s="49"/>
      <c r="S256" s="49"/>
      <c r="T256" s="87"/>
      <c r="U256" s="49"/>
      <c r="V256" s="49"/>
      <c r="W256" s="49"/>
      <c r="X256" s="49"/>
      <c r="Y256" s="49"/>
      <c r="Z256" s="49"/>
      <c r="AA256" s="49"/>
      <c r="AB256" s="49"/>
      <c r="AC256" s="49"/>
      <c r="AD256" s="49"/>
      <c r="AE256" s="49"/>
      <c r="AF256" s="49"/>
      <c r="AG256" s="157"/>
      <c r="AH256" s="49"/>
      <c r="AI256" s="154"/>
      <c r="AJ256" s="155"/>
    </row>
    <row r="257" spans="3:36" x14ac:dyDescent="0.2">
      <c r="C257" s="81"/>
      <c r="D257" s="91"/>
      <c r="F257" s="49"/>
      <c r="G257" s="49"/>
      <c r="H257" s="49"/>
      <c r="I257" s="49"/>
      <c r="J257" s="49"/>
      <c r="K257" s="49"/>
      <c r="L257" s="49"/>
      <c r="M257" s="49"/>
      <c r="N257" s="49"/>
      <c r="O257" s="49"/>
      <c r="P257" s="49"/>
      <c r="Q257" s="49"/>
      <c r="R257" s="49"/>
      <c r="S257" s="49"/>
      <c r="T257" s="87"/>
      <c r="U257" s="49"/>
      <c r="V257" s="49"/>
      <c r="W257" s="49"/>
      <c r="X257" s="49"/>
      <c r="Y257" s="49"/>
      <c r="Z257" s="49"/>
      <c r="AA257" s="49"/>
      <c r="AB257" s="49"/>
      <c r="AC257" s="49"/>
      <c r="AD257" s="49"/>
      <c r="AE257" s="49"/>
      <c r="AF257" s="49"/>
      <c r="AG257" s="157"/>
      <c r="AH257" s="49"/>
      <c r="AI257" s="154"/>
      <c r="AJ257" s="155"/>
    </row>
    <row r="258" spans="3:36" x14ac:dyDescent="0.2">
      <c r="C258" s="81"/>
      <c r="D258" s="91"/>
      <c r="F258" s="49"/>
      <c r="G258" s="49"/>
      <c r="H258" s="49"/>
      <c r="I258" s="49"/>
      <c r="J258" s="49"/>
      <c r="K258" s="49"/>
      <c r="L258" s="49"/>
      <c r="M258" s="49"/>
      <c r="N258" s="49"/>
      <c r="O258" s="49"/>
      <c r="P258" s="49"/>
      <c r="Q258" s="49"/>
      <c r="R258" s="49"/>
      <c r="S258" s="49"/>
      <c r="T258" s="87"/>
      <c r="U258" s="49"/>
      <c r="V258" s="49"/>
      <c r="W258" s="49"/>
      <c r="X258" s="49"/>
      <c r="Y258" s="49"/>
      <c r="Z258" s="49"/>
      <c r="AA258" s="49"/>
      <c r="AB258" s="49"/>
      <c r="AC258" s="49"/>
      <c r="AD258" s="49"/>
      <c r="AE258" s="49"/>
      <c r="AF258" s="49"/>
      <c r="AG258" s="157"/>
      <c r="AH258" s="49"/>
      <c r="AI258" s="154"/>
      <c r="AJ258" s="155"/>
    </row>
    <row r="259" spans="3:36" x14ac:dyDescent="0.2">
      <c r="C259" s="81"/>
      <c r="D259" s="91"/>
      <c r="F259" s="49"/>
      <c r="G259" s="49"/>
      <c r="H259" s="49"/>
      <c r="I259" s="49"/>
      <c r="J259" s="49"/>
      <c r="K259" s="49"/>
      <c r="L259" s="49"/>
      <c r="M259" s="49"/>
      <c r="N259" s="49"/>
      <c r="O259" s="49"/>
      <c r="P259" s="49"/>
      <c r="Q259" s="49"/>
      <c r="R259" s="49"/>
      <c r="S259" s="49"/>
      <c r="T259" s="87"/>
      <c r="U259" s="49"/>
      <c r="V259" s="49"/>
      <c r="W259" s="49"/>
      <c r="X259" s="49"/>
      <c r="Y259" s="49"/>
      <c r="Z259" s="49"/>
      <c r="AA259" s="49"/>
      <c r="AB259" s="49"/>
      <c r="AC259" s="49"/>
      <c r="AD259" s="49"/>
      <c r="AE259" s="49"/>
      <c r="AF259" s="49"/>
      <c r="AG259" s="157"/>
      <c r="AH259" s="49"/>
      <c r="AI259" s="154"/>
      <c r="AJ259" s="155"/>
    </row>
    <row r="260" spans="3:36" x14ac:dyDescent="0.2">
      <c r="C260" s="81"/>
      <c r="D260" s="91"/>
      <c r="F260" s="49"/>
      <c r="G260" s="49"/>
      <c r="H260" s="49"/>
      <c r="I260" s="49"/>
      <c r="J260" s="49"/>
      <c r="K260" s="49"/>
      <c r="L260" s="49"/>
      <c r="M260" s="49"/>
      <c r="N260" s="49"/>
      <c r="O260" s="49"/>
      <c r="P260" s="49"/>
      <c r="Q260" s="49"/>
      <c r="R260" s="49"/>
      <c r="S260" s="49"/>
      <c r="T260" s="87"/>
      <c r="U260" s="49"/>
      <c r="V260" s="49"/>
      <c r="W260" s="49"/>
      <c r="X260" s="49"/>
      <c r="Y260" s="49"/>
      <c r="Z260" s="49"/>
      <c r="AA260" s="49"/>
      <c r="AB260" s="49"/>
      <c r="AC260" s="49"/>
      <c r="AD260" s="49"/>
      <c r="AE260" s="49"/>
      <c r="AF260" s="49"/>
      <c r="AG260" s="157"/>
      <c r="AH260" s="49"/>
      <c r="AI260" s="154"/>
      <c r="AJ260" s="155"/>
    </row>
    <row r="261" spans="3:36" x14ac:dyDescent="0.2">
      <c r="C261" s="81"/>
      <c r="D261" s="91"/>
      <c r="F261" s="49"/>
      <c r="G261" s="49"/>
      <c r="H261" s="49"/>
      <c r="I261" s="49"/>
      <c r="J261" s="49"/>
      <c r="K261" s="49"/>
      <c r="L261" s="49"/>
      <c r="M261" s="49"/>
      <c r="N261" s="49"/>
      <c r="O261" s="49"/>
      <c r="P261" s="49"/>
      <c r="Q261" s="49"/>
      <c r="R261" s="49"/>
      <c r="S261" s="49"/>
      <c r="T261" s="87"/>
      <c r="U261" s="49"/>
      <c r="V261" s="49"/>
      <c r="W261" s="49"/>
      <c r="X261" s="49"/>
      <c r="Y261" s="49"/>
      <c r="Z261" s="49"/>
      <c r="AA261" s="49"/>
      <c r="AB261" s="49"/>
      <c r="AC261" s="49"/>
      <c r="AD261" s="49"/>
      <c r="AE261" s="49"/>
      <c r="AF261" s="49"/>
      <c r="AG261" s="157"/>
      <c r="AH261" s="49"/>
      <c r="AI261" s="154"/>
      <c r="AJ261" s="155"/>
    </row>
    <row r="262" spans="3:36" x14ac:dyDescent="0.2">
      <c r="C262" s="81"/>
      <c r="D262" s="91"/>
      <c r="F262" s="49"/>
      <c r="G262" s="49"/>
      <c r="H262" s="49"/>
      <c r="I262" s="49"/>
      <c r="J262" s="49"/>
      <c r="K262" s="49"/>
      <c r="L262" s="49"/>
      <c r="M262" s="49"/>
      <c r="N262" s="49"/>
      <c r="O262" s="49"/>
      <c r="P262" s="49"/>
      <c r="Q262" s="49"/>
      <c r="R262" s="49"/>
      <c r="S262" s="49"/>
      <c r="T262" s="87"/>
      <c r="U262" s="49"/>
      <c r="V262" s="49"/>
      <c r="W262" s="49"/>
      <c r="X262" s="49"/>
      <c r="Y262" s="49"/>
      <c r="Z262" s="49"/>
      <c r="AA262" s="49"/>
      <c r="AB262" s="49"/>
      <c r="AC262" s="49"/>
      <c r="AD262" s="49"/>
      <c r="AE262" s="49"/>
      <c r="AF262" s="49"/>
      <c r="AG262" s="157"/>
      <c r="AH262" s="49"/>
      <c r="AI262" s="154"/>
      <c r="AJ262" s="155"/>
    </row>
    <row r="263" spans="3:36" x14ac:dyDescent="0.2">
      <c r="C263" s="81"/>
      <c r="D263" s="91"/>
      <c r="F263" s="49"/>
      <c r="G263" s="49"/>
      <c r="H263" s="49"/>
      <c r="I263" s="49"/>
      <c r="J263" s="49"/>
      <c r="K263" s="49"/>
      <c r="L263" s="49"/>
      <c r="M263" s="49"/>
      <c r="N263" s="49"/>
      <c r="O263" s="49"/>
      <c r="P263" s="49"/>
      <c r="Q263" s="49"/>
      <c r="R263" s="49"/>
      <c r="S263" s="49"/>
      <c r="T263" s="87"/>
      <c r="U263" s="49"/>
      <c r="V263" s="49"/>
      <c r="W263" s="49"/>
      <c r="X263" s="49"/>
      <c r="Y263" s="49"/>
      <c r="Z263" s="49"/>
      <c r="AA263" s="49"/>
      <c r="AB263" s="49"/>
      <c r="AC263" s="49"/>
      <c r="AD263" s="49"/>
      <c r="AE263" s="49"/>
      <c r="AF263" s="49"/>
      <c r="AG263" s="157"/>
      <c r="AH263" s="49"/>
      <c r="AI263" s="154"/>
      <c r="AJ263" s="155"/>
    </row>
    <row r="264" spans="3:36" x14ac:dyDescent="0.2">
      <c r="C264" s="81"/>
      <c r="D264" s="91"/>
      <c r="F264" s="49"/>
      <c r="G264" s="49"/>
      <c r="H264" s="49"/>
      <c r="I264" s="49"/>
      <c r="J264" s="49"/>
      <c r="K264" s="49"/>
      <c r="L264" s="49"/>
      <c r="M264" s="49"/>
      <c r="N264" s="49"/>
      <c r="O264" s="49"/>
      <c r="P264" s="49"/>
      <c r="Q264" s="49"/>
      <c r="R264" s="49"/>
      <c r="S264" s="49"/>
      <c r="T264" s="87"/>
      <c r="U264" s="49"/>
      <c r="V264" s="49"/>
      <c r="W264" s="49"/>
      <c r="X264" s="49"/>
      <c r="Y264" s="49"/>
      <c r="Z264" s="49"/>
      <c r="AA264" s="49"/>
      <c r="AB264" s="49"/>
      <c r="AC264" s="49"/>
      <c r="AD264" s="49"/>
      <c r="AE264" s="49"/>
      <c r="AF264" s="49"/>
      <c r="AG264" s="157"/>
      <c r="AH264" s="49"/>
      <c r="AI264" s="154"/>
      <c r="AJ264" s="155"/>
    </row>
    <row r="265" spans="3:36" x14ac:dyDescent="0.2">
      <c r="C265" s="81"/>
      <c r="D265" s="91"/>
      <c r="F265" s="49"/>
      <c r="G265" s="49"/>
      <c r="H265" s="49"/>
      <c r="I265" s="49"/>
      <c r="J265" s="49"/>
      <c r="K265" s="49"/>
      <c r="L265" s="49"/>
      <c r="M265" s="49"/>
      <c r="N265" s="49"/>
      <c r="O265" s="49"/>
      <c r="P265" s="49"/>
      <c r="Q265" s="49"/>
      <c r="R265" s="49"/>
      <c r="S265" s="49"/>
      <c r="T265" s="87"/>
      <c r="U265" s="49"/>
      <c r="V265" s="49"/>
      <c r="W265" s="49"/>
      <c r="X265" s="49"/>
      <c r="Y265" s="49"/>
      <c r="Z265" s="49"/>
      <c r="AA265" s="49"/>
      <c r="AB265" s="49"/>
      <c r="AC265" s="49"/>
      <c r="AD265" s="49"/>
      <c r="AE265" s="49"/>
      <c r="AF265" s="49"/>
      <c r="AG265" s="157"/>
      <c r="AH265" s="49"/>
      <c r="AI265" s="154"/>
      <c r="AJ265" s="155"/>
    </row>
    <row r="266" spans="3:36" x14ac:dyDescent="0.2">
      <c r="C266" s="81"/>
      <c r="D266" s="91"/>
      <c r="F266" s="49"/>
      <c r="G266" s="49"/>
      <c r="H266" s="49"/>
      <c r="I266" s="49"/>
      <c r="J266" s="49"/>
      <c r="K266" s="49"/>
      <c r="L266" s="49"/>
      <c r="M266" s="49"/>
      <c r="N266" s="49"/>
      <c r="O266" s="49"/>
      <c r="P266" s="49"/>
      <c r="Q266" s="49"/>
      <c r="R266" s="49"/>
      <c r="S266" s="49"/>
      <c r="T266" s="87"/>
      <c r="U266" s="49"/>
      <c r="V266" s="49"/>
      <c r="W266" s="49"/>
      <c r="X266" s="49"/>
      <c r="Y266" s="49"/>
      <c r="Z266" s="49"/>
      <c r="AA266" s="49"/>
      <c r="AB266" s="49"/>
      <c r="AC266" s="49"/>
      <c r="AD266" s="49"/>
      <c r="AE266" s="49"/>
      <c r="AF266" s="49"/>
      <c r="AG266" s="157"/>
      <c r="AH266" s="49"/>
      <c r="AI266" s="154"/>
      <c r="AJ266" s="155"/>
    </row>
    <row r="267" spans="3:36" x14ac:dyDescent="0.2">
      <c r="C267" s="81"/>
      <c r="D267" s="91"/>
      <c r="F267" s="49"/>
      <c r="G267" s="49"/>
      <c r="H267" s="49"/>
      <c r="I267" s="49"/>
      <c r="J267" s="49"/>
      <c r="K267" s="49"/>
      <c r="L267" s="49"/>
      <c r="M267" s="49"/>
      <c r="N267" s="49"/>
      <c r="O267" s="49"/>
      <c r="P267" s="49"/>
      <c r="Q267" s="49"/>
      <c r="R267" s="49"/>
      <c r="S267" s="49"/>
      <c r="T267" s="87"/>
      <c r="U267" s="49"/>
      <c r="V267" s="49"/>
      <c r="W267" s="49"/>
      <c r="X267" s="49"/>
      <c r="Y267" s="49"/>
      <c r="Z267" s="49"/>
      <c r="AA267" s="49"/>
      <c r="AB267" s="49"/>
      <c r="AC267" s="49"/>
      <c r="AD267" s="49"/>
      <c r="AE267" s="49"/>
      <c r="AF267" s="49"/>
      <c r="AG267" s="157"/>
      <c r="AH267" s="49"/>
      <c r="AI267" s="154"/>
      <c r="AJ267" s="155"/>
    </row>
    <row r="268" spans="3:36" x14ac:dyDescent="0.2">
      <c r="C268" s="81"/>
      <c r="D268" s="91"/>
      <c r="F268" s="49"/>
      <c r="G268" s="49"/>
      <c r="H268" s="49"/>
      <c r="I268" s="49"/>
      <c r="J268" s="49"/>
      <c r="K268" s="49"/>
      <c r="L268" s="49"/>
      <c r="M268" s="49"/>
      <c r="N268" s="49"/>
      <c r="O268" s="49"/>
      <c r="P268" s="49"/>
      <c r="Q268" s="49"/>
      <c r="R268" s="49"/>
      <c r="S268" s="49"/>
      <c r="T268" s="87"/>
      <c r="U268" s="49"/>
      <c r="V268" s="49"/>
      <c r="W268" s="49"/>
      <c r="X268" s="49"/>
      <c r="Y268" s="49"/>
      <c r="Z268" s="49"/>
      <c r="AA268" s="49"/>
      <c r="AB268" s="49"/>
      <c r="AC268" s="49"/>
      <c r="AD268" s="49"/>
      <c r="AE268" s="49"/>
      <c r="AF268" s="49"/>
      <c r="AG268" s="157"/>
      <c r="AH268" s="49"/>
      <c r="AI268" s="154"/>
      <c r="AJ268" s="155"/>
    </row>
    <row r="269" spans="3:36" x14ac:dyDescent="0.2">
      <c r="C269" s="81"/>
      <c r="D269" s="91"/>
      <c r="F269" s="49"/>
      <c r="G269" s="49"/>
      <c r="H269" s="49"/>
      <c r="I269" s="49"/>
      <c r="J269" s="49"/>
      <c r="K269" s="49"/>
      <c r="L269" s="49"/>
      <c r="M269" s="49"/>
      <c r="N269" s="49"/>
      <c r="O269" s="49"/>
      <c r="P269" s="49"/>
      <c r="Q269" s="49"/>
      <c r="R269" s="49"/>
      <c r="S269" s="49"/>
      <c r="T269" s="87"/>
      <c r="U269" s="49"/>
      <c r="V269" s="49"/>
      <c r="W269" s="49"/>
      <c r="X269" s="49"/>
      <c r="Y269" s="49"/>
      <c r="Z269" s="49"/>
      <c r="AA269" s="49"/>
      <c r="AB269" s="49"/>
      <c r="AC269" s="49"/>
      <c r="AD269" s="49"/>
      <c r="AE269" s="49"/>
      <c r="AF269" s="49"/>
      <c r="AG269" s="157"/>
      <c r="AH269" s="49"/>
      <c r="AI269" s="154"/>
      <c r="AJ269" s="155"/>
    </row>
    <row r="270" spans="3:36" x14ac:dyDescent="0.2">
      <c r="C270" s="81"/>
      <c r="D270" s="91"/>
      <c r="F270" s="49"/>
      <c r="G270" s="49"/>
      <c r="H270" s="49"/>
      <c r="I270" s="49"/>
      <c r="J270" s="49"/>
      <c r="K270" s="49"/>
      <c r="L270" s="49"/>
      <c r="M270" s="49"/>
      <c r="N270" s="49"/>
      <c r="O270" s="49"/>
      <c r="P270" s="49"/>
      <c r="Q270" s="49"/>
      <c r="R270" s="49"/>
      <c r="S270" s="49"/>
      <c r="T270" s="87"/>
      <c r="U270" s="49"/>
      <c r="V270" s="49"/>
      <c r="W270" s="49"/>
      <c r="X270" s="49"/>
      <c r="Y270" s="49"/>
      <c r="Z270" s="49"/>
      <c r="AA270" s="49"/>
      <c r="AB270" s="49"/>
      <c r="AC270" s="49"/>
      <c r="AD270" s="49"/>
      <c r="AE270" s="49"/>
      <c r="AF270" s="49"/>
      <c r="AG270" s="157"/>
      <c r="AH270" s="49"/>
      <c r="AI270" s="154"/>
      <c r="AJ270" s="155"/>
    </row>
    <row r="271" spans="3:36" x14ac:dyDescent="0.2">
      <c r="C271" s="81"/>
      <c r="D271" s="91"/>
      <c r="F271" s="49"/>
      <c r="G271" s="49"/>
      <c r="H271" s="49"/>
      <c r="I271" s="49"/>
      <c r="J271" s="49"/>
      <c r="K271" s="49"/>
      <c r="L271" s="49"/>
      <c r="M271" s="49"/>
      <c r="N271" s="49"/>
      <c r="O271" s="49"/>
      <c r="P271" s="49"/>
      <c r="Q271" s="49"/>
      <c r="R271" s="49"/>
      <c r="S271" s="49"/>
      <c r="T271" s="87"/>
      <c r="U271" s="49"/>
      <c r="V271" s="49"/>
      <c r="W271" s="49"/>
      <c r="X271" s="49"/>
      <c r="Y271" s="49"/>
      <c r="Z271" s="49"/>
      <c r="AA271" s="49"/>
      <c r="AB271" s="49"/>
      <c r="AC271" s="49"/>
      <c r="AD271" s="49"/>
      <c r="AE271" s="49"/>
      <c r="AF271" s="49"/>
      <c r="AG271" s="157"/>
      <c r="AH271" s="49"/>
      <c r="AI271" s="154"/>
      <c r="AJ271" s="155"/>
    </row>
    <row r="272" spans="3:36" x14ac:dyDescent="0.2">
      <c r="C272" s="81"/>
      <c r="D272" s="91"/>
      <c r="F272" s="49"/>
      <c r="G272" s="49"/>
      <c r="H272" s="49"/>
      <c r="I272" s="49"/>
      <c r="J272" s="49"/>
      <c r="K272" s="49"/>
      <c r="L272" s="49"/>
      <c r="M272" s="49"/>
      <c r="N272" s="49"/>
      <c r="O272" s="49"/>
      <c r="P272" s="49"/>
      <c r="Q272" s="49"/>
      <c r="R272" s="49"/>
      <c r="S272" s="49"/>
      <c r="T272" s="87"/>
      <c r="U272" s="49"/>
      <c r="V272" s="49"/>
      <c r="W272" s="49"/>
      <c r="X272" s="49"/>
      <c r="Y272" s="49"/>
      <c r="Z272" s="49"/>
      <c r="AA272" s="49"/>
      <c r="AB272" s="49"/>
      <c r="AC272" s="49"/>
      <c r="AD272" s="49"/>
      <c r="AE272" s="49"/>
      <c r="AF272" s="49"/>
      <c r="AG272" s="157"/>
      <c r="AH272" s="49"/>
      <c r="AI272" s="154"/>
      <c r="AJ272" s="155"/>
    </row>
    <row r="273" spans="3:36" x14ac:dyDescent="0.2">
      <c r="C273" s="81"/>
      <c r="D273" s="91"/>
      <c r="F273" s="49"/>
      <c r="G273" s="49"/>
      <c r="H273" s="49"/>
      <c r="I273" s="49"/>
      <c r="J273" s="49"/>
      <c r="K273" s="49"/>
      <c r="L273" s="49"/>
      <c r="M273" s="49"/>
      <c r="N273" s="49"/>
      <c r="O273" s="49"/>
      <c r="P273" s="49"/>
      <c r="Q273" s="49"/>
      <c r="R273" s="49"/>
      <c r="S273" s="49"/>
      <c r="T273" s="87"/>
      <c r="U273" s="49"/>
      <c r="V273" s="49"/>
      <c r="W273" s="49"/>
      <c r="X273" s="49"/>
      <c r="Y273" s="49"/>
      <c r="Z273" s="49"/>
      <c r="AA273" s="49"/>
      <c r="AB273" s="49"/>
      <c r="AC273" s="49"/>
      <c r="AD273" s="49"/>
      <c r="AE273" s="49"/>
      <c r="AF273" s="49"/>
      <c r="AG273" s="157"/>
      <c r="AH273" s="49"/>
      <c r="AI273" s="154"/>
      <c r="AJ273" s="155"/>
    </row>
    <row r="274" spans="3:36" x14ac:dyDescent="0.2">
      <c r="C274" s="81"/>
      <c r="D274" s="91"/>
      <c r="F274" s="49"/>
      <c r="G274" s="49"/>
      <c r="H274" s="49"/>
      <c r="I274" s="49"/>
      <c r="J274" s="49"/>
      <c r="K274" s="49"/>
      <c r="L274" s="49"/>
      <c r="M274" s="49"/>
      <c r="N274" s="49"/>
      <c r="O274" s="49"/>
      <c r="P274" s="49"/>
      <c r="Q274" s="49"/>
      <c r="R274" s="49"/>
      <c r="S274" s="49"/>
      <c r="T274" s="87"/>
      <c r="U274" s="49"/>
      <c r="V274" s="49"/>
      <c r="W274" s="49"/>
      <c r="X274" s="49"/>
      <c r="Y274" s="49"/>
      <c r="Z274" s="49"/>
      <c r="AA274" s="49"/>
      <c r="AB274" s="49"/>
      <c r="AC274" s="49"/>
      <c r="AD274" s="49"/>
      <c r="AE274" s="49"/>
      <c r="AF274" s="49"/>
      <c r="AG274" s="157"/>
      <c r="AH274" s="49"/>
      <c r="AI274" s="154"/>
      <c r="AJ274" s="155"/>
    </row>
    <row r="275" spans="3:36" x14ac:dyDescent="0.2">
      <c r="C275" s="81"/>
      <c r="D275" s="91"/>
      <c r="F275" s="49"/>
      <c r="G275" s="49"/>
      <c r="H275" s="49"/>
      <c r="I275" s="49"/>
      <c r="J275" s="49"/>
      <c r="K275" s="49"/>
      <c r="L275" s="49"/>
      <c r="M275" s="49"/>
      <c r="N275" s="49"/>
      <c r="O275" s="49"/>
      <c r="P275" s="49"/>
      <c r="Q275" s="49"/>
      <c r="R275" s="49"/>
      <c r="S275" s="49"/>
      <c r="T275" s="87"/>
      <c r="U275" s="49"/>
      <c r="V275" s="49"/>
      <c r="W275" s="49"/>
      <c r="X275" s="49"/>
      <c r="Y275" s="49"/>
      <c r="Z275" s="49"/>
      <c r="AA275" s="49"/>
      <c r="AB275" s="49"/>
      <c r="AC275" s="49"/>
      <c r="AD275" s="49"/>
      <c r="AE275" s="49"/>
      <c r="AF275" s="49"/>
      <c r="AG275" s="157"/>
      <c r="AH275" s="49"/>
      <c r="AI275" s="154"/>
      <c r="AJ275" s="155"/>
    </row>
    <row r="276" spans="3:36" x14ac:dyDescent="0.2">
      <c r="C276" s="81"/>
      <c r="D276" s="91"/>
      <c r="F276" s="49"/>
      <c r="G276" s="49"/>
      <c r="H276" s="49"/>
      <c r="I276" s="49"/>
      <c r="J276" s="49"/>
      <c r="K276" s="49"/>
      <c r="L276" s="49"/>
      <c r="M276" s="49"/>
      <c r="N276" s="49"/>
      <c r="O276" s="49"/>
      <c r="P276" s="49"/>
      <c r="Q276" s="49"/>
      <c r="R276" s="49"/>
      <c r="S276" s="49"/>
      <c r="T276" s="87"/>
      <c r="U276" s="49"/>
      <c r="V276" s="49"/>
      <c r="W276" s="49"/>
      <c r="X276" s="49"/>
      <c r="Y276" s="49"/>
      <c r="Z276" s="49"/>
      <c r="AA276" s="49"/>
      <c r="AB276" s="49"/>
      <c r="AC276" s="49"/>
      <c r="AD276" s="49"/>
      <c r="AE276" s="49"/>
      <c r="AF276" s="49"/>
      <c r="AG276" s="157"/>
      <c r="AH276" s="49"/>
      <c r="AI276" s="154"/>
      <c r="AJ276" s="155"/>
    </row>
    <row r="277" spans="3:36" x14ac:dyDescent="0.2">
      <c r="C277" s="81"/>
      <c r="D277" s="91"/>
      <c r="F277" s="49"/>
      <c r="G277" s="49"/>
      <c r="H277" s="49"/>
      <c r="I277" s="49"/>
      <c r="J277" s="49"/>
      <c r="K277" s="49"/>
      <c r="L277" s="49"/>
      <c r="M277" s="49"/>
      <c r="N277" s="49"/>
      <c r="O277" s="49"/>
      <c r="P277" s="49"/>
      <c r="Q277" s="49"/>
      <c r="R277" s="49"/>
      <c r="S277" s="49"/>
      <c r="T277" s="87"/>
      <c r="U277" s="49"/>
      <c r="V277" s="49"/>
      <c r="W277" s="49"/>
      <c r="X277" s="49"/>
      <c r="Y277" s="49"/>
      <c r="Z277" s="49"/>
      <c r="AA277" s="49"/>
      <c r="AB277" s="49"/>
      <c r="AC277" s="49"/>
      <c r="AD277" s="49"/>
      <c r="AE277" s="49"/>
      <c r="AF277" s="49"/>
      <c r="AG277" s="157"/>
      <c r="AH277" s="49"/>
      <c r="AI277" s="154"/>
      <c r="AJ277" s="155"/>
    </row>
    <row r="278" spans="3:36" x14ac:dyDescent="0.2">
      <c r="C278" s="81"/>
      <c r="D278" s="91"/>
      <c r="F278" s="49"/>
      <c r="G278" s="49"/>
      <c r="H278" s="49"/>
      <c r="I278" s="49"/>
      <c r="J278" s="49"/>
      <c r="K278" s="49"/>
      <c r="L278" s="49"/>
      <c r="M278" s="49"/>
      <c r="N278" s="49"/>
      <c r="O278" s="49"/>
      <c r="P278" s="49"/>
      <c r="Q278" s="49"/>
      <c r="R278" s="49"/>
      <c r="S278" s="49"/>
      <c r="T278" s="87"/>
      <c r="U278" s="49"/>
      <c r="V278" s="49"/>
      <c r="W278" s="49"/>
      <c r="X278" s="49"/>
      <c r="Y278" s="49"/>
      <c r="Z278" s="49"/>
      <c r="AA278" s="49"/>
      <c r="AB278" s="49"/>
      <c r="AC278" s="49"/>
      <c r="AD278" s="49"/>
      <c r="AE278" s="49"/>
      <c r="AF278" s="49"/>
      <c r="AG278" s="157"/>
      <c r="AH278" s="49"/>
      <c r="AI278" s="154"/>
      <c r="AJ278" s="155"/>
    </row>
    <row r="279" spans="3:36" x14ac:dyDescent="0.2">
      <c r="C279" s="81"/>
      <c r="D279" s="91"/>
      <c r="F279" s="49"/>
      <c r="G279" s="49"/>
      <c r="H279" s="49"/>
      <c r="I279" s="49"/>
      <c r="J279" s="49"/>
      <c r="K279" s="49"/>
      <c r="L279" s="49"/>
      <c r="M279" s="49"/>
      <c r="N279" s="49"/>
      <c r="O279" s="49"/>
      <c r="P279" s="49"/>
      <c r="Q279" s="49"/>
      <c r="R279" s="49"/>
      <c r="S279" s="49"/>
      <c r="T279" s="87"/>
      <c r="U279" s="49"/>
      <c r="V279" s="49"/>
      <c r="W279" s="49"/>
      <c r="X279" s="49"/>
      <c r="Y279" s="49"/>
      <c r="Z279" s="49"/>
      <c r="AA279" s="49"/>
      <c r="AB279" s="49"/>
      <c r="AC279" s="49"/>
      <c r="AD279" s="49"/>
      <c r="AE279" s="49"/>
      <c r="AF279" s="49"/>
      <c r="AG279" s="157"/>
      <c r="AH279" s="49"/>
      <c r="AI279" s="154"/>
      <c r="AJ279" s="155"/>
    </row>
    <row r="280" spans="3:36" x14ac:dyDescent="0.2">
      <c r="C280" s="81"/>
      <c r="D280" s="91"/>
      <c r="F280" s="49"/>
      <c r="G280" s="49"/>
      <c r="H280" s="49"/>
      <c r="I280" s="49"/>
      <c r="J280" s="49"/>
      <c r="K280" s="49"/>
      <c r="L280" s="49"/>
      <c r="M280" s="49"/>
      <c r="N280" s="49"/>
      <c r="O280" s="49"/>
      <c r="P280" s="49"/>
      <c r="Q280" s="49"/>
      <c r="R280" s="49"/>
      <c r="S280" s="49"/>
      <c r="T280" s="87"/>
      <c r="U280" s="49"/>
      <c r="V280" s="49"/>
      <c r="W280" s="49"/>
      <c r="X280" s="49"/>
      <c r="Y280" s="49"/>
      <c r="Z280" s="49"/>
      <c r="AA280" s="49"/>
      <c r="AB280" s="49"/>
      <c r="AC280" s="49"/>
      <c r="AD280" s="49"/>
      <c r="AE280" s="49"/>
      <c r="AF280" s="49"/>
      <c r="AG280" s="157"/>
      <c r="AH280" s="49"/>
      <c r="AI280" s="154"/>
      <c r="AJ280" s="155"/>
    </row>
    <row r="281" spans="3:36" x14ac:dyDescent="0.2">
      <c r="C281" s="81"/>
      <c r="D281" s="91"/>
      <c r="F281" s="49"/>
      <c r="G281" s="49"/>
      <c r="H281" s="49"/>
      <c r="I281" s="49"/>
      <c r="J281" s="49"/>
      <c r="K281" s="49"/>
      <c r="L281" s="49"/>
      <c r="M281" s="49"/>
      <c r="N281" s="49"/>
      <c r="O281" s="49"/>
      <c r="P281" s="49"/>
      <c r="Q281" s="49"/>
      <c r="R281" s="49"/>
      <c r="S281" s="49"/>
      <c r="T281" s="87"/>
      <c r="U281" s="49"/>
      <c r="V281" s="49"/>
      <c r="W281" s="49"/>
      <c r="X281" s="49"/>
      <c r="Y281" s="49"/>
      <c r="Z281" s="49"/>
      <c r="AA281" s="49"/>
      <c r="AB281" s="49"/>
      <c r="AC281" s="49"/>
      <c r="AD281" s="49"/>
      <c r="AE281" s="49"/>
      <c r="AF281" s="49"/>
      <c r="AG281" s="157"/>
      <c r="AH281" s="49"/>
      <c r="AI281" s="154"/>
      <c r="AJ281" s="155"/>
    </row>
    <row r="282" spans="3:36" x14ac:dyDescent="0.2">
      <c r="C282" s="81"/>
      <c r="D282" s="91"/>
      <c r="F282" s="49"/>
      <c r="G282" s="49"/>
      <c r="H282" s="49"/>
      <c r="I282" s="49"/>
      <c r="J282" s="49"/>
      <c r="K282" s="49"/>
      <c r="L282" s="49"/>
      <c r="M282" s="49"/>
      <c r="N282" s="49"/>
      <c r="O282" s="49"/>
      <c r="P282" s="49"/>
      <c r="Q282" s="49"/>
      <c r="R282" s="49"/>
      <c r="S282" s="49"/>
      <c r="T282" s="87"/>
      <c r="U282" s="49"/>
      <c r="V282" s="49"/>
      <c r="W282" s="49"/>
      <c r="X282" s="49"/>
      <c r="Y282" s="49"/>
      <c r="Z282" s="49"/>
      <c r="AA282" s="49"/>
      <c r="AB282" s="49"/>
      <c r="AC282" s="49"/>
      <c r="AD282" s="49"/>
      <c r="AE282" s="49"/>
      <c r="AF282" s="49"/>
      <c r="AG282" s="157"/>
      <c r="AH282" s="49"/>
      <c r="AI282" s="154"/>
      <c r="AJ282" s="155"/>
    </row>
    <row r="283" spans="3:36" x14ac:dyDescent="0.2">
      <c r="C283" s="81"/>
      <c r="D283" s="91"/>
      <c r="F283" s="49"/>
      <c r="G283" s="49"/>
      <c r="H283" s="49"/>
      <c r="I283" s="49"/>
      <c r="J283" s="49"/>
      <c r="K283" s="49"/>
      <c r="L283" s="49"/>
      <c r="M283" s="49"/>
      <c r="N283" s="49"/>
      <c r="O283" s="49"/>
      <c r="P283" s="49"/>
      <c r="Q283" s="49"/>
      <c r="R283" s="49"/>
      <c r="S283" s="49"/>
      <c r="T283" s="87"/>
      <c r="U283" s="49"/>
      <c r="V283" s="49"/>
      <c r="W283" s="49"/>
      <c r="X283" s="49"/>
      <c r="Y283" s="49"/>
      <c r="Z283" s="49"/>
      <c r="AA283" s="49"/>
      <c r="AB283" s="49"/>
      <c r="AC283" s="49"/>
      <c r="AD283" s="49"/>
      <c r="AE283" s="49"/>
      <c r="AF283" s="49"/>
      <c r="AG283" s="157"/>
      <c r="AH283" s="49"/>
      <c r="AI283" s="154"/>
      <c r="AJ283" s="155"/>
    </row>
    <row r="284" spans="3:36" x14ac:dyDescent="0.2">
      <c r="C284" s="81"/>
      <c r="D284" s="91"/>
      <c r="F284" s="49"/>
      <c r="G284" s="49"/>
      <c r="H284" s="49"/>
      <c r="I284" s="49"/>
      <c r="J284" s="49"/>
      <c r="K284" s="49"/>
      <c r="L284" s="49"/>
      <c r="M284" s="49"/>
      <c r="N284" s="49"/>
      <c r="O284" s="49"/>
      <c r="P284" s="49"/>
      <c r="Q284" s="49"/>
      <c r="R284" s="49"/>
      <c r="S284" s="49"/>
      <c r="T284" s="87"/>
      <c r="U284" s="49"/>
      <c r="V284" s="49"/>
      <c r="W284" s="49"/>
      <c r="X284" s="49"/>
      <c r="Y284" s="49"/>
      <c r="Z284" s="49"/>
      <c r="AA284" s="49"/>
      <c r="AB284" s="49"/>
      <c r="AC284" s="49"/>
      <c r="AD284" s="49"/>
      <c r="AE284" s="49"/>
      <c r="AF284" s="49"/>
      <c r="AG284" s="157"/>
      <c r="AH284" s="49"/>
      <c r="AI284" s="154"/>
      <c r="AJ284" s="155"/>
    </row>
    <row r="285" spans="3:36" x14ac:dyDescent="0.2">
      <c r="C285" s="81"/>
      <c r="D285" s="91"/>
      <c r="F285" s="49"/>
      <c r="G285" s="49"/>
      <c r="H285" s="49"/>
      <c r="I285" s="49"/>
      <c r="J285" s="49"/>
      <c r="K285" s="49"/>
      <c r="L285" s="49"/>
      <c r="M285" s="49"/>
      <c r="N285" s="49"/>
      <c r="O285" s="49"/>
      <c r="P285" s="49"/>
      <c r="Q285" s="49"/>
      <c r="R285" s="49"/>
      <c r="S285" s="49"/>
      <c r="T285" s="87"/>
      <c r="U285" s="49"/>
      <c r="V285" s="49"/>
      <c r="W285" s="49"/>
      <c r="X285" s="49"/>
      <c r="Y285" s="49"/>
      <c r="Z285" s="49"/>
      <c r="AA285" s="49"/>
      <c r="AB285" s="49"/>
      <c r="AC285" s="49"/>
      <c r="AD285" s="49"/>
      <c r="AE285" s="49"/>
      <c r="AF285" s="49"/>
      <c r="AG285" s="157"/>
      <c r="AH285" s="49"/>
      <c r="AI285" s="154"/>
      <c r="AJ285" s="155"/>
    </row>
    <row r="286" spans="3:36" x14ac:dyDescent="0.2">
      <c r="C286" s="81"/>
      <c r="D286" s="91"/>
      <c r="F286" s="49"/>
      <c r="G286" s="49"/>
      <c r="H286" s="49"/>
      <c r="I286" s="49"/>
      <c r="J286" s="49"/>
      <c r="K286" s="49"/>
      <c r="L286" s="49"/>
      <c r="M286" s="49"/>
      <c r="N286" s="49"/>
      <c r="O286" s="49"/>
      <c r="P286" s="49"/>
      <c r="Q286" s="49"/>
      <c r="R286" s="49"/>
      <c r="S286" s="49"/>
      <c r="T286" s="87"/>
      <c r="U286" s="49"/>
      <c r="V286" s="49"/>
      <c r="W286" s="49"/>
      <c r="X286" s="49"/>
      <c r="Y286" s="49"/>
      <c r="Z286" s="49"/>
      <c r="AA286" s="49"/>
      <c r="AB286" s="49"/>
      <c r="AC286" s="49"/>
      <c r="AD286" s="49"/>
      <c r="AE286" s="49"/>
      <c r="AF286" s="49"/>
      <c r="AG286" s="157"/>
      <c r="AH286" s="49"/>
      <c r="AI286" s="154"/>
      <c r="AJ286" s="155"/>
    </row>
    <row r="287" spans="3:36" x14ac:dyDescent="0.2">
      <c r="C287" s="81"/>
      <c r="D287" s="91"/>
      <c r="F287" s="49"/>
      <c r="G287" s="49"/>
      <c r="H287" s="49"/>
      <c r="I287" s="49"/>
      <c r="J287" s="49"/>
      <c r="K287" s="49"/>
      <c r="L287" s="49"/>
      <c r="M287" s="49"/>
      <c r="N287" s="49"/>
      <c r="O287" s="49"/>
      <c r="P287" s="49"/>
      <c r="Q287" s="49"/>
      <c r="R287" s="49"/>
      <c r="S287" s="49"/>
      <c r="T287" s="87"/>
      <c r="U287" s="49"/>
      <c r="V287" s="49"/>
      <c r="W287" s="49"/>
      <c r="X287" s="49"/>
      <c r="Y287" s="49"/>
      <c r="Z287" s="49"/>
      <c r="AA287" s="49"/>
      <c r="AB287" s="49"/>
      <c r="AC287" s="49"/>
      <c r="AD287" s="49"/>
      <c r="AE287" s="49"/>
      <c r="AF287" s="49"/>
      <c r="AG287" s="157"/>
      <c r="AH287" s="49"/>
      <c r="AI287" s="154"/>
      <c r="AJ287" s="155"/>
    </row>
    <row r="288" spans="3:36" x14ac:dyDescent="0.2">
      <c r="C288" s="81"/>
      <c r="D288" s="91"/>
      <c r="F288" s="49"/>
      <c r="G288" s="49"/>
      <c r="H288" s="49"/>
      <c r="I288" s="49"/>
      <c r="J288" s="49"/>
      <c r="K288" s="49"/>
      <c r="L288" s="49"/>
      <c r="M288" s="49"/>
      <c r="N288" s="49"/>
      <c r="O288" s="49"/>
      <c r="P288" s="49"/>
      <c r="Q288" s="49"/>
      <c r="R288" s="49"/>
      <c r="S288" s="49"/>
      <c r="T288" s="87"/>
      <c r="U288" s="49"/>
      <c r="V288" s="49"/>
      <c r="W288" s="49"/>
      <c r="X288" s="49"/>
      <c r="Y288" s="49"/>
      <c r="Z288" s="49"/>
      <c r="AA288" s="49"/>
      <c r="AB288" s="49"/>
      <c r="AC288" s="49"/>
      <c r="AD288" s="49"/>
      <c r="AE288" s="49"/>
      <c r="AF288" s="49"/>
      <c r="AG288" s="157"/>
      <c r="AH288" s="49"/>
      <c r="AI288" s="154"/>
      <c r="AJ288" s="155"/>
    </row>
    <row r="289" spans="3:36" x14ac:dyDescent="0.2">
      <c r="C289" s="81"/>
      <c r="D289" s="91"/>
      <c r="F289" s="49"/>
      <c r="G289" s="49"/>
      <c r="H289" s="49"/>
      <c r="I289" s="49"/>
      <c r="J289" s="49"/>
      <c r="K289" s="49"/>
      <c r="L289" s="49"/>
      <c r="M289" s="49"/>
      <c r="N289" s="49"/>
      <c r="O289" s="49"/>
      <c r="P289" s="49"/>
      <c r="Q289" s="49"/>
      <c r="R289" s="49"/>
      <c r="S289" s="49"/>
      <c r="T289" s="87"/>
      <c r="U289" s="49"/>
      <c r="V289" s="49"/>
      <c r="W289" s="49"/>
      <c r="X289" s="49"/>
      <c r="Y289" s="49"/>
      <c r="Z289" s="49"/>
      <c r="AA289" s="49"/>
      <c r="AB289" s="49"/>
      <c r="AC289" s="49"/>
      <c r="AD289" s="49"/>
      <c r="AE289" s="49"/>
      <c r="AF289" s="49"/>
      <c r="AG289" s="157"/>
      <c r="AH289" s="49"/>
      <c r="AI289" s="154"/>
      <c r="AJ289" s="155"/>
    </row>
    <row r="290" spans="3:36" x14ac:dyDescent="0.2">
      <c r="C290" s="81"/>
      <c r="D290" s="91"/>
      <c r="F290" s="49"/>
      <c r="G290" s="49"/>
      <c r="H290" s="49"/>
      <c r="I290" s="49"/>
      <c r="J290" s="49"/>
      <c r="K290" s="49"/>
      <c r="L290" s="49"/>
      <c r="M290" s="49"/>
      <c r="N290" s="49"/>
      <c r="O290" s="49"/>
      <c r="P290" s="49"/>
      <c r="Q290" s="49"/>
      <c r="R290" s="49"/>
      <c r="S290" s="49"/>
      <c r="T290" s="87"/>
      <c r="U290" s="49"/>
      <c r="V290" s="49"/>
      <c r="W290" s="49"/>
      <c r="X290" s="49"/>
      <c r="Y290" s="49"/>
      <c r="Z290" s="49"/>
      <c r="AA290" s="49"/>
      <c r="AB290" s="49"/>
      <c r="AC290" s="49"/>
      <c r="AD290" s="49"/>
      <c r="AE290" s="49"/>
      <c r="AF290" s="49"/>
      <c r="AG290" s="157"/>
      <c r="AH290" s="49"/>
      <c r="AI290" s="154"/>
      <c r="AJ290" s="155"/>
    </row>
    <row r="291" spans="3:36" x14ac:dyDescent="0.2">
      <c r="C291" s="81"/>
      <c r="D291" s="91"/>
      <c r="F291" s="49"/>
      <c r="G291" s="49"/>
      <c r="H291" s="49"/>
      <c r="I291" s="49"/>
      <c r="J291" s="49"/>
      <c r="K291" s="49"/>
      <c r="L291" s="49"/>
      <c r="M291" s="49"/>
      <c r="N291" s="49"/>
      <c r="O291" s="49"/>
      <c r="P291" s="49"/>
      <c r="Q291" s="49"/>
      <c r="R291" s="49"/>
      <c r="S291" s="49"/>
      <c r="T291" s="87"/>
      <c r="U291" s="49"/>
      <c r="V291" s="49"/>
      <c r="W291" s="49"/>
      <c r="X291" s="49"/>
      <c r="Y291" s="49"/>
      <c r="Z291" s="49"/>
      <c r="AA291" s="49"/>
      <c r="AB291" s="49"/>
      <c r="AC291" s="49"/>
      <c r="AD291" s="49"/>
      <c r="AE291" s="49"/>
      <c r="AF291" s="49"/>
      <c r="AG291" s="157"/>
      <c r="AH291" s="49"/>
      <c r="AI291" s="154"/>
      <c r="AJ291" s="155"/>
    </row>
    <row r="292" spans="3:36" x14ac:dyDescent="0.2">
      <c r="C292" s="81"/>
      <c r="D292" s="91"/>
      <c r="F292" s="49"/>
      <c r="G292" s="49"/>
      <c r="H292" s="49"/>
      <c r="I292" s="49"/>
      <c r="J292" s="49"/>
      <c r="K292" s="49"/>
      <c r="L292" s="49"/>
      <c r="M292" s="49"/>
      <c r="N292" s="49"/>
      <c r="O292" s="49"/>
      <c r="P292" s="49"/>
      <c r="Q292" s="49"/>
      <c r="R292" s="49"/>
      <c r="S292" s="49"/>
      <c r="T292" s="87"/>
      <c r="U292" s="49"/>
      <c r="V292" s="49"/>
      <c r="W292" s="49"/>
      <c r="X292" s="49"/>
      <c r="Y292" s="49"/>
      <c r="Z292" s="49"/>
      <c r="AA292" s="49"/>
      <c r="AB292" s="49"/>
      <c r="AC292" s="49"/>
      <c r="AD292" s="49"/>
      <c r="AE292" s="49"/>
      <c r="AF292" s="49"/>
      <c r="AG292" s="157"/>
      <c r="AH292" s="49"/>
      <c r="AI292" s="154"/>
      <c r="AJ292" s="155"/>
    </row>
    <row r="293" spans="3:36" x14ac:dyDescent="0.2">
      <c r="C293" s="81"/>
      <c r="D293" s="91"/>
      <c r="F293" s="49"/>
      <c r="G293" s="49"/>
      <c r="H293" s="49"/>
      <c r="I293" s="49"/>
      <c r="J293" s="49"/>
      <c r="K293" s="49"/>
      <c r="L293" s="49"/>
      <c r="M293" s="49"/>
      <c r="N293" s="49"/>
      <c r="O293" s="49"/>
      <c r="P293" s="49"/>
      <c r="Q293" s="49"/>
      <c r="R293" s="49"/>
      <c r="S293" s="49"/>
      <c r="T293" s="87"/>
      <c r="U293" s="49"/>
      <c r="V293" s="49"/>
      <c r="W293" s="49"/>
      <c r="X293" s="49"/>
      <c r="Y293" s="49"/>
      <c r="Z293" s="49"/>
      <c r="AA293" s="49"/>
      <c r="AB293" s="49"/>
      <c r="AC293" s="49"/>
      <c r="AD293" s="49"/>
      <c r="AE293" s="49"/>
      <c r="AF293" s="49"/>
      <c r="AG293" s="157"/>
      <c r="AH293" s="49"/>
      <c r="AI293" s="154"/>
      <c r="AJ293" s="155"/>
    </row>
    <row r="294" spans="3:36" x14ac:dyDescent="0.2">
      <c r="C294" s="81"/>
      <c r="D294" s="91"/>
      <c r="F294" s="49"/>
      <c r="G294" s="49"/>
      <c r="H294" s="49"/>
      <c r="I294" s="49"/>
      <c r="J294" s="49"/>
      <c r="K294" s="49"/>
      <c r="L294" s="49"/>
      <c r="M294" s="49"/>
      <c r="N294" s="49"/>
      <c r="O294" s="49"/>
      <c r="P294" s="49"/>
      <c r="Q294" s="49"/>
      <c r="R294" s="49"/>
      <c r="S294" s="49"/>
      <c r="T294" s="87"/>
      <c r="U294" s="49"/>
      <c r="V294" s="49"/>
      <c r="W294" s="49"/>
      <c r="X294" s="49"/>
      <c r="Y294" s="49"/>
      <c r="Z294" s="49"/>
      <c r="AA294" s="49"/>
      <c r="AB294" s="49"/>
      <c r="AC294" s="49"/>
      <c r="AD294" s="49"/>
      <c r="AE294" s="49"/>
      <c r="AF294" s="49"/>
      <c r="AG294" s="157"/>
      <c r="AH294" s="49"/>
      <c r="AI294" s="154"/>
      <c r="AJ294" s="155"/>
    </row>
    <row r="295" spans="3:36" x14ac:dyDescent="0.2">
      <c r="C295" s="81"/>
      <c r="D295" s="91"/>
      <c r="F295" s="49"/>
      <c r="G295" s="49"/>
      <c r="H295" s="49"/>
      <c r="I295" s="49"/>
      <c r="J295" s="49"/>
      <c r="K295" s="49"/>
      <c r="L295" s="49"/>
      <c r="M295" s="49"/>
      <c r="N295" s="49"/>
      <c r="O295" s="49"/>
      <c r="P295" s="49"/>
      <c r="Q295" s="49"/>
      <c r="R295" s="49"/>
      <c r="S295" s="49"/>
      <c r="T295" s="87"/>
      <c r="U295" s="49"/>
      <c r="V295" s="49"/>
      <c r="W295" s="49"/>
      <c r="X295" s="49"/>
      <c r="Y295" s="49"/>
      <c r="Z295" s="49"/>
      <c r="AA295" s="49"/>
      <c r="AB295" s="49"/>
      <c r="AC295" s="49"/>
      <c r="AD295" s="49"/>
      <c r="AE295" s="49"/>
      <c r="AF295" s="49"/>
      <c r="AG295" s="157"/>
      <c r="AH295" s="49"/>
      <c r="AI295" s="154"/>
      <c r="AJ295" s="155"/>
    </row>
    <row r="296" spans="3:36" x14ac:dyDescent="0.2">
      <c r="C296" s="81"/>
      <c r="D296" s="91"/>
      <c r="F296" s="49"/>
      <c r="G296" s="49"/>
      <c r="H296" s="49"/>
      <c r="I296" s="49"/>
      <c r="J296" s="49"/>
      <c r="K296" s="49"/>
      <c r="L296" s="49"/>
      <c r="M296" s="49"/>
      <c r="N296" s="49"/>
      <c r="O296" s="49"/>
      <c r="P296" s="49"/>
      <c r="Q296" s="49"/>
      <c r="R296" s="49"/>
      <c r="S296" s="49"/>
      <c r="T296" s="87"/>
      <c r="U296" s="49"/>
      <c r="V296" s="49"/>
      <c r="W296" s="49"/>
      <c r="X296" s="49"/>
      <c r="Y296" s="49"/>
      <c r="Z296" s="49"/>
      <c r="AA296" s="49"/>
      <c r="AB296" s="49"/>
      <c r="AC296" s="49"/>
      <c r="AD296" s="49"/>
      <c r="AE296" s="49"/>
      <c r="AF296" s="49"/>
      <c r="AG296" s="157"/>
      <c r="AH296" s="49"/>
      <c r="AI296" s="154"/>
      <c r="AJ296" s="155"/>
    </row>
    <row r="297" spans="3:36" x14ac:dyDescent="0.2">
      <c r="C297" s="81"/>
      <c r="D297" s="91"/>
      <c r="F297" s="49"/>
      <c r="G297" s="49"/>
      <c r="H297" s="49"/>
      <c r="I297" s="49"/>
      <c r="J297" s="49"/>
      <c r="K297" s="49"/>
      <c r="L297" s="49"/>
      <c r="M297" s="49"/>
      <c r="N297" s="49"/>
      <c r="O297" s="49"/>
      <c r="P297" s="49"/>
      <c r="Q297" s="49"/>
      <c r="R297" s="49"/>
      <c r="S297" s="49"/>
      <c r="T297" s="87"/>
      <c r="U297" s="49"/>
      <c r="V297" s="49"/>
      <c r="W297" s="49"/>
      <c r="X297" s="49"/>
      <c r="Y297" s="49"/>
      <c r="Z297" s="49"/>
      <c r="AA297" s="49"/>
      <c r="AB297" s="49"/>
      <c r="AC297" s="49"/>
      <c r="AD297" s="49"/>
      <c r="AE297" s="49"/>
      <c r="AF297" s="49"/>
      <c r="AG297" s="157"/>
      <c r="AH297" s="49"/>
      <c r="AI297" s="154"/>
      <c r="AJ297" s="155"/>
    </row>
    <row r="298" spans="3:36" x14ac:dyDescent="0.2">
      <c r="C298" s="81"/>
      <c r="D298" s="91"/>
      <c r="F298" s="49"/>
      <c r="G298" s="49"/>
      <c r="H298" s="49"/>
      <c r="I298" s="49"/>
      <c r="J298" s="49"/>
      <c r="K298" s="49"/>
      <c r="L298" s="49"/>
      <c r="M298" s="49"/>
      <c r="N298" s="49"/>
      <c r="O298" s="49"/>
      <c r="P298" s="49"/>
      <c r="Q298" s="49"/>
      <c r="R298" s="49"/>
      <c r="S298" s="49"/>
      <c r="T298" s="87"/>
      <c r="U298" s="49"/>
      <c r="V298" s="49"/>
      <c r="W298" s="49"/>
      <c r="X298" s="49"/>
      <c r="Y298" s="49"/>
      <c r="Z298" s="49"/>
      <c r="AA298" s="49"/>
      <c r="AB298" s="49"/>
      <c r="AC298" s="49"/>
      <c r="AD298" s="49"/>
      <c r="AE298" s="49"/>
      <c r="AF298" s="49"/>
      <c r="AG298" s="157"/>
      <c r="AH298" s="49"/>
      <c r="AI298" s="154"/>
      <c r="AJ298" s="155"/>
    </row>
    <row r="299" spans="3:36" x14ac:dyDescent="0.2">
      <c r="C299" s="81"/>
      <c r="D299" s="91"/>
      <c r="F299" s="49"/>
      <c r="G299" s="49"/>
      <c r="H299" s="49"/>
      <c r="I299" s="49"/>
      <c r="J299" s="49"/>
      <c r="K299" s="49"/>
      <c r="L299" s="49"/>
      <c r="M299" s="49"/>
      <c r="N299" s="49"/>
      <c r="O299" s="49"/>
      <c r="P299" s="49"/>
      <c r="Q299" s="49"/>
      <c r="R299" s="49"/>
      <c r="S299" s="49"/>
      <c r="T299" s="87"/>
      <c r="U299" s="49"/>
      <c r="V299" s="49"/>
      <c r="W299" s="49"/>
      <c r="X299" s="49"/>
      <c r="Y299" s="49"/>
      <c r="Z299" s="49"/>
      <c r="AA299" s="49"/>
      <c r="AB299" s="49"/>
      <c r="AC299" s="49"/>
      <c r="AD299" s="49"/>
      <c r="AE299" s="49"/>
      <c r="AF299" s="49"/>
      <c r="AG299" s="157"/>
      <c r="AH299" s="49"/>
      <c r="AI299" s="154"/>
      <c r="AJ299" s="155"/>
    </row>
    <row r="300" spans="3:36" x14ac:dyDescent="0.2">
      <c r="C300" s="81"/>
      <c r="D300" s="91"/>
      <c r="F300" s="49"/>
      <c r="G300" s="49"/>
      <c r="H300" s="49"/>
      <c r="I300" s="49"/>
      <c r="J300" s="49"/>
      <c r="K300" s="49"/>
      <c r="L300" s="49"/>
      <c r="M300" s="49"/>
      <c r="N300" s="49"/>
      <c r="O300" s="49"/>
      <c r="P300" s="49"/>
      <c r="Q300" s="49"/>
      <c r="R300" s="49"/>
      <c r="S300" s="49"/>
      <c r="T300" s="87"/>
      <c r="U300" s="49"/>
      <c r="V300" s="49"/>
      <c r="W300" s="49"/>
      <c r="X300" s="49"/>
      <c r="Y300" s="49"/>
      <c r="Z300" s="49"/>
      <c r="AA300" s="49"/>
      <c r="AB300" s="49"/>
      <c r="AC300" s="49"/>
      <c r="AD300" s="49"/>
      <c r="AE300" s="49"/>
      <c r="AF300" s="49"/>
      <c r="AG300" s="157"/>
      <c r="AH300" s="49"/>
      <c r="AI300" s="154"/>
      <c r="AJ300" s="155"/>
    </row>
    <row r="301" spans="3:36" x14ac:dyDescent="0.2">
      <c r="C301" s="81"/>
      <c r="D301" s="91"/>
      <c r="F301" s="49"/>
      <c r="G301" s="49"/>
      <c r="H301" s="49"/>
      <c r="I301" s="49"/>
      <c r="J301" s="49"/>
      <c r="K301" s="49"/>
      <c r="L301" s="49"/>
      <c r="M301" s="49"/>
      <c r="N301" s="49"/>
      <c r="O301" s="49"/>
      <c r="P301" s="49"/>
      <c r="Q301" s="49"/>
      <c r="R301" s="49"/>
      <c r="S301" s="49"/>
      <c r="T301" s="87"/>
      <c r="U301" s="49"/>
      <c r="V301" s="49"/>
      <c r="W301" s="49"/>
      <c r="X301" s="49"/>
      <c r="Y301" s="49"/>
      <c r="Z301" s="49"/>
      <c r="AA301" s="49"/>
      <c r="AB301" s="49"/>
      <c r="AC301" s="49"/>
      <c r="AD301" s="49"/>
      <c r="AE301" s="49"/>
      <c r="AF301" s="49"/>
      <c r="AG301" s="157"/>
      <c r="AH301" s="49"/>
      <c r="AI301" s="154"/>
      <c r="AJ301" s="155"/>
    </row>
    <row r="302" spans="3:36" x14ac:dyDescent="0.2">
      <c r="C302" s="81"/>
      <c r="D302" s="91"/>
      <c r="F302" s="49"/>
      <c r="G302" s="49"/>
      <c r="H302" s="49"/>
      <c r="I302" s="49"/>
      <c r="J302" s="49"/>
      <c r="K302" s="49"/>
      <c r="L302" s="49"/>
      <c r="M302" s="49"/>
      <c r="N302" s="49"/>
      <c r="O302" s="49"/>
      <c r="P302" s="49"/>
      <c r="Q302" s="49"/>
      <c r="R302" s="49"/>
      <c r="S302" s="49"/>
      <c r="T302" s="87"/>
      <c r="U302" s="49"/>
      <c r="V302" s="49"/>
      <c r="W302" s="49"/>
      <c r="X302" s="49"/>
      <c r="Y302" s="49"/>
      <c r="Z302" s="49"/>
      <c r="AA302" s="49"/>
      <c r="AB302" s="49"/>
      <c r="AC302" s="49"/>
      <c r="AD302" s="49"/>
      <c r="AE302" s="49"/>
      <c r="AF302" s="49"/>
      <c r="AG302" s="157"/>
      <c r="AH302" s="49"/>
      <c r="AI302" s="154"/>
      <c r="AJ302" s="155"/>
    </row>
    <row r="303" spans="3:36" x14ac:dyDescent="0.2">
      <c r="C303" s="81"/>
      <c r="D303" s="91"/>
      <c r="F303" s="49"/>
      <c r="G303" s="49"/>
      <c r="H303" s="49"/>
      <c r="I303" s="49"/>
      <c r="J303" s="49"/>
      <c r="K303" s="49"/>
      <c r="L303" s="49"/>
      <c r="M303" s="49"/>
      <c r="N303" s="49"/>
      <c r="O303" s="49"/>
      <c r="P303" s="49"/>
      <c r="Q303" s="49"/>
      <c r="R303" s="49"/>
      <c r="S303" s="49"/>
      <c r="T303" s="87"/>
      <c r="U303" s="49"/>
      <c r="V303" s="49"/>
      <c r="W303" s="49"/>
      <c r="X303" s="49"/>
      <c r="Y303" s="49"/>
      <c r="Z303" s="49"/>
      <c r="AA303" s="49"/>
      <c r="AB303" s="49"/>
      <c r="AC303" s="49"/>
      <c r="AD303" s="49"/>
      <c r="AE303" s="49"/>
      <c r="AF303" s="49"/>
      <c r="AG303" s="157"/>
      <c r="AH303" s="49"/>
      <c r="AI303" s="154"/>
      <c r="AJ303" s="155"/>
    </row>
    <row r="304" spans="3:36" x14ac:dyDescent="0.2">
      <c r="C304" s="81"/>
      <c r="D304" s="91"/>
      <c r="F304" s="49"/>
      <c r="G304" s="49"/>
      <c r="H304" s="49"/>
      <c r="I304" s="49"/>
      <c r="J304" s="49"/>
      <c r="K304" s="49"/>
      <c r="L304" s="49"/>
      <c r="M304" s="49"/>
      <c r="N304" s="49"/>
      <c r="O304" s="49"/>
      <c r="P304" s="49"/>
      <c r="Q304" s="49"/>
      <c r="R304" s="49"/>
      <c r="S304" s="49"/>
      <c r="T304" s="87"/>
      <c r="U304" s="49"/>
      <c r="V304" s="49"/>
      <c r="W304" s="49"/>
      <c r="X304" s="49"/>
      <c r="Y304" s="49"/>
      <c r="Z304" s="49"/>
      <c r="AA304" s="49"/>
      <c r="AB304" s="49"/>
      <c r="AC304" s="49"/>
      <c r="AD304" s="49"/>
      <c r="AE304" s="49"/>
      <c r="AF304" s="49"/>
      <c r="AG304" s="157"/>
      <c r="AH304" s="49"/>
      <c r="AI304" s="154"/>
      <c r="AJ304" s="155"/>
    </row>
    <row r="305" spans="3:36" x14ac:dyDescent="0.2">
      <c r="C305" s="81"/>
      <c r="D305" s="91"/>
      <c r="F305" s="49"/>
      <c r="G305" s="49"/>
      <c r="H305" s="49"/>
      <c r="I305" s="49"/>
      <c r="J305" s="49"/>
      <c r="K305" s="49"/>
      <c r="L305" s="49"/>
      <c r="M305" s="49"/>
      <c r="N305" s="49"/>
      <c r="O305" s="49"/>
      <c r="P305" s="49"/>
      <c r="Q305" s="49"/>
      <c r="R305" s="49"/>
      <c r="S305" s="49"/>
      <c r="T305" s="87"/>
      <c r="U305" s="49"/>
      <c r="V305" s="49"/>
      <c r="W305" s="49"/>
      <c r="X305" s="49"/>
      <c r="Y305" s="49"/>
      <c r="Z305" s="49"/>
      <c r="AA305" s="49"/>
      <c r="AB305" s="49"/>
      <c r="AC305" s="49"/>
      <c r="AD305" s="49"/>
      <c r="AE305" s="49"/>
      <c r="AF305" s="49"/>
      <c r="AG305" s="157"/>
      <c r="AH305" s="49"/>
      <c r="AI305" s="154"/>
      <c r="AJ305" s="155"/>
    </row>
    <row r="306" spans="3:36" x14ac:dyDescent="0.2">
      <c r="C306" s="81"/>
      <c r="D306" s="91"/>
      <c r="F306" s="49"/>
      <c r="G306" s="49"/>
      <c r="H306" s="49"/>
      <c r="I306" s="49"/>
      <c r="J306" s="49"/>
      <c r="K306" s="49"/>
      <c r="L306" s="49"/>
      <c r="M306" s="49"/>
      <c r="N306" s="49"/>
      <c r="O306" s="49"/>
      <c r="P306" s="49"/>
      <c r="Q306" s="49"/>
      <c r="R306" s="49"/>
      <c r="S306" s="49"/>
      <c r="T306" s="87"/>
      <c r="U306" s="49"/>
      <c r="V306" s="49"/>
      <c r="W306" s="49"/>
      <c r="X306" s="49"/>
      <c r="Y306" s="49"/>
      <c r="Z306" s="49"/>
      <c r="AA306" s="49"/>
      <c r="AB306" s="49"/>
      <c r="AC306" s="49"/>
      <c r="AD306" s="49"/>
      <c r="AE306" s="49"/>
      <c r="AF306" s="49"/>
      <c r="AG306" s="157"/>
      <c r="AH306" s="49"/>
      <c r="AI306" s="154"/>
      <c r="AJ306" s="155"/>
    </row>
    <row r="307" spans="3:36" x14ac:dyDescent="0.2">
      <c r="C307" s="81"/>
      <c r="D307" s="91"/>
      <c r="F307" s="49"/>
      <c r="G307" s="49"/>
      <c r="H307" s="49"/>
      <c r="I307" s="49"/>
      <c r="J307" s="49"/>
      <c r="K307" s="49"/>
      <c r="L307" s="49"/>
      <c r="M307" s="49"/>
      <c r="N307" s="49"/>
      <c r="O307" s="49"/>
      <c r="P307" s="49"/>
      <c r="Q307" s="49"/>
      <c r="R307" s="49"/>
      <c r="S307" s="49"/>
      <c r="T307" s="87"/>
      <c r="U307" s="49"/>
      <c r="V307" s="49"/>
      <c r="W307" s="49"/>
      <c r="X307" s="49"/>
      <c r="Y307" s="49"/>
      <c r="Z307" s="49"/>
      <c r="AA307" s="49"/>
      <c r="AB307" s="49"/>
      <c r="AC307" s="49"/>
      <c r="AD307" s="49"/>
      <c r="AE307" s="49"/>
      <c r="AF307" s="49"/>
      <c r="AG307" s="157"/>
      <c r="AH307" s="49"/>
      <c r="AI307" s="154"/>
      <c r="AJ307" s="155"/>
    </row>
    <row r="308" spans="3:36" x14ac:dyDescent="0.2">
      <c r="C308" s="81"/>
      <c r="D308" s="91"/>
      <c r="F308" s="49"/>
      <c r="G308" s="49"/>
      <c r="H308" s="49"/>
      <c r="I308" s="49"/>
      <c r="J308" s="49"/>
      <c r="K308" s="49"/>
      <c r="L308" s="49"/>
      <c r="M308" s="49"/>
      <c r="N308" s="49"/>
      <c r="O308" s="49"/>
      <c r="P308" s="49"/>
      <c r="Q308" s="49"/>
      <c r="R308" s="49"/>
      <c r="S308" s="49"/>
      <c r="T308" s="87"/>
      <c r="U308" s="49"/>
      <c r="V308" s="49"/>
      <c r="W308" s="49"/>
      <c r="X308" s="49"/>
      <c r="Y308" s="49"/>
      <c r="Z308" s="49"/>
      <c r="AA308" s="49"/>
      <c r="AB308" s="49"/>
      <c r="AC308" s="49"/>
      <c r="AD308" s="49"/>
      <c r="AE308" s="49"/>
      <c r="AF308" s="49"/>
      <c r="AG308" s="157"/>
      <c r="AH308" s="49"/>
      <c r="AI308" s="154"/>
      <c r="AJ308" s="155"/>
    </row>
    <row r="309" spans="3:36" x14ac:dyDescent="0.2">
      <c r="C309" s="81"/>
      <c r="D309" s="91"/>
      <c r="F309" s="49"/>
      <c r="G309" s="49"/>
      <c r="H309" s="49"/>
      <c r="I309" s="49"/>
      <c r="J309" s="49"/>
      <c r="K309" s="49"/>
      <c r="L309" s="49"/>
      <c r="M309" s="49"/>
      <c r="N309" s="49"/>
      <c r="O309" s="49"/>
      <c r="P309" s="49"/>
      <c r="Q309" s="49"/>
      <c r="R309" s="49"/>
      <c r="S309" s="49"/>
      <c r="T309" s="87"/>
      <c r="U309" s="49"/>
      <c r="V309" s="49"/>
      <c r="W309" s="49"/>
      <c r="X309" s="49"/>
      <c r="Y309" s="49"/>
      <c r="Z309" s="49"/>
      <c r="AA309" s="49"/>
      <c r="AB309" s="49"/>
      <c r="AC309" s="49"/>
      <c r="AD309" s="49"/>
      <c r="AE309" s="49"/>
      <c r="AF309" s="49"/>
      <c r="AG309" s="157"/>
      <c r="AH309" s="49"/>
      <c r="AI309" s="154"/>
      <c r="AJ309" s="155"/>
    </row>
    <row r="310" spans="3:36" x14ac:dyDescent="0.2">
      <c r="C310" s="81"/>
      <c r="D310" s="91"/>
      <c r="F310" s="49"/>
      <c r="G310" s="49"/>
      <c r="H310" s="49"/>
      <c r="I310" s="49"/>
      <c r="J310" s="49"/>
      <c r="K310" s="49"/>
      <c r="L310" s="49"/>
      <c r="M310" s="49"/>
      <c r="N310" s="49"/>
      <c r="O310" s="49"/>
      <c r="P310" s="49"/>
      <c r="Q310" s="49"/>
      <c r="R310" s="49"/>
      <c r="S310" s="49"/>
      <c r="T310" s="87"/>
      <c r="U310" s="49"/>
      <c r="V310" s="49"/>
      <c r="W310" s="49"/>
      <c r="X310" s="49"/>
      <c r="Y310" s="49"/>
      <c r="Z310" s="49"/>
      <c r="AA310" s="49"/>
      <c r="AB310" s="49"/>
      <c r="AC310" s="49"/>
      <c r="AD310" s="49"/>
      <c r="AE310" s="49"/>
      <c r="AF310" s="49"/>
      <c r="AG310" s="157"/>
      <c r="AH310" s="49"/>
      <c r="AI310" s="154"/>
      <c r="AJ310" s="155"/>
    </row>
    <row r="311" spans="3:36" x14ac:dyDescent="0.2">
      <c r="C311" s="81"/>
      <c r="D311" s="91"/>
      <c r="F311" s="49"/>
      <c r="G311" s="49"/>
      <c r="H311" s="49"/>
      <c r="I311" s="49"/>
      <c r="J311" s="49"/>
      <c r="K311" s="49"/>
      <c r="L311" s="49"/>
      <c r="M311" s="49"/>
      <c r="N311" s="49"/>
      <c r="O311" s="49"/>
      <c r="P311" s="49"/>
      <c r="Q311" s="49"/>
      <c r="R311" s="49"/>
      <c r="S311" s="49"/>
      <c r="T311" s="87"/>
      <c r="U311" s="49"/>
      <c r="V311" s="49"/>
      <c r="W311" s="49"/>
      <c r="X311" s="49"/>
      <c r="Y311" s="49"/>
      <c r="Z311" s="49"/>
      <c r="AA311" s="49"/>
      <c r="AB311" s="49"/>
      <c r="AC311" s="49"/>
      <c r="AD311" s="49"/>
      <c r="AE311" s="49"/>
      <c r="AF311" s="49"/>
      <c r="AG311" s="157"/>
      <c r="AH311" s="49"/>
      <c r="AI311" s="154"/>
      <c r="AJ311" s="155"/>
    </row>
    <row r="312" spans="3:36" x14ac:dyDescent="0.2">
      <c r="C312" s="81"/>
      <c r="D312" s="91"/>
      <c r="F312" s="49"/>
      <c r="G312" s="49"/>
      <c r="H312" s="49"/>
      <c r="I312" s="49"/>
      <c r="J312" s="49"/>
      <c r="K312" s="49"/>
      <c r="L312" s="49"/>
      <c r="M312" s="49"/>
      <c r="N312" s="49"/>
      <c r="O312" s="49"/>
      <c r="P312" s="49"/>
      <c r="Q312" s="49"/>
      <c r="R312" s="49"/>
      <c r="S312" s="49"/>
      <c r="T312" s="87"/>
      <c r="U312" s="49"/>
      <c r="V312" s="49"/>
      <c r="W312" s="49"/>
      <c r="X312" s="49"/>
      <c r="Y312" s="49"/>
      <c r="Z312" s="49"/>
      <c r="AA312" s="49"/>
      <c r="AB312" s="49"/>
      <c r="AC312" s="49"/>
      <c r="AD312" s="49"/>
      <c r="AE312" s="49"/>
      <c r="AF312" s="49"/>
      <c r="AG312" s="157"/>
      <c r="AH312" s="49"/>
      <c r="AI312" s="154"/>
      <c r="AJ312" s="155"/>
    </row>
    <row r="313" spans="3:36" x14ac:dyDescent="0.2">
      <c r="C313" s="81"/>
      <c r="D313" s="91"/>
      <c r="F313" s="49"/>
      <c r="G313" s="49"/>
      <c r="H313" s="49"/>
      <c r="I313" s="49"/>
      <c r="J313" s="49"/>
      <c r="K313" s="49"/>
      <c r="L313" s="49"/>
      <c r="M313" s="49"/>
      <c r="N313" s="49"/>
      <c r="O313" s="49"/>
      <c r="P313" s="49"/>
      <c r="Q313" s="49"/>
      <c r="R313" s="49"/>
      <c r="S313" s="49"/>
      <c r="T313" s="87"/>
      <c r="U313" s="49"/>
      <c r="V313" s="49"/>
      <c r="W313" s="49"/>
      <c r="X313" s="49"/>
      <c r="Y313" s="49"/>
      <c r="Z313" s="49"/>
      <c r="AA313" s="49"/>
      <c r="AB313" s="49"/>
      <c r="AC313" s="49"/>
      <c r="AD313" s="49"/>
      <c r="AE313" s="49"/>
      <c r="AF313" s="49"/>
      <c r="AG313" s="157"/>
      <c r="AH313" s="49"/>
      <c r="AI313" s="154"/>
      <c r="AJ313" s="155"/>
    </row>
    <row r="314" spans="3:36" x14ac:dyDescent="0.2">
      <c r="C314" s="81"/>
      <c r="D314" s="91"/>
      <c r="F314" s="49"/>
      <c r="G314" s="49"/>
      <c r="H314" s="49"/>
      <c r="I314" s="49"/>
      <c r="J314" s="49"/>
      <c r="K314" s="49"/>
      <c r="L314" s="49"/>
      <c r="M314" s="49"/>
      <c r="N314" s="49"/>
      <c r="O314" s="49"/>
      <c r="P314" s="49"/>
      <c r="Q314" s="49"/>
      <c r="R314" s="49"/>
      <c r="S314" s="49"/>
      <c r="T314" s="87"/>
      <c r="U314" s="49"/>
      <c r="V314" s="49"/>
      <c r="W314" s="49"/>
      <c r="X314" s="49"/>
      <c r="Y314" s="49"/>
      <c r="Z314" s="49"/>
      <c r="AA314" s="49"/>
      <c r="AB314" s="49"/>
      <c r="AC314" s="49"/>
      <c r="AD314" s="49"/>
      <c r="AE314" s="49"/>
      <c r="AF314" s="49"/>
      <c r="AG314" s="157"/>
      <c r="AH314" s="49"/>
      <c r="AI314" s="154"/>
      <c r="AJ314" s="155"/>
    </row>
    <row r="315" spans="3:36" x14ac:dyDescent="0.2">
      <c r="C315" s="81"/>
      <c r="D315" s="91"/>
      <c r="F315" s="49"/>
      <c r="G315" s="49"/>
      <c r="H315" s="49"/>
      <c r="I315" s="49"/>
      <c r="J315" s="49"/>
      <c r="K315" s="49"/>
      <c r="L315" s="49"/>
      <c r="M315" s="49"/>
      <c r="N315" s="49"/>
      <c r="O315" s="49"/>
      <c r="P315" s="49"/>
      <c r="Q315" s="49"/>
      <c r="R315" s="49"/>
      <c r="S315" s="49"/>
      <c r="T315" s="87"/>
      <c r="U315" s="49"/>
      <c r="V315" s="49"/>
      <c r="W315" s="49"/>
      <c r="X315" s="49"/>
      <c r="Y315" s="49"/>
      <c r="Z315" s="49"/>
      <c r="AA315" s="49"/>
      <c r="AB315" s="49"/>
      <c r="AC315" s="49"/>
      <c r="AD315" s="49"/>
      <c r="AE315" s="49"/>
      <c r="AF315" s="49"/>
      <c r="AG315" s="157"/>
      <c r="AH315" s="49"/>
      <c r="AI315" s="154"/>
      <c r="AJ315" s="155"/>
    </row>
    <row r="316" spans="3:36" x14ac:dyDescent="0.2">
      <c r="C316" s="81"/>
      <c r="D316" s="91"/>
      <c r="F316" s="49"/>
      <c r="G316" s="49"/>
      <c r="H316" s="49"/>
      <c r="I316" s="49"/>
      <c r="J316" s="49"/>
      <c r="K316" s="49"/>
      <c r="L316" s="49"/>
      <c r="M316" s="49"/>
      <c r="N316" s="49"/>
      <c r="O316" s="49"/>
      <c r="P316" s="49"/>
      <c r="Q316" s="49"/>
      <c r="R316" s="49"/>
      <c r="S316" s="49"/>
      <c r="T316" s="87"/>
      <c r="U316" s="49"/>
      <c r="V316" s="49"/>
      <c r="W316" s="49"/>
      <c r="X316" s="49"/>
      <c r="Y316" s="49"/>
      <c r="Z316" s="49"/>
      <c r="AA316" s="49"/>
      <c r="AB316" s="49"/>
      <c r="AC316" s="49"/>
      <c r="AD316" s="49"/>
      <c r="AE316" s="49"/>
      <c r="AF316" s="49"/>
      <c r="AG316" s="157"/>
      <c r="AH316" s="49"/>
      <c r="AI316" s="154"/>
      <c r="AJ316" s="155"/>
    </row>
    <row r="317" spans="3:36" x14ac:dyDescent="0.2">
      <c r="C317" s="81"/>
      <c r="D317" s="91"/>
      <c r="F317" s="49"/>
      <c r="G317" s="49"/>
      <c r="H317" s="49"/>
      <c r="I317" s="49"/>
      <c r="J317" s="49"/>
      <c r="K317" s="49"/>
      <c r="L317" s="49"/>
      <c r="M317" s="49"/>
      <c r="N317" s="49"/>
      <c r="O317" s="49"/>
      <c r="P317" s="49"/>
      <c r="Q317" s="49"/>
      <c r="R317" s="49"/>
      <c r="S317" s="49"/>
      <c r="T317" s="87"/>
      <c r="U317" s="49"/>
      <c r="V317" s="49"/>
      <c r="W317" s="49"/>
      <c r="X317" s="49"/>
      <c r="Y317" s="49"/>
      <c r="Z317" s="49"/>
      <c r="AA317" s="49"/>
      <c r="AB317" s="49"/>
      <c r="AC317" s="49"/>
      <c r="AD317" s="49"/>
      <c r="AE317" s="49"/>
      <c r="AF317" s="49"/>
      <c r="AG317" s="157"/>
      <c r="AH317" s="49"/>
      <c r="AI317" s="154"/>
      <c r="AJ317" s="155"/>
    </row>
    <row r="318" spans="3:36" x14ac:dyDescent="0.2">
      <c r="C318" s="81"/>
      <c r="D318" s="91"/>
      <c r="F318" s="49"/>
      <c r="G318" s="49"/>
      <c r="H318" s="49"/>
      <c r="I318" s="49"/>
      <c r="J318" s="49"/>
      <c r="K318" s="49"/>
      <c r="L318" s="49"/>
      <c r="M318" s="49"/>
      <c r="N318" s="49"/>
      <c r="O318" s="49"/>
      <c r="P318" s="49"/>
      <c r="Q318" s="49"/>
      <c r="R318" s="49"/>
      <c r="S318" s="49"/>
      <c r="T318" s="87"/>
      <c r="U318" s="49"/>
      <c r="V318" s="49"/>
      <c r="W318" s="49"/>
      <c r="X318" s="49"/>
      <c r="Y318" s="49"/>
      <c r="Z318" s="49"/>
      <c r="AA318" s="49"/>
      <c r="AB318" s="49"/>
      <c r="AC318" s="49"/>
      <c r="AD318" s="49"/>
      <c r="AE318" s="49"/>
      <c r="AF318" s="49"/>
      <c r="AG318" s="157"/>
      <c r="AH318" s="49"/>
      <c r="AI318" s="154"/>
      <c r="AJ318" s="155"/>
    </row>
    <row r="319" spans="3:36" x14ac:dyDescent="0.2">
      <c r="C319" s="81"/>
      <c r="D319" s="91"/>
      <c r="F319" s="49"/>
      <c r="G319" s="49"/>
      <c r="H319" s="49"/>
      <c r="I319" s="49"/>
      <c r="J319" s="49"/>
      <c r="K319" s="49"/>
      <c r="L319" s="49"/>
      <c r="M319" s="49"/>
      <c r="N319" s="49"/>
      <c r="O319" s="49"/>
      <c r="P319" s="49"/>
      <c r="Q319" s="49"/>
      <c r="R319" s="49"/>
      <c r="S319" s="49"/>
      <c r="T319" s="87"/>
      <c r="U319" s="49"/>
      <c r="V319" s="49"/>
      <c r="W319" s="49"/>
      <c r="X319" s="49"/>
      <c r="Y319" s="49"/>
      <c r="Z319" s="49"/>
      <c r="AA319" s="49"/>
      <c r="AB319" s="49"/>
      <c r="AC319" s="49"/>
      <c r="AD319" s="49"/>
      <c r="AE319" s="49"/>
      <c r="AF319" s="49"/>
      <c r="AG319" s="157"/>
      <c r="AH319" s="49"/>
      <c r="AI319" s="154"/>
      <c r="AJ319" s="155"/>
    </row>
    <row r="320" spans="3:36" x14ac:dyDescent="0.2">
      <c r="C320" s="81"/>
      <c r="D320" s="91"/>
      <c r="F320" s="49"/>
      <c r="G320" s="49"/>
      <c r="H320" s="49"/>
      <c r="I320" s="49"/>
      <c r="J320" s="49"/>
      <c r="K320" s="49"/>
      <c r="L320" s="49"/>
      <c r="M320" s="49"/>
      <c r="N320" s="49"/>
      <c r="O320" s="49"/>
      <c r="P320" s="49"/>
      <c r="Q320" s="49"/>
      <c r="R320" s="49"/>
      <c r="S320" s="49"/>
      <c r="T320" s="87"/>
      <c r="U320" s="49"/>
      <c r="V320" s="49"/>
      <c r="W320" s="49"/>
      <c r="X320" s="49"/>
      <c r="Y320" s="49"/>
      <c r="Z320" s="49"/>
      <c r="AA320" s="49"/>
      <c r="AB320" s="49"/>
      <c r="AC320" s="49"/>
      <c r="AD320" s="49"/>
      <c r="AE320" s="49"/>
      <c r="AF320" s="49"/>
      <c r="AG320" s="157"/>
      <c r="AH320" s="49"/>
      <c r="AI320" s="154"/>
      <c r="AJ320" s="155"/>
    </row>
    <row r="321" spans="3:36" x14ac:dyDescent="0.2">
      <c r="C321" s="81"/>
      <c r="D321" s="91"/>
      <c r="F321" s="49"/>
      <c r="G321" s="49"/>
      <c r="H321" s="49"/>
      <c r="I321" s="49"/>
      <c r="J321" s="49"/>
      <c r="K321" s="49"/>
      <c r="L321" s="49"/>
      <c r="M321" s="49"/>
      <c r="N321" s="49"/>
      <c r="O321" s="49"/>
      <c r="P321" s="49"/>
      <c r="Q321" s="49"/>
      <c r="R321" s="49"/>
      <c r="S321" s="49"/>
      <c r="T321" s="87"/>
      <c r="U321" s="49"/>
      <c r="V321" s="49"/>
      <c r="W321" s="49"/>
      <c r="X321" s="49"/>
      <c r="Y321" s="49"/>
      <c r="Z321" s="49"/>
      <c r="AA321" s="49"/>
      <c r="AB321" s="49"/>
      <c r="AC321" s="49"/>
      <c r="AD321" s="49"/>
      <c r="AE321" s="49"/>
      <c r="AF321" s="49"/>
      <c r="AG321" s="157"/>
      <c r="AH321" s="49"/>
      <c r="AI321" s="154"/>
      <c r="AJ321" s="155"/>
    </row>
    <row r="322" spans="3:36" x14ac:dyDescent="0.2">
      <c r="C322" s="81"/>
      <c r="D322" s="91"/>
      <c r="F322" s="49"/>
      <c r="G322" s="49"/>
      <c r="H322" s="49"/>
      <c r="I322" s="49"/>
      <c r="J322" s="49"/>
      <c r="K322" s="49"/>
      <c r="L322" s="49"/>
      <c r="M322" s="49"/>
      <c r="N322" s="49"/>
      <c r="O322" s="49"/>
      <c r="P322" s="49"/>
      <c r="Q322" s="49"/>
      <c r="R322" s="49"/>
      <c r="S322" s="49"/>
      <c r="T322" s="87"/>
      <c r="U322" s="49"/>
      <c r="V322" s="49"/>
      <c r="W322" s="49"/>
      <c r="X322" s="49"/>
      <c r="Y322" s="49"/>
      <c r="Z322" s="49"/>
      <c r="AA322" s="49"/>
      <c r="AB322" s="49"/>
      <c r="AC322" s="49"/>
      <c r="AD322" s="49"/>
      <c r="AE322" s="49"/>
      <c r="AF322" s="49"/>
      <c r="AG322" s="157"/>
      <c r="AH322" s="49"/>
      <c r="AI322" s="154"/>
      <c r="AJ322" s="155"/>
    </row>
    <row r="323" spans="3:36" x14ac:dyDescent="0.2">
      <c r="C323" s="81"/>
      <c r="D323" s="91"/>
      <c r="F323" s="49"/>
      <c r="G323" s="49"/>
      <c r="H323" s="49"/>
      <c r="I323" s="49"/>
      <c r="J323" s="49"/>
      <c r="K323" s="49"/>
      <c r="L323" s="49"/>
      <c r="M323" s="49"/>
      <c r="N323" s="49"/>
      <c r="O323" s="49"/>
      <c r="P323" s="49"/>
      <c r="Q323" s="49"/>
      <c r="R323" s="49"/>
      <c r="S323" s="49"/>
      <c r="T323" s="87"/>
      <c r="U323" s="49"/>
      <c r="V323" s="49"/>
      <c r="W323" s="49"/>
      <c r="X323" s="49"/>
      <c r="Y323" s="49"/>
      <c r="Z323" s="49"/>
      <c r="AA323" s="49"/>
      <c r="AB323" s="49"/>
      <c r="AC323" s="49"/>
      <c r="AD323" s="49"/>
      <c r="AE323" s="49"/>
      <c r="AF323" s="49"/>
      <c r="AG323" s="157"/>
      <c r="AH323" s="49"/>
      <c r="AI323" s="154"/>
      <c r="AJ323" s="155"/>
    </row>
    <row r="324" spans="3:36" x14ac:dyDescent="0.2">
      <c r="C324" s="81"/>
      <c r="D324" s="91"/>
      <c r="F324" s="49"/>
      <c r="G324" s="49"/>
      <c r="H324" s="49"/>
      <c r="I324" s="49"/>
      <c r="J324" s="49"/>
      <c r="K324" s="49"/>
      <c r="L324" s="49"/>
      <c r="M324" s="49"/>
      <c r="N324" s="49"/>
      <c r="O324" s="49"/>
      <c r="P324" s="49"/>
      <c r="Q324" s="49"/>
      <c r="R324" s="49"/>
      <c r="S324" s="49"/>
      <c r="T324" s="87"/>
      <c r="U324" s="49"/>
      <c r="V324" s="49"/>
      <c r="W324" s="49"/>
      <c r="X324" s="49"/>
      <c r="Y324" s="49"/>
      <c r="Z324" s="49"/>
      <c r="AA324" s="49"/>
      <c r="AB324" s="49"/>
      <c r="AC324" s="49"/>
      <c r="AD324" s="49"/>
      <c r="AE324" s="49"/>
      <c r="AF324" s="49"/>
      <c r="AG324" s="157"/>
      <c r="AH324" s="49"/>
      <c r="AI324" s="154"/>
      <c r="AJ324" s="155"/>
    </row>
    <row r="325" spans="3:36" x14ac:dyDescent="0.2">
      <c r="C325" s="81"/>
      <c r="D325" s="91"/>
      <c r="F325" s="49"/>
      <c r="G325" s="49"/>
      <c r="H325" s="49"/>
      <c r="I325" s="49"/>
      <c r="J325" s="49"/>
      <c r="K325" s="49"/>
      <c r="L325" s="49"/>
      <c r="M325" s="49"/>
      <c r="N325" s="49"/>
      <c r="O325" s="49"/>
      <c r="P325" s="49"/>
      <c r="Q325" s="49"/>
      <c r="R325" s="49"/>
      <c r="S325" s="49"/>
      <c r="T325" s="87"/>
      <c r="U325" s="49"/>
      <c r="V325" s="49"/>
      <c r="W325" s="49"/>
      <c r="X325" s="49"/>
      <c r="Y325" s="49"/>
      <c r="Z325" s="49"/>
      <c r="AA325" s="49"/>
      <c r="AB325" s="49"/>
      <c r="AC325" s="49"/>
      <c r="AD325" s="49"/>
      <c r="AE325" s="49"/>
      <c r="AF325" s="49"/>
      <c r="AG325" s="157"/>
      <c r="AH325" s="49"/>
      <c r="AI325" s="154"/>
      <c r="AJ325" s="155"/>
    </row>
    <row r="326" spans="3:36" x14ac:dyDescent="0.2">
      <c r="C326" s="81"/>
      <c r="D326" s="91"/>
      <c r="F326" s="49"/>
      <c r="G326" s="49"/>
      <c r="H326" s="49"/>
      <c r="I326" s="49"/>
      <c r="J326" s="49"/>
      <c r="K326" s="49"/>
      <c r="L326" s="49"/>
      <c r="M326" s="49"/>
      <c r="N326" s="49"/>
      <c r="O326" s="49"/>
      <c r="P326" s="49"/>
      <c r="Q326" s="49"/>
      <c r="R326" s="49"/>
      <c r="S326" s="49"/>
      <c r="T326" s="87"/>
      <c r="U326" s="49"/>
      <c r="V326" s="49"/>
      <c r="W326" s="49"/>
      <c r="X326" s="49"/>
      <c r="Y326" s="49"/>
      <c r="Z326" s="49"/>
      <c r="AA326" s="49"/>
      <c r="AB326" s="49"/>
      <c r="AC326" s="49"/>
      <c r="AD326" s="49"/>
      <c r="AE326" s="49"/>
      <c r="AF326" s="49"/>
      <c r="AG326" s="157"/>
      <c r="AH326" s="49"/>
      <c r="AI326" s="154"/>
      <c r="AJ326" s="155"/>
    </row>
    <row r="327" spans="3:36" x14ac:dyDescent="0.2">
      <c r="C327" s="81"/>
      <c r="D327" s="91"/>
      <c r="F327" s="49"/>
      <c r="G327" s="49"/>
      <c r="H327" s="49"/>
      <c r="I327" s="49"/>
      <c r="J327" s="49"/>
      <c r="K327" s="49"/>
      <c r="L327" s="49"/>
      <c r="M327" s="49"/>
      <c r="N327" s="49"/>
      <c r="O327" s="49"/>
      <c r="P327" s="49"/>
      <c r="Q327" s="49"/>
      <c r="R327" s="49"/>
      <c r="S327" s="49"/>
      <c r="T327" s="87"/>
      <c r="U327" s="49"/>
      <c r="V327" s="49"/>
      <c r="W327" s="49"/>
      <c r="X327" s="49"/>
      <c r="Y327" s="49"/>
      <c r="Z327" s="49"/>
      <c r="AA327" s="49"/>
      <c r="AB327" s="49"/>
      <c r="AC327" s="49"/>
      <c r="AD327" s="49"/>
      <c r="AE327" s="49"/>
      <c r="AF327" s="49"/>
      <c r="AG327" s="157"/>
      <c r="AH327" s="49"/>
      <c r="AI327" s="154"/>
      <c r="AJ327" s="155"/>
    </row>
    <row r="328" spans="3:36" x14ac:dyDescent="0.2">
      <c r="C328" s="81"/>
      <c r="D328" s="91"/>
      <c r="F328" s="49"/>
      <c r="G328" s="49"/>
      <c r="H328" s="49"/>
      <c r="I328" s="49"/>
      <c r="J328" s="49"/>
      <c r="K328" s="49"/>
      <c r="L328" s="49"/>
      <c r="M328" s="49"/>
      <c r="N328" s="49"/>
      <c r="O328" s="49"/>
      <c r="P328" s="49"/>
      <c r="Q328" s="49"/>
      <c r="R328" s="49"/>
      <c r="S328" s="49"/>
      <c r="T328" s="87"/>
      <c r="U328" s="49"/>
      <c r="V328" s="49"/>
      <c r="W328" s="49"/>
      <c r="X328" s="49"/>
      <c r="Y328" s="49"/>
      <c r="Z328" s="49"/>
      <c r="AA328" s="49"/>
      <c r="AB328" s="49"/>
      <c r="AC328" s="49"/>
      <c r="AD328" s="49"/>
      <c r="AE328" s="49"/>
      <c r="AF328" s="49"/>
      <c r="AG328" s="157"/>
      <c r="AH328" s="49"/>
      <c r="AI328" s="154"/>
      <c r="AJ328" s="155"/>
    </row>
    <row r="329" spans="3:36" x14ac:dyDescent="0.2">
      <c r="C329" s="81"/>
      <c r="D329" s="91"/>
      <c r="F329" s="49"/>
      <c r="G329" s="49"/>
      <c r="H329" s="49"/>
      <c r="I329" s="49"/>
      <c r="J329" s="49"/>
      <c r="K329" s="49"/>
      <c r="L329" s="49"/>
      <c r="M329" s="49"/>
      <c r="N329" s="49"/>
      <c r="O329" s="49"/>
      <c r="P329" s="49"/>
      <c r="Q329" s="49"/>
      <c r="R329" s="49"/>
      <c r="S329" s="49"/>
      <c r="T329" s="87"/>
      <c r="U329" s="49"/>
      <c r="V329" s="49"/>
      <c r="W329" s="49"/>
      <c r="X329" s="49"/>
      <c r="Y329" s="49"/>
      <c r="Z329" s="49"/>
      <c r="AA329" s="49"/>
      <c r="AB329" s="49"/>
      <c r="AC329" s="49"/>
      <c r="AD329" s="49"/>
      <c r="AE329" s="49"/>
      <c r="AF329" s="49"/>
      <c r="AG329" s="157"/>
      <c r="AH329" s="49"/>
      <c r="AI329" s="154"/>
      <c r="AJ329" s="155"/>
    </row>
    <row r="330" spans="3:36" x14ac:dyDescent="0.2">
      <c r="C330" s="81"/>
      <c r="D330" s="91"/>
      <c r="F330" s="49"/>
      <c r="G330" s="49"/>
      <c r="H330" s="49"/>
      <c r="I330" s="49"/>
      <c r="J330" s="49"/>
      <c r="K330" s="49"/>
      <c r="L330" s="49"/>
      <c r="M330" s="49"/>
      <c r="N330" s="49"/>
      <c r="O330" s="49"/>
      <c r="P330" s="49"/>
      <c r="Q330" s="49"/>
      <c r="R330" s="49"/>
      <c r="S330" s="49"/>
      <c r="T330" s="87"/>
      <c r="U330" s="49"/>
      <c r="V330" s="49"/>
      <c r="W330" s="49"/>
      <c r="X330" s="49"/>
      <c r="Y330" s="49"/>
      <c r="Z330" s="49"/>
      <c r="AA330" s="49"/>
      <c r="AB330" s="49"/>
      <c r="AC330" s="49"/>
      <c r="AD330" s="49"/>
      <c r="AE330" s="49"/>
      <c r="AF330" s="49"/>
      <c r="AG330" s="157"/>
      <c r="AH330" s="49"/>
      <c r="AI330" s="154"/>
      <c r="AJ330" s="155"/>
    </row>
    <row r="331" spans="3:36" x14ac:dyDescent="0.2">
      <c r="C331" s="81"/>
      <c r="D331" s="91"/>
      <c r="F331" s="49"/>
      <c r="G331" s="49"/>
      <c r="H331" s="49"/>
      <c r="I331" s="49"/>
      <c r="J331" s="49"/>
      <c r="K331" s="49"/>
      <c r="L331" s="49"/>
      <c r="M331" s="49"/>
      <c r="N331" s="49"/>
      <c r="O331" s="49"/>
      <c r="P331" s="49"/>
      <c r="Q331" s="49"/>
      <c r="R331" s="49"/>
      <c r="S331" s="49"/>
      <c r="T331" s="87"/>
      <c r="U331" s="49"/>
      <c r="V331" s="49"/>
      <c r="W331" s="49"/>
      <c r="X331" s="49"/>
      <c r="Y331" s="49"/>
      <c r="Z331" s="49"/>
      <c r="AA331" s="49"/>
      <c r="AB331" s="49"/>
      <c r="AC331" s="49"/>
      <c r="AD331" s="49"/>
      <c r="AE331" s="49"/>
      <c r="AF331" s="49"/>
      <c r="AG331" s="157"/>
      <c r="AH331" s="49"/>
      <c r="AI331" s="154"/>
      <c r="AJ331" s="155"/>
    </row>
    <row r="332" spans="3:36" x14ac:dyDescent="0.2">
      <c r="C332" s="81"/>
      <c r="D332" s="91"/>
      <c r="F332" s="49"/>
      <c r="G332" s="49"/>
      <c r="H332" s="49"/>
      <c r="I332" s="49"/>
      <c r="J332" s="49"/>
      <c r="K332" s="49"/>
      <c r="L332" s="49"/>
      <c r="M332" s="49"/>
      <c r="N332" s="49"/>
      <c r="O332" s="49"/>
      <c r="P332" s="49"/>
      <c r="Q332" s="49"/>
      <c r="R332" s="49"/>
      <c r="S332" s="49"/>
      <c r="T332" s="87"/>
      <c r="U332" s="49"/>
      <c r="V332" s="49"/>
      <c r="W332" s="49"/>
      <c r="X332" s="49"/>
      <c r="Y332" s="49"/>
      <c r="Z332" s="49"/>
      <c r="AA332" s="49"/>
      <c r="AB332" s="49"/>
      <c r="AC332" s="49"/>
      <c r="AD332" s="49"/>
      <c r="AE332" s="49"/>
      <c r="AF332" s="49"/>
      <c r="AG332" s="157"/>
      <c r="AH332" s="49"/>
      <c r="AI332" s="154"/>
      <c r="AJ332" s="155"/>
    </row>
    <row r="333" spans="3:36" x14ac:dyDescent="0.2">
      <c r="C333" s="81"/>
      <c r="D333" s="91"/>
      <c r="F333" s="49"/>
      <c r="G333" s="49"/>
      <c r="H333" s="49"/>
      <c r="I333" s="49"/>
      <c r="J333" s="49"/>
      <c r="K333" s="49"/>
      <c r="L333" s="49"/>
      <c r="M333" s="49"/>
      <c r="N333" s="49"/>
      <c r="O333" s="49"/>
      <c r="P333" s="49"/>
      <c r="Q333" s="49"/>
      <c r="R333" s="49"/>
      <c r="S333" s="49"/>
      <c r="T333" s="87"/>
      <c r="U333" s="49"/>
      <c r="V333" s="49"/>
      <c r="W333" s="49"/>
      <c r="X333" s="49"/>
      <c r="Y333" s="49"/>
      <c r="Z333" s="49"/>
      <c r="AA333" s="49"/>
      <c r="AB333" s="49"/>
      <c r="AC333" s="49"/>
      <c r="AD333" s="49"/>
      <c r="AE333" s="49"/>
      <c r="AF333" s="49"/>
      <c r="AG333" s="157"/>
      <c r="AH333" s="49"/>
      <c r="AI333" s="154"/>
      <c r="AJ333" s="155"/>
    </row>
    <row r="334" spans="3:36" x14ac:dyDescent="0.2">
      <c r="C334" s="81"/>
      <c r="D334" s="91"/>
      <c r="F334" s="49"/>
      <c r="G334" s="49"/>
      <c r="H334" s="49"/>
      <c r="I334" s="49"/>
      <c r="J334" s="49"/>
      <c r="K334" s="49"/>
      <c r="L334" s="49"/>
      <c r="M334" s="49"/>
      <c r="N334" s="49"/>
      <c r="O334" s="49"/>
      <c r="P334" s="49"/>
      <c r="Q334" s="49"/>
      <c r="R334" s="49"/>
      <c r="S334" s="49"/>
      <c r="T334" s="87"/>
      <c r="U334" s="49"/>
      <c r="V334" s="49"/>
      <c r="W334" s="49"/>
      <c r="X334" s="49"/>
      <c r="Y334" s="49"/>
      <c r="Z334" s="49"/>
      <c r="AA334" s="49"/>
      <c r="AB334" s="49"/>
      <c r="AC334" s="49"/>
      <c r="AD334" s="49"/>
      <c r="AE334" s="49"/>
      <c r="AF334" s="49"/>
      <c r="AG334" s="157"/>
      <c r="AH334" s="49"/>
      <c r="AI334" s="154"/>
      <c r="AJ334" s="155"/>
    </row>
    <row r="335" spans="3:36" x14ac:dyDescent="0.2">
      <c r="C335" s="81"/>
      <c r="D335" s="91"/>
      <c r="F335" s="49"/>
      <c r="G335" s="49"/>
      <c r="H335" s="49"/>
      <c r="I335" s="49"/>
      <c r="J335" s="49"/>
      <c r="K335" s="49"/>
      <c r="L335" s="49"/>
      <c r="M335" s="49"/>
      <c r="N335" s="49"/>
      <c r="O335" s="49"/>
      <c r="P335" s="49"/>
      <c r="Q335" s="49"/>
      <c r="R335" s="49"/>
      <c r="S335" s="49"/>
      <c r="T335" s="87"/>
      <c r="U335" s="49"/>
      <c r="V335" s="49"/>
      <c r="W335" s="49"/>
      <c r="X335" s="49"/>
      <c r="Y335" s="49"/>
      <c r="Z335" s="49"/>
      <c r="AA335" s="49"/>
      <c r="AB335" s="49"/>
      <c r="AC335" s="49"/>
      <c r="AD335" s="49"/>
      <c r="AE335" s="49"/>
      <c r="AF335" s="49"/>
      <c r="AG335" s="157"/>
      <c r="AH335" s="49"/>
      <c r="AI335" s="154"/>
      <c r="AJ335" s="155"/>
    </row>
    <row r="336" spans="3:36" x14ac:dyDescent="0.2">
      <c r="C336" s="81"/>
      <c r="D336" s="91"/>
      <c r="F336" s="49"/>
      <c r="G336" s="49"/>
      <c r="H336" s="49"/>
      <c r="I336" s="49"/>
      <c r="J336" s="49"/>
      <c r="K336" s="49"/>
      <c r="L336" s="49"/>
      <c r="M336" s="49"/>
      <c r="N336" s="49"/>
      <c r="O336" s="49"/>
      <c r="P336" s="49"/>
      <c r="Q336" s="49"/>
      <c r="R336" s="49"/>
      <c r="S336" s="49"/>
      <c r="T336" s="87"/>
      <c r="U336" s="49"/>
      <c r="V336" s="49"/>
      <c r="W336" s="49"/>
      <c r="X336" s="49"/>
      <c r="Y336" s="49"/>
      <c r="Z336" s="49"/>
      <c r="AA336" s="49"/>
      <c r="AB336" s="49"/>
      <c r="AC336" s="49"/>
      <c r="AD336" s="49"/>
      <c r="AE336" s="49"/>
      <c r="AF336" s="49"/>
      <c r="AG336" s="157"/>
      <c r="AH336" s="49"/>
      <c r="AI336" s="154"/>
      <c r="AJ336" s="155"/>
    </row>
    <row r="337" spans="3:36" x14ac:dyDescent="0.2">
      <c r="C337" s="81"/>
      <c r="D337" s="91"/>
      <c r="F337" s="49"/>
      <c r="G337" s="49"/>
      <c r="H337" s="49"/>
      <c r="I337" s="49"/>
      <c r="J337" s="49"/>
      <c r="K337" s="49"/>
      <c r="L337" s="49"/>
      <c r="M337" s="49"/>
      <c r="N337" s="49"/>
      <c r="O337" s="49"/>
      <c r="P337" s="49"/>
      <c r="Q337" s="49"/>
      <c r="R337" s="49"/>
      <c r="S337" s="49"/>
      <c r="T337" s="87"/>
      <c r="U337" s="49"/>
      <c r="V337" s="49"/>
      <c r="W337" s="49"/>
      <c r="X337" s="49"/>
      <c r="Y337" s="49"/>
      <c r="Z337" s="49"/>
      <c r="AA337" s="49"/>
      <c r="AB337" s="49"/>
      <c r="AC337" s="49"/>
      <c r="AD337" s="49"/>
      <c r="AE337" s="49"/>
      <c r="AF337" s="49"/>
      <c r="AG337" s="157"/>
      <c r="AH337" s="49"/>
      <c r="AI337" s="154"/>
      <c r="AJ337" s="155"/>
    </row>
    <row r="338" spans="3:36" x14ac:dyDescent="0.2">
      <c r="C338" s="81"/>
      <c r="D338" s="91"/>
      <c r="F338" s="49"/>
      <c r="G338" s="49"/>
      <c r="H338" s="49"/>
      <c r="I338" s="49"/>
      <c r="J338" s="49"/>
      <c r="K338" s="49"/>
      <c r="L338" s="49"/>
      <c r="M338" s="49"/>
      <c r="N338" s="49"/>
      <c r="O338" s="49"/>
      <c r="P338" s="49"/>
      <c r="Q338" s="49"/>
      <c r="R338" s="49"/>
      <c r="S338" s="49"/>
      <c r="T338" s="87"/>
      <c r="U338" s="49"/>
      <c r="V338" s="49"/>
      <c r="W338" s="49"/>
      <c r="X338" s="49"/>
      <c r="Y338" s="49"/>
      <c r="Z338" s="49"/>
      <c r="AA338" s="49"/>
      <c r="AB338" s="49"/>
      <c r="AC338" s="49"/>
      <c r="AD338" s="49"/>
      <c r="AE338" s="49"/>
      <c r="AF338" s="49"/>
      <c r="AG338" s="157"/>
      <c r="AH338" s="49"/>
      <c r="AI338" s="154"/>
      <c r="AJ338" s="155"/>
    </row>
    <row r="339" spans="3:36" x14ac:dyDescent="0.2">
      <c r="C339" s="81"/>
      <c r="D339" s="91"/>
      <c r="F339" s="49"/>
      <c r="G339" s="49"/>
      <c r="H339" s="49"/>
      <c r="I339" s="49"/>
      <c r="J339" s="49"/>
      <c r="K339" s="49"/>
      <c r="L339" s="49"/>
      <c r="M339" s="49"/>
      <c r="N339" s="49"/>
      <c r="O339" s="49"/>
      <c r="P339" s="49"/>
      <c r="Q339" s="49"/>
      <c r="R339" s="49"/>
      <c r="S339" s="49"/>
      <c r="T339" s="87"/>
      <c r="U339" s="49"/>
      <c r="V339" s="49"/>
      <c r="W339" s="49"/>
      <c r="X339" s="49"/>
      <c r="Y339" s="49"/>
      <c r="Z339" s="49"/>
      <c r="AA339" s="49"/>
      <c r="AB339" s="49"/>
      <c r="AC339" s="49"/>
      <c r="AD339" s="49"/>
      <c r="AE339" s="49"/>
      <c r="AF339" s="49"/>
      <c r="AG339" s="157"/>
      <c r="AH339" s="49"/>
      <c r="AI339" s="154"/>
      <c r="AJ339" s="155"/>
    </row>
    <row r="340" spans="3:36" x14ac:dyDescent="0.2">
      <c r="C340" s="81"/>
      <c r="D340" s="91"/>
      <c r="F340" s="49"/>
      <c r="G340" s="49"/>
      <c r="H340" s="49"/>
      <c r="I340" s="49"/>
      <c r="J340" s="49"/>
      <c r="K340" s="49"/>
      <c r="L340" s="49"/>
      <c r="M340" s="49"/>
      <c r="N340" s="49"/>
      <c r="O340" s="49"/>
      <c r="P340" s="49"/>
      <c r="Q340" s="49"/>
      <c r="R340" s="49"/>
      <c r="S340" s="49"/>
      <c r="T340" s="87"/>
      <c r="U340" s="49"/>
      <c r="V340" s="49"/>
      <c r="W340" s="49"/>
      <c r="X340" s="49"/>
      <c r="Y340" s="49"/>
      <c r="Z340" s="49"/>
      <c r="AA340" s="49"/>
      <c r="AB340" s="49"/>
      <c r="AC340" s="49"/>
      <c r="AD340" s="49"/>
      <c r="AE340" s="49"/>
      <c r="AF340" s="49"/>
      <c r="AG340" s="157"/>
      <c r="AH340" s="49"/>
      <c r="AI340" s="154"/>
      <c r="AJ340" s="155"/>
    </row>
    <row r="341" spans="3:36" x14ac:dyDescent="0.2">
      <c r="C341" s="81"/>
      <c r="D341" s="91"/>
      <c r="F341" s="49"/>
      <c r="G341" s="49"/>
      <c r="H341" s="49"/>
      <c r="I341" s="49"/>
      <c r="J341" s="49"/>
      <c r="K341" s="49"/>
      <c r="L341" s="49"/>
      <c r="M341" s="49"/>
      <c r="N341" s="49"/>
      <c r="O341" s="49"/>
      <c r="P341" s="49"/>
      <c r="Q341" s="49"/>
      <c r="R341" s="49"/>
      <c r="S341" s="49"/>
      <c r="T341" s="87"/>
      <c r="U341" s="49"/>
      <c r="V341" s="49"/>
      <c r="W341" s="49"/>
      <c r="X341" s="49"/>
      <c r="Y341" s="49"/>
      <c r="Z341" s="49"/>
      <c r="AA341" s="49"/>
      <c r="AB341" s="49"/>
      <c r="AC341" s="49"/>
      <c r="AD341" s="49"/>
      <c r="AE341" s="49"/>
      <c r="AF341" s="49"/>
      <c r="AG341" s="157"/>
      <c r="AH341" s="49"/>
      <c r="AI341" s="154"/>
      <c r="AJ341" s="155"/>
    </row>
    <row r="342" spans="3:36" x14ac:dyDescent="0.2">
      <c r="C342" s="81"/>
      <c r="D342" s="91"/>
      <c r="F342" s="49"/>
      <c r="G342" s="49"/>
      <c r="H342" s="49"/>
      <c r="I342" s="49"/>
      <c r="J342" s="49"/>
      <c r="K342" s="49"/>
      <c r="L342" s="49"/>
      <c r="M342" s="49"/>
      <c r="N342" s="49"/>
      <c r="O342" s="49"/>
      <c r="P342" s="49"/>
      <c r="Q342" s="49"/>
      <c r="R342" s="49"/>
      <c r="S342" s="49"/>
      <c r="T342" s="87"/>
      <c r="U342" s="49"/>
      <c r="V342" s="49"/>
      <c r="W342" s="49"/>
      <c r="X342" s="49"/>
      <c r="Y342" s="49"/>
      <c r="Z342" s="49"/>
      <c r="AA342" s="49"/>
      <c r="AB342" s="49"/>
      <c r="AC342" s="49"/>
      <c r="AD342" s="49"/>
      <c r="AE342" s="49"/>
      <c r="AF342" s="49"/>
      <c r="AG342" s="157"/>
      <c r="AH342" s="49"/>
      <c r="AI342" s="154"/>
      <c r="AJ342" s="155"/>
    </row>
    <row r="343" spans="3:36" x14ac:dyDescent="0.2">
      <c r="C343" s="81"/>
      <c r="D343" s="91"/>
      <c r="F343" s="49"/>
      <c r="G343" s="49"/>
      <c r="H343" s="49"/>
      <c r="I343" s="49"/>
      <c r="J343" s="49"/>
      <c r="K343" s="49"/>
      <c r="L343" s="49"/>
      <c r="M343" s="49"/>
      <c r="N343" s="49"/>
      <c r="O343" s="49"/>
      <c r="P343" s="49"/>
      <c r="Q343" s="49"/>
      <c r="R343" s="49"/>
      <c r="S343" s="49"/>
      <c r="T343" s="87"/>
      <c r="U343" s="49"/>
      <c r="V343" s="49"/>
      <c r="W343" s="49"/>
      <c r="X343" s="49"/>
      <c r="Y343" s="49"/>
      <c r="Z343" s="49"/>
      <c r="AA343" s="49"/>
      <c r="AB343" s="49"/>
      <c r="AC343" s="49"/>
      <c r="AD343" s="49"/>
      <c r="AE343" s="49"/>
      <c r="AF343" s="49"/>
      <c r="AG343" s="157"/>
      <c r="AH343" s="49"/>
      <c r="AI343" s="154"/>
      <c r="AJ343" s="155"/>
    </row>
    <row r="344" spans="3:36" x14ac:dyDescent="0.2">
      <c r="C344" s="81"/>
      <c r="D344" s="91"/>
      <c r="F344" s="49"/>
      <c r="G344" s="49"/>
      <c r="H344" s="49"/>
      <c r="I344" s="49"/>
      <c r="J344" s="49"/>
      <c r="K344" s="49"/>
      <c r="L344" s="49"/>
      <c r="M344" s="49"/>
      <c r="N344" s="49"/>
      <c r="O344" s="49"/>
      <c r="P344" s="49"/>
      <c r="Q344" s="49"/>
      <c r="R344" s="49"/>
      <c r="S344" s="49"/>
      <c r="T344" s="87"/>
      <c r="U344" s="49"/>
      <c r="V344" s="49"/>
      <c r="W344" s="49"/>
      <c r="X344" s="49"/>
      <c r="Y344" s="49"/>
      <c r="Z344" s="49"/>
      <c r="AA344" s="49"/>
      <c r="AB344" s="49"/>
      <c r="AC344" s="49"/>
      <c r="AD344" s="49"/>
      <c r="AE344" s="49"/>
      <c r="AF344" s="49"/>
      <c r="AG344" s="157"/>
      <c r="AH344" s="49"/>
      <c r="AI344" s="154"/>
      <c r="AJ344" s="155"/>
    </row>
    <row r="345" spans="3:36" x14ac:dyDescent="0.2">
      <c r="C345" s="81"/>
      <c r="D345" s="91"/>
      <c r="F345" s="49"/>
      <c r="G345" s="49"/>
      <c r="H345" s="49"/>
      <c r="I345" s="49"/>
      <c r="J345" s="49"/>
      <c r="K345" s="49"/>
      <c r="L345" s="49"/>
      <c r="M345" s="49"/>
      <c r="N345" s="49"/>
      <c r="O345" s="49"/>
      <c r="P345" s="49"/>
      <c r="Q345" s="49"/>
      <c r="R345" s="49"/>
      <c r="S345" s="49"/>
      <c r="T345" s="87"/>
      <c r="U345" s="49"/>
      <c r="V345" s="49"/>
      <c r="W345" s="49"/>
      <c r="X345" s="49"/>
      <c r="Y345" s="49"/>
      <c r="Z345" s="49"/>
      <c r="AA345" s="49"/>
      <c r="AB345" s="49"/>
      <c r="AC345" s="49"/>
      <c r="AD345" s="49"/>
      <c r="AE345" s="49"/>
      <c r="AF345" s="49"/>
      <c r="AG345" s="157"/>
      <c r="AH345" s="49"/>
      <c r="AI345" s="154"/>
      <c r="AJ345" s="155"/>
    </row>
    <row r="346" spans="3:36" x14ac:dyDescent="0.2">
      <c r="C346" s="81"/>
      <c r="D346" s="91"/>
      <c r="F346" s="49"/>
      <c r="G346" s="49"/>
      <c r="H346" s="49"/>
      <c r="I346" s="49"/>
      <c r="J346" s="49"/>
      <c r="K346" s="49"/>
      <c r="L346" s="49"/>
      <c r="M346" s="49"/>
      <c r="N346" s="49"/>
      <c r="O346" s="49"/>
      <c r="P346" s="49"/>
      <c r="Q346" s="49"/>
      <c r="R346" s="49"/>
      <c r="S346" s="49"/>
      <c r="T346" s="87"/>
      <c r="U346" s="49"/>
      <c r="V346" s="49"/>
      <c r="W346" s="49"/>
      <c r="X346" s="49"/>
      <c r="Y346" s="49"/>
      <c r="Z346" s="49"/>
      <c r="AA346" s="49"/>
      <c r="AB346" s="49"/>
      <c r="AC346" s="49"/>
      <c r="AD346" s="49"/>
      <c r="AE346" s="49"/>
      <c r="AF346" s="49"/>
      <c r="AG346" s="157"/>
      <c r="AH346" s="49"/>
      <c r="AI346" s="154"/>
      <c r="AJ346" s="155"/>
    </row>
    <row r="347" spans="3:36" x14ac:dyDescent="0.2">
      <c r="C347" s="81"/>
      <c r="D347" s="91"/>
      <c r="F347" s="49"/>
      <c r="G347" s="49"/>
      <c r="H347" s="49"/>
      <c r="I347" s="49"/>
      <c r="J347" s="49"/>
      <c r="K347" s="49"/>
      <c r="L347" s="49"/>
      <c r="M347" s="49"/>
      <c r="N347" s="49"/>
      <c r="O347" s="49"/>
      <c r="P347" s="49"/>
      <c r="Q347" s="49"/>
      <c r="R347" s="49"/>
      <c r="S347" s="49"/>
      <c r="T347" s="87"/>
      <c r="U347" s="49"/>
      <c r="V347" s="49"/>
      <c r="W347" s="49"/>
      <c r="X347" s="49"/>
      <c r="Y347" s="49"/>
      <c r="Z347" s="49"/>
      <c r="AA347" s="49"/>
      <c r="AB347" s="49"/>
      <c r="AC347" s="49"/>
      <c r="AD347" s="49"/>
      <c r="AE347" s="49"/>
      <c r="AF347" s="49"/>
      <c r="AG347" s="157"/>
      <c r="AH347" s="49"/>
      <c r="AI347" s="154"/>
      <c r="AJ347" s="155"/>
    </row>
    <row r="348" spans="3:36" x14ac:dyDescent="0.2">
      <c r="C348" s="81"/>
      <c r="D348" s="91"/>
      <c r="F348" s="49"/>
      <c r="G348" s="49"/>
      <c r="H348" s="49"/>
      <c r="I348" s="49"/>
      <c r="J348" s="49"/>
      <c r="K348" s="49"/>
      <c r="L348" s="49"/>
      <c r="M348" s="49"/>
      <c r="N348" s="49"/>
      <c r="O348" s="49"/>
      <c r="P348" s="49"/>
      <c r="Q348" s="49"/>
      <c r="R348" s="49"/>
      <c r="S348" s="49"/>
      <c r="T348" s="87"/>
      <c r="U348" s="49"/>
      <c r="V348" s="49"/>
      <c r="W348" s="49"/>
      <c r="X348" s="49"/>
      <c r="Y348" s="49"/>
      <c r="Z348" s="49"/>
      <c r="AA348" s="49"/>
      <c r="AB348" s="49"/>
      <c r="AC348" s="49"/>
      <c r="AD348" s="49"/>
      <c r="AE348" s="49"/>
      <c r="AF348" s="49"/>
      <c r="AG348" s="157"/>
      <c r="AH348" s="49"/>
      <c r="AI348" s="154"/>
      <c r="AJ348" s="155"/>
    </row>
    <row r="349" spans="3:36" x14ac:dyDescent="0.2">
      <c r="C349" s="81"/>
      <c r="D349" s="91"/>
      <c r="F349" s="49"/>
      <c r="G349" s="49"/>
      <c r="H349" s="49"/>
      <c r="I349" s="49"/>
      <c r="J349" s="49"/>
      <c r="K349" s="49"/>
      <c r="L349" s="49"/>
      <c r="M349" s="49"/>
      <c r="N349" s="49"/>
      <c r="O349" s="49"/>
      <c r="P349" s="49"/>
      <c r="Q349" s="49"/>
      <c r="R349" s="49"/>
      <c r="S349" s="49"/>
      <c r="T349" s="87"/>
      <c r="U349" s="49"/>
      <c r="V349" s="49"/>
      <c r="W349" s="49"/>
      <c r="X349" s="49"/>
      <c r="Y349" s="49"/>
      <c r="Z349" s="49"/>
      <c r="AA349" s="49"/>
      <c r="AB349" s="49"/>
      <c r="AC349" s="49"/>
      <c r="AD349" s="49"/>
      <c r="AE349" s="49"/>
      <c r="AF349" s="49"/>
      <c r="AG349" s="157"/>
      <c r="AH349" s="49"/>
      <c r="AI349" s="154"/>
      <c r="AJ349" s="155"/>
    </row>
    <row r="350" spans="3:36" x14ac:dyDescent="0.2">
      <c r="C350" s="81"/>
      <c r="D350" s="91"/>
      <c r="F350" s="49"/>
      <c r="G350" s="49"/>
      <c r="H350" s="49"/>
      <c r="I350" s="49"/>
      <c r="J350" s="49"/>
      <c r="K350" s="49"/>
      <c r="L350" s="49"/>
      <c r="M350" s="49"/>
      <c r="N350" s="49"/>
      <c r="O350" s="49"/>
      <c r="P350" s="49"/>
      <c r="Q350" s="49"/>
      <c r="R350" s="49"/>
      <c r="S350" s="49"/>
      <c r="T350" s="87"/>
      <c r="U350" s="49"/>
      <c r="V350" s="49"/>
      <c r="W350" s="49"/>
      <c r="X350" s="49"/>
      <c r="Y350" s="49"/>
      <c r="Z350" s="49"/>
      <c r="AA350" s="49"/>
      <c r="AB350" s="49"/>
      <c r="AC350" s="49"/>
      <c r="AD350" s="49"/>
      <c r="AE350" s="49"/>
      <c r="AF350" s="49"/>
      <c r="AG350" s="157"/>
      <c r="AH350" s="49"/>
      <c r="AI350" s="154"/>
      <c r="AJ350" s="155"/>
    </row>
    <row r="351" spans="3:36" x14ac:dyDescent="0.2">
      <c r="C351" s="81"/>
      <c r="D351" s="91"/>
      <c r="F351" s="49"/>
      <c r="G351" s="49"/>
      <c r="H351" s="49"/>
      <c r="I351" s="49"/>
      <c r="J351" s="49"/>
      <c r="K351" s="49"/>
      <c r="L351" s="49"/>
      <c r="M351" s="49"/>
      <c r="N351" s="49"/>
      <c r="O351" s="49"/>
      <c r="P351" s="49"/>
      <c r="Q351" s="49"/>
      <c r="R351" s="49"/>
      <c r="S351" s="49"/>
      <c r="T351" s="87"/>
      <c r="U351" s="49"/>
      <c r="V351" s="49"/>
      <c r="W351" s="49"/>
      <c r="X351" s="49"/>
      <c r="Y351" s="49"/>
      <c r="Z351" s="49"/>
      <c r="AA351" s="49"/>
      <c r="AB351" s="49"/>
      <c r="AC351" s="49"/>
      <c r="AD351" s="49"/>
      <c r="AE351" s="49"/>
      <c r="AF351" s="49"/>
      <c r="AG351" s="157"/>
      <c r="AH351" s="49"/>
      <c r="AI351" s="154"/>
      <c r="AJ351" s="155"/>
    </row>
    <row r="352" spans="3:36" x14ac:dyDescent="0.2">
      <c r="C352" s="81"/>
      <c r="D352" s="91"/>
      <c r="F352" s="49"/>
      <c r="G352" s="49"/>
      <c r="H352" s="49"/>
      <c r="I352" s="49"/>
      <c r="J352" s="49"/>
      <c r="K352" s="49"/>
      <c r="L352" s="49"/>
      <c r="M352" s="49"/>
      <c r="N352" s="49"/>
      <c r="O352" s="49"/>
      <c r="P352" s="49"/>
      <c r="Q352" s="49"/>
      <c r="R352" s="49"/>
      <c r="S352" s="49"/>
      <c r="T352" s="87"/>
      <c r="U352" s="49"/>
      <c r="V352" s="49"/>
      <c r="W352" s="49"/>
      <c r="X352" s="49"/>
      <c r="Y352" s="49"/>
      <c r="Z352" s="49"/>
      <c r="AA352" s="49"/>
      <c r="AB352" s="49"/>
      <c r="AC352" s="49"/>
      <c r="AD352" s="49"/>
      <c r="AE352" s="49"/>
      <c r="AF352" s="49"/>
      <c r="AG352" s="157"/>
      <c r="AH352" s="49"/>
      <c r="AI352" s="154"/>
      <c r="AJ352" s="155"/>
    </row>
    <row r="353" spans="3:36" x14ac:dyDescent="0.2">
      <c r="C353" s="81"/>
      <c r="D353" s="91"/>
      <c r="F353" s="49"/>
      <c r="G353" s="49"/>
      <c r="H353" s="49"/>
      <c r="I353" s="49"/>
      <c r="J353" s="49"/>
      <c r="K353" s="49"/>
      <c r="L353" s="49"/>
      <c r="M353" s="49"/>
      <c r="N353" s="49"/>
      <c r="O353" s="49"/>
      <c r="P353" s="49"/>
      <c r="Q353" s="49"/>
      <c r="R353" s="49"/>
      <c r="S353" s="49"/>
      <c r="T353" s="87"/>
      <c r="U353" s="49"/>
      <c r="V353" s="49"/>
      <c r="W353" s="49"/>
      <c r="X353" s="49"/>
      <c r="Y353" s="49"/>
      <c r="Z353" s="49"/>
      <c r="AA353" s="49"/>
      <c r="AB353" s="49"/>
      <c r="AC353" s="49"/>
      <c r="AD353" s="49"/>
      <c r="AE353" s="49"/>
      <c r="AF353" s="49"/>
      <c r="AG353" s="157"/>
      <c r="AH353" s="49"/>
      <c r="AI353" s="154"/>
      <c r="AJ353" s="155"/>
    </row>
    <row r="354" spans="3:36" x14ac:dyDescent="0.2">
      <c r="C354" s="81"/>
      <c r="D354" s="91"/>
      <c r="F354" s="49"/>
      <c r="G354" s="49"/>
      <c r="H354" s="49"/>
      <c r="I354" s="49"/>
      <c r="J354" s="49"/>
      <c r="K354" s="49"/>
      <c r="L354" s="49"/>
      <c r="M354" s="49"/>
      <c r="N354" s="49"/>
      <c r="O354" s="49"/>
      <c r="P354" s="49"/>
      <c r="Q354" s="49"/>
      <c r="R354" s="49"/>
      <c r="S354" s="49"/>
      <c r="T354" s="87"/>
      <c r="U354" s="49"/>
      <c r="V354" s="49"/>
      <c r="W354" s="49"/>
      <c r="X354" s="49"/>
      <c r="Y354" s="49"/>
      <c r="Z354" s="49"/>
      <c r="AA354" s="49"/>
      <c r="AB354" s="49"/>
      <c r="AC354" s="49"/>
      <c r="AD354" s="49"/>
      <c r="AE354" s="49"/>
      <c r="AF354" s="49"/>
      <c r="AG354" s="157"/>
      <c r="AH354" s="49"/>
      <c r="AI354" s="154"/>
      <c r="AJ354" s="155"/>
    </row>
    <row r="355" spans="3:36" x14ac:dyDescent="0.2">
      <c r="C355" s="81"/>
      <c r="D355" s="91"/>
      <c r="F355" s="49"/>
      <c r="G355" s="49"/>
      <c r="H355" s="49"/>
      <c r="I355" s="49"/>
      <c r="J355" s="49"/>
      <c r="K355" s="49"/>
      <c r="L355" s="49"/>
      <c r="M355" s="49"/>
      <c r="N355" s="49"/>
      <c r="O355" s="49"/>
      <c r="P355" s="49"/>
      <c r="Q355" s="49"/>
      <c r="R355" s="49"/>
      <c r="S355" s="49"/>
      <c r="T355" s="87"/>
      <c r="U355" s="49"/>
      <c r="V355" s="49"/>
      <c r="W355" s="49"/>
      <c r="X355" s="49"/>
      <c r="Y355" s="49"/>
      <c r="Z355" s="49"/>
      <c r="AA355" s="49"/>
      <c r="AB355" s="49"/>
      <c r="AC355" s="49"/>
      <c r="AD355" s="49"/>
      <c r="AE355" s="49"/>
      <c r="AF355" s="49"/>
      <c r="AG355" s="157"/>
      <c r="AH355" s="49"/>
      <c r="AI355" s="154"/>
      <c r="AJ355" s="155"/>
    </row>
    <row r="356" spans="3:36" x14ac:dyDescent="0.2">
      <c r="C356" s="81"/>
      <c r="D356" s="91"/>
      <c r="F356" s="49"/>
      <c r="G356" s="49"/>
      <c r="H356" s="49"/>
      <c r="I356" s="49"/>
      <c r="J356" s="49"/>
      <c r="K356" s="49"/>
      <c r="L356" s="49"/>
      <c r="M356" s="49"/>
      <c r="N356" s="49"/>
      <c r="O356" s="49"/>
      <c r="P356" s="49"/>
      <c r="Q356" s="49"/>
      <c r="R356" s="49"/>
      <c r="S356" s="49"/>
      <c r="T356" s="87"/>
      <c r="U356" s="49"/>
      <c r="V356" s="49"/>
      <c r="W356" s="49"/>
      <c r="X356" s="49"/>
      <c r="Y356" s="49"/>
      <c r="Z356" s="49"/>
      <c r="AA356" s="49"/>
      <c r="AB356" s="49"/>
      <c r="AC356" s="49"/>
      <c r="AD356" s="49"/>
      <c r="AE356" s="49"/>
      <c r="AF356" s="49"/>
      <c r="AG356" s="157"/>
      <c r="AH356" s="49"/>
      <c r="AI356" s="154"/>
      <c r="AJ356" s="155"/>
    </row>
    <row r="357" spans="3:36" x14ac:dyDescent="0.2">
      <c r="C357" s="81"/>
      <c r="D357" s="91"/>
      <c r="F357" s="49"/>
      <c r="G357" s="49"/>
      <c r="H357" s="49"/>
      <c r="I357" s="49"/>
      <c r="J357" s="49"/>
      <c r="K357" s="49"/>
      <c r="L357" s="49"/>
      <c r="M357" s="49"/>
      <c r="N357" s="49"/>
      <c r="O357" s="49"/>
      <c r="P357" s="49"/>
      <c r="Q357" s="49"/>
      <c r="R357" s="49"/>
      <c r="S357" s="49"/>
      <c r="T357" s="87"/>
      <c r="U357" s="49"/>
      <c r="V357" s="49"/>
      <c r="W357" s="49"/>
      <c r="X357" s="49"/>
      <c r="Y357" s="49"/>
      <c r="Z357" s="49"/>
      <c r="AA357" s="49"/>
      <c r="AB357" s="49"/>
      <c r="AC357" s="49"/>
      <c r="AD357" s="49"/>
      <c r="AE357" s="49"/>
      <c r="AF357" s="49"/>
      <c r="AG357" s="157"/>
      <c r="AH357" s="49"/>
      <c r="AI357" s="154"/>
      <c r="AJ357" s="155"/>
    </row>
    <row r="358" spans="3:36" x14ac:dyDescent="0.2">
      <c r="C358" s="81"/>
      <c r="D358" s="91"/>
      <c r="F358" s="49"/>
      <c r="G358" s="49"/>
      <c r="H358" s="49"/>
      <c r="I358" s="49"/>
      <c r="J358" s="49"/>
      <c r="K358" s="49"/>
      <c r="L358" s="49"/>
      <c r="M358" s="49"/>
      <c r="N358" s="49"/>
      <c r="O358" s="49"/>
      <c r="P358" s="49"/>
      <c r="Q358" s="49"/>
      <c r="R358" s="49"/>
      <c r="S358" s="49"/>
      <c r="T358" s="87"/>
      <c r="U358" s="49"/>
      <c r="V358" s="49"/>
      <c r="W358" s="49"/>
      <c r="X358" s="49"/>
      <c r="Y358" s="49"/>
      <c r="Z358" s="49"/>
      <c r="AA358" s="49"/>
      <c r="AB358" s="49"/>
      <c r="AC358" s="49"/>
      <c r="AD358" s="49"/>
      <c r="AE358" s="49"/>
      <c r="AF358" s="49"/>
      <c r="AG358" s="157"/>
      <c r="AH358" s="49"/>
      <c r="AI358" s="154"/>
      <c r="AJ358" s="155"/>
    </row>
    <row r="359" spans="3:36" x14ac:dyDescent="0.2">
      <c r="C359" s="81"/>
      <c r="D359" s="91"/>
      <c r="F359" s="49"/>
      <c r="G359" s="49"/>
      <c r="H359" s="49"/>
      <c r="I359" s="49"/>
      <c r="J359" s="49"/>
      <c r="K359" s="49"/>
      <c r="L359" s="49"/>
      <c r="M359" s="49"/>
      <c r="N359" s="49"/>
      <c r="O359" s="49"/>
      <c r="P359" s="49"/>
      <c r="Q359" s="49"/>
      <c r="R359" s="49"/>
      <c r="S359" s="49"/>
      <c r="T359" s="87"/>
      <c r="U359" s="49"/>
      <c r="V359" s="49"/>
      <c r="W359" s="49"/>
      <c r="X359" s="49"/>
      <c r="Y359" s="49"/>
      <c r="Z359" s="49"/>
      <c r="AA359" s="49"/>
      <c r="AB359" s="49"/>
      <c r="AC359" s="49"/>
      <c r="AD359" s="49"/>
      <c r="AE359" s="49"/>
      <c r="AF359" s="49"/>
      <c r="AG359" s="157"/>
      <c r="AH359" s="49"/>
      <c r="AI359" s="154"/>
      <c r="AJ359" s="155"/>
    </row>
    <row r="360" spans="3:36" x14ac:dyDescent="0.2">
      <c r="C360" s="81"/>
      <c r="D360" s="91"/>
      <c r="F360" s="49"/>
      <c r="G360" s="49"/>
      <c r="H360" s="49"/>
      <c r="I360" s="49"/>
      <c r="J360" s="49"/>
      <c r="K360" s="49"/>
      <c r="L360" s="49"/>
      <c r="M360" s="49"/>
      <c r="N360" s="49"/>
      <c r="O360" s="49"/>
      <c r="P360" s="49"/>
      <c r="Q360" s="49"/>
      <c r="R360" s="49"/>
      <c r="S360" s="49"/>
      <c r="T360" s="87"/>
      <c r="U360" s="49"/>
      <c r="V360" s="49"/>
      <c r="W360" s="49"/>
      <c r="X360" s="49"/>
      <c r="Y360" s="49"/>
      <c r="Z360" s="49"/>
      <c r="AA360" s="49"/>
      <c r="AB360" s="49"/>
      <c r="AC360" s="49"/>
      <c r="AD360" s="49"/>
      <c r="AE360" s="49"/>
      <c r="AF360" s="49"/>
      <c r="AG360" s="157"/>
      <c r="AH360" s="49"/>
      <c r="AI360" s="154"/>
      <c r="AJ360" s="155"/>
    </row>
    <row r="361" spans="3:36" x14ac:dyDescent="0.2">
      <c r="C361" s="81"/>
      <c r="D361" s="91"/>
      <c r="F361" s="49"/>
      <c r="G361" s="49"/>
      <c r="H361" s="49"/>
      <c r="I361" s="49"/>
      <c r="J361" s="49"/>
      <c r="K361" s="49"/>
      <c r="L361" s="49"/>
      <c r="M361" s="49"/>
      <c r="N361" s="49"/>
      <c r="O361" s="49"/>
      <c r="P361" s="49"/>
      <c r="Q361" s="49"/>
      <c r="R361" s="49"/>
      <c r="S361" s="49"/>
      <c r="T361" s="87"/>
      <c r="U361" s="49"/>
      <c r="V361" s="49"/>
      <c r="W361" s="49"/>
      <c r="X361" s="49"/>
      <c r="Y361" s="49"/>
      <c r="Z361" s="49"/>
      <c r="AA361" s="49"/>
      <c r="AB361" s="49"/>
      <c r="AC361" s="49"/>
      <c r="AD361" s="49"/>
      <c r="AE361" s="49"/>
      <c r="AF361" s="49"/>
      <c r="AG361" s="157"/>
      <c r="AH361" s="49"/>
      <c r="AI361" s="154"/>
      <c r="AJ361" s="155"/>
    </row>
    <row r="362" spans="3:36" x14ac:dyDescent="0.2">
      <c r="C362" s="81"/>
      <c r="D362" s="91"/>
      <c r="F362" s="49"/>
      <c r="G362" s="49"/>
      <c r="H362" s="49"/>
      <c r="I362" s="49"/>
      <c r="J362" s="49"/>
      <c r="K362" s="49"/>
      <c r="L362" s="49"/>
      <c r="M362" s="49"/>
      <c r="N362" s="49"/>
      <c r="O362" s="49"/>
      <c r="P362" s="49"/>
      <c r="Q362" s="49"/>
      <c r="R362" s="49"/>
      <c r="S362" s="49"/>
      <c r="T362" s="87"/>
      <c r="U362" s="49"/>
      <c r="V362" s="49"/>
      <c r="W362" s="49"/>
      <c r="X362" s="49"/>
      <c r="Y362" s="49"/>
      <c r="Z362" s="49"/>
      <c r="AA362" s="49"/>
      <c r="AB362" s="49"/>
      <c r="AC362" s="49"/>
      <c r="AD362" s="49"/>
      <c r="AE362" s="49"/>
      <c r="AF362" s="49"/>
      <c r="AG362" s="157"/>
      <c r="AH362" s="49"/>
      <c r="AI362" s="154"/>
      <c r="AJ362" s="155"/>
    </row>
    <row r="363" spans="3:36" x14ac:dyDescent="0.2">
      <c r="C363" s="81"/>
      <c r="D363" s="91"/>
      <c r="F363" s="49"/>
      <c r="G363" s="49"/>
      <c r="H363" s="49"/>
      <c r="I363" s="49"/>
      <c r="J363" s="49"/>
      <c r="K363" s="49"/>
      <c r="L363" s="49"/>
      <c r="M363" s="49"/>
      <c r="N363" s="49"/>
      <c r="O363" s="49"/>
      <c r="P363" s="49"/>
      <c r="Q363" s="49"/>
      <c r="R363" s="49"/>
      <c r="S363" s="49"/>
      <c r="T363" s="87"/>
      <c r="U363" s="49"/>
      <c r="V363" s="49"/>
      <c r="W363" s="49"/>
      <c r="X363" s="49"/>
      <c r="Y363" s="49"/>
      <c r="Z363" s="49"/>
      <c r="AA363" s="49"/>
      <c r="AB363" s="49"/>
      <c r="AC363" s="49"/>
      <c r="AD363" s="49"/>
      <c r="AE363" s="49"/>
      <c r="AF363" s="49"/>
      <c r="AG363" s="157"/>
      <c r="AH363" s="49"/>
      <c r="AI363" s="154"/>
      <c r="AJ363" s="155"/>
    </row>
    <row r="364" spans="3:36" x14ac:dyDescent="0.2">
      <c r="C364" s="81"/>
      <c r="D364" s="91"/>
      <c r="F364" s="49"/>
      <c r="G364" s="49"/>
      <c r="H364" s="49"/>
      <c r="I364" s="49"/>
      <c r="J364" s="49"/>
      <c r="K364" s="49"/>
      <c r="L364" s="49"/>
      <c r="M364" s="49"/>
      <c r="N364" s="49"/>
      <c r="O364" s="49"/>
      <c r="P364" s="49"/>
      <c r="Q364" s="49"/>
      <c r="R364" s="49"/>
      <c r="S364" s="49"/>
      <c r="T364" s="87"/>
      <c r="U364" s="49"/>
      <c r="V364" s="49"/>
      <c r="W364" s="49"/>
      <c r="X364" s="49"/>
      <c r="Y364" s="49"/>
      <c r="Z364" s="49"/>
      <c r="AA364" s="49"/>
      <c r="AB364" s="49"/>
      <c r="AC364" s="49"/>
      <c r="AD364" s="49"/>
      <c r="AE364" s="49"/>
      <c r="AF364" s="49"/>
      <c r="AG364" s="157"/>
      <c r="AH364" s="49"/>
      <c r="AI364" s="154"/>
      <c r="AJ364" s="155"/>
    </row>
    <row r="365" spans="3:36" x14ac:dyDescent="0.2">
      <c r="C365" s="81"/>
      <c r="D365" s="91"/>
      <c r="F365" s="49"/>
      <c r="G365" s="49"/>
      <c r="H365" s="49"/>
      <c r="I365" s="49"/>
      <c r="J365" s="49"/>
      <c r="K365" s="49"/>
      <c r="L365" s="49"/>
      <c r="M365" s="49"/>
      <c r="N365" s="49"/>
      <c r="O365" s="49"/>
      <c r="P365" s="49"/>
      <c r="Q365" s="49"/>
      <c r="R365" s="49"/>
      <c r="S365" s="49"/>
      <c r="T365" s="87"/>
      <c r="U365" s="49"/>
      <c r="V365" s="49"/>
      <c r="W365" s="49"/>
      <c r="X365" s="49"/>
      <c r="Y365" s="49"/>
      <c r="Z365" s="49"/>
      <c r="AA365" s="49"/>
      <c r="AB365" s="49"/>
      <c r="AC365" s="49"/>
      <c r="AD365" s="49"/>
      <c r="AE365" s="49"/>
      <c r="AF365" s="49"/>
      <c r="AG365" s="157"/>
      <c r="AH365" s="49"/>
      <c r="AI365" s="154"/>
      <c r="AJ365" s="155"/>
    </row>
    <row r="366" spans="3:36" x14ac:dyDescent="0.2">
      <c r="C366" s="81"/>
      <c r="D366" s="91"/>
      <c r="F366" s="49"/>
      <c r="G366" s="49"/>
      <c r="H366" s="49"/>
      <c r="I366" s="49"/>
      <c r="J366" s="49"/>
      <c r="K366" s="49"/>
      <c r="L366" s="49"/>
      <c r="M366" s="49"/>
      <c r="N366" s="49"/>
      <c r="O366" s="49"/>
      <c r="P366" s="49"/>
      <c r="Q366" s="49"/>
      <c r="R366" s="49"/>
      <c r="S366" s="49"/>
      <c r="T366" s="87"/>
      <c r="U366" s="49"/>
      <c r="V366" s="49"/>
      <c r="W366" s="49"/>
      <c r="X366" s="49"/>
      <c r="Y366" s="49"/>
      <c r="Z366" s="49"/>
      <c r="AA366" s="49"/>
      <c r="AB366" s="49"/>
      <c r="AC366" s="49"/>
      <c r="AD366" s="49"/>
      <c r="AE366" s="49"/>
      <c r="AF366" s="49"/>
      <c r="AG366" s="157"/>
      <c r="AH366" s="49"/>
      <c r="AI366" s="154"/>
      <c r="AJ366" s="155"/>
    </row>
    <row r="367" spans="3:36" x14ac:dyDescent="0.2">
      <c r="C367" s="81"/>
      <c r="D367" s="91"/>
      <c r="F367" s="49"/>
      <c r="G367" s="49"/>
      <c r="H367" s="49"/>
      <c r="I367" s="49"/>
      <c r="J367" s="49"/>
      <c r="K367" s="49"/>
      <c r="L367" s="49"/>
      <c r="M367" s="49"/>
      <c r="N367" s="49"/>
      <c r="O367" s="49"/>
      <c r="P367" s="49"/>
      <c r="Q367" s="49"/>
      <c r="R367" s="49"/>
      <c r="S367" s="49"/>
      <c r="T367" s="87"/>
      <c r="U367" s="49"/>
      <c r="V367" s="49"/>
      <c r="W367" s="49"/>
      <c r="X367" s="49"/>
      <c r="Y367" s="49"/>
      <c r="Z367" s="49"/>
      <c r="AA367" s="49"/>
      <c r="AB367" s="49"/>
      <c r="AC367" s="49"/>
      <c r="AD367" s="49"/>
      <c r="AE367" s="49"/>
      <c r="AF367" s="49"/>
      <c r="AG367" s="157"/>
      <c r="AH367" s="49"/>
      <c r="AI367" s="154"/>
      <c r="AJ367" s="155"/>
    </row>
    <row r="368" spans="3:36" x14ac:dyDescent="0.2">
      <c r="C368" s="81"/>
      <c r="D368" s="91"/>
      <c r="F368" s="49"/>
      <c r="G368" s="49"/>
      <c r="H368" s="49"/>
      <c r="I368" s="49"/>
      <c r="J368" s="49"/>
      <c r="K368" s="49"/>
      <c r="L368" s="49"/>
      <c r="M368" s="49"/>
      <c r="N368" s="49"/>
      <c r="O368" s="49"/>
      <c r="P368" s="49"/>
      <c r="Q368" s="49"/>
      <c r="R368" s="49"/>
      <c r="S368" s="49"/>
      <c r="T368" s="87"/>
      <c r="U368" s="49"/>
      <c r="V368" s="49"/>
      <c r="W368" s="49"/>
      <c r="X368" s="49"/>
      <c r="Y368" s="49"/>
      <c r="Z368" s="49"/>
      <c r="AA368" s="49"/>
      <c r="AB368" s="49"/>
      <c r="AC368" s="49"/>
      <c r="AD368" s="49"/>
      <c r="AE368" s="49"/>
      <c r="AF368" s="49"/>
      <c r="AG368" s="157"/>
      <c r="AH368" s="49"/>
      <c r="AI368" s="154"/>
      <c r="AJ368" s="155"/>
    </row>
    <row r="369" spans="3:36" x14ac:dyDescent="0.2">
      <c r="C369" s="81"/>
      <c r="D369" s="91"/>
      <c r="F369" s="49"/>
      <c r="G369" s="49"/>
      <c r="H369" s="49"/>
      <c r="I369" s="49"/>
      <c r="J369" s="49"/>
      <c r="K369" s="49"/>
      <c r="L369" s="49"/>
      <c r="M369" s="49"/>
      <c r="N369" s="49"/>
      <c r="O369" s="49"/>
      <c r="P369" s="49"/>
      <c r="Q369" s="49"/>
      <c r="R369" s="49"/>
      <c r="S369" s="49"/>
      <c r="T369" s="87"/>
      <c r="U369" s="49"/>
      <c r="V369" s="49"/>
      <c r="W369" s="49"/>
      <c r="X369" s="49"/>
      <c r="Y369" s="49"/>
      <c r="Z369" s="49"/>
      <c r="AA369" s="49"/>
      <c r="AB369" s="49"/>
      <c r="AC369" s="49"/>
      <c r="AD369" s="49"/>
      <c r="AE369" s="49"/>
      <c r="AF369" s="49"/>
      <c r="AG369" s="157"/>
      <c r="AH369" s="49"/>
      <c r="AI369" s="154"/>
      <c r="AJ369" s="155"/>
    </row>
    <row r="370" spans="3:36" x14ac:dyDescent="0.2">
      <c r="C370" s="81"/>
      <c r="D370" s="91"/>
      <c r="F370" s="49"/>
      <c r="G370" s="49"/>
      <c r="H370" s="49"/>
      <c r="I370" s="49"/>
      <c r="J370" s="49"/>
      <c r="K370" s="49"/>
      <c r="L370" s="49"/>
      <c r="M370" s="49"/>
      <c r="N370" s="49"/>
      <c r="O370" s="49"/>
      <c r="P370" s="49"/>
      <c r="Q370" s="49"/>
      <c r="R370" s="49"/>
      <c r="S370" s="49"/>
      <c r="T370" s="87"/>
      <c r="U370" s="49"/>
      <c r="V370" s="49"/>
      <c r="W370" s="49"/>
      <c r="X370" s="49"/>
      <c r="Y370" s="49"/>
      <c r="Z370" s="49"/>
      <c r="AA370" s="49"/>
      <c r="AB370" s="49"/>
      <c r="AC370" s="49"/>
      <c r="AD370" s="49"/>
      <c r="AE370" s="49"/>
      <c r="AF370" s="49"/>
      <c r="AG370" s="157"/>
      <c r="AH370" s="49"/>
      <c r="AI370" s="154"/>
      <c r="AJ370" s="155"/>
    </row>
    <row r="371" spans="3:36" x14ac:dyDescent="0.2">
      <c r="C371" s="81"/>
      <c r="D371" s="91"/>
      <c r="F371" s="49"/>
      <c r="G371" s="49"/>
      <c r="H371" s="49"/>
      <c r="I371" s="49"/>
      <c r="J371" s="49"/>
      <c r="K371" s="49"/>
      <c r="L371" s="49"/>
      <c r="M371" s="49"/>
      <c r="N371" s="49"/>
      <c r="O371" s="49"/>
      <c r="P371" s="49"/>
      <c r="Q371" s="49"/>
      <c r="R371" s="49"/>
      <c r="S371" s="49"/>
      <c r="T371" s="87"/>
      <c r="U371" s="49"/>
      <c r="V371" s="49"/>
      <c r="W371" s="49"/>
      <c r="X371" s="49"/>
      <c r="Y371" s="49"/>
      <c r="Z371" s="49"/>
      <c r="AA371" s="49"/>
      <c r="AB371" s="49"/>
      <c r="AC371" s="49"/>
      <c r="AD371" s="49"/>
      <c r="AE371" s="49"/>
      <c r="AF371" s="49"/>
      <c r="AG371" s="157"/>
      <c r="AH371" s="49"/>
      <c r="AI371" s="154"/>
      <c r="AJ371" s="155"/>
    </row>
    <row r="372" spans="3:36" x14ac:dyDescent="0.2">
      <c r="C372" s="81"/>
      <c r="D372" s="91"/>
      <c r="F372" s="49"/>
      <c r="G372" s="49"/>
      <c r="H372" s="49"/>
      <c r="I372" s="49"/>
      <c r="J372" s="49"/>
      <c r="K372" s="49"/>
      <c r="L372" s="49"/>
      <c r="M372" s="49"/>
      <c r="N372" s="49"/>
      <c r="O372" s="49"/>
      <c r="P372" s="49"/>
      <c r="Q372" s="49"/>
      <c r="R372" s="49"/>
      <c r="S372" s="49"/>
      <c r="T372" s="87"/>
      <c r="U372" s="49"/>
      <c r="V372" s="49"/>
      <c r="W372" s="49"/>
      <c r="X372" s="49"/>
      <c r="Y372" s="49"/>
      <c r="Z372" s="49"/>
      <c r="AA372" s="49"/>
      <c r="AB372" s="49"/>
      <c r="AC372" s="49"/>
      <c r="AD372" s="49"/>
      <c r="AE372" s="49"/>
      <c r="AF372" s="49"/>
      <c r="AG372" s="157"/>
      <c r="AH372" s="49"/>
      <c r="AI372" s="154"/>
      <c r="AJ372" s="155"/>
    </row>
    <row r="373" spans="3:36" x14ac:dyDescent="0.2">
      <c r="C373" s="81"/>
      <c r="D373" s="91"/>
      <c r="F373" s="49"/>
      <c r="G373" s="49"/>
      <c r="H373" s="49"/>
      <c r="I373" s="49"/>
      <c r="J373" s="49"/>
      <c r="K373" s="49"/>
      <c r="L373" s="49"/>
      <c r="M373" s="49"/>
      <c r="N373" s="49"/>
      <c r="O373" s="49"/>
      <c r="P373" s="49"/>
      <c r="Q373" s="49"/>
      <c r="R373" s="49"/>
      <c r="S373" s="49"/>
      <c r="T373" s="87"/>
      <c r="U373" s="49"/>
      <c r="V373" s="49"/>
      <c r="W373" s="49"/>
      <c r="X373" s="49"/>
      <c r="Y373" s="49"/>
      <c r="Z373" s="49"/>
      <c r="AA373" s="49"/>
      <c r="AB373" s="49"/>
      <c r="AC373" s="49"/>
      <c r="AD373" s="49"/>
      <c r="AE373" s="49"/>
      <c r="AF373" s="49"/>
      <c r="AG373" s="157"/>
      <c r="AH373" s="49"/>
      <c r="AI373" s="154"/>
      <c r="AJ373" s="155"/>
    </row>
    <row r="374" spans="3:36" x14ac:dyDescent="0.2">
      <c r="C374" s="81"/>
      <c r="D374" s="91"/>
      <c r="F374" s="49"/>
      <c r="G374" s="49"/>
      <c r="H374" s="49"/>
      <c r="I374" s="49"/>
      <c r="J374" s="49"/>
      <c r="K374" s="49"/>
      <c r="L374" s="49"/>
      <c r="M374" s="49"/>
      <c r="N374" s="49"/>
      <c r="O374" s="49"/>
      <c r="P374" s="49"/>
      <c r="Q374" s="49"/>
      <c r="R374" s="49"/>
      <c r="S374" s="49"/>
      <c r="T374" s="87"/>
      <c r="U374" s="49"/>
      <c r="V374" s="49"/>
      <c r="W374" s="49"/>
      <c r="X374" s="49"/>
      <c r="Y374" s="49"/>
      <c r="Z374" s="49"/>
      <c r="AA374" s="49"/>
      <c r="AB374" s="49"/>
      <c r="AC374" s="49"/>
      <c r="AD374" s="49"/>
      <c r="AE374" s="49"/>
      <c r="AF374" s="49"/>
      <c r="AG374" s="157"/>
      <c r="AH374" s="49"/>
      <c r="AI374" s="154"/>
      <c r="AJ374" s="155"/>
    </row>
    <row r="375" spans="3:36" x14ac:dyDescent="0.2">
      <c r="C375" s="81"/>
      <c r="D375" s="91"/>
      <c r="F375" s="49"/>
      <c r="G375" s="49"/>
      <c r="H375" s="49"/>
      <c r="I375" s="49"/>
      <c r="J375" s="49"/>
      <c r="K375" s="49"/>
      <c r="L375" s="49"/>
      <c r="M375" s="49"/>
      <c r="N375" s="49"/>
      <c r="O375" s="49"/>
      <c r="P375" s="49"/>
      <c r="Q375" s="49"/>
      <c r="R375" s="49"/>
      <c r="S375" s="49"/>
      <c r="T375" s="87"/>
      <c r="U375" s="49"/>
      <c r="V375" s="49"/>
      <c r="W375" s="49"/>
      <c r="X375" s="49"/>
      <c r="Y375" s="49"/>
      <c r="Z375" s="49"/>
      <c r="AA375" s="49"/>
      <c r="AB375" s="49"/>
      <c r="AC375" s="49"/>
      <c r="AD375" s="49"/>
      <c r="AE375" s="49"/>
      <c r="AF375" s="49"/>
      <c r="AG375" s="157"/>
      <c r="AH375" s="49"/>
      <c r="AI375" s="154"/>
      <c r="AJ375" s="155"/>
    </row>
    <row r="376" spans="3:36" x14ac:dyDescent="0.2">
      <c r="C376" s="81"/>
      <c r="D376" s="91"/>
      <c r="F376" s="49"/>
      <c r="G376" s="49"/>
      <c r="H376" s="49"/>
      <c r="I376" s="49"/>
      <c r="J376" s="49"/>
      <c r="K376" s="49"/>
      <c r="L376" s="49"/>
      <c r="M376" s="49"/>
      <c r="N376" s="49"/>
      <c r="O376" s="49"/>
      <c r="P376" s="49"/>
      <c r="Q376" s="49"/>
      <c r="R376" s="49"/>
      <c r="S376" s="49"/>
      <c r="T376" s="87"/>
      <c r="U376" s="49"/>
      <c r="V376" s="49"/>
      <c r="W376" s="49"/>
      <c r="X376" s="49"/>
      <c r="Y376" s="49"/>
      <c r="Z376" s="49"/>
      <c r="AA376" s="49"/>
      <c r="AB376" s="49"/>
      <c r="AC376" s="49"/>
      <c r="AD376" s="49"/>
      <c r="AE376" s="49"/>
      <c r="AF376" s="49"/>
      <c r="AG376" s="157"/>
      <c r="AH376" s="49"/>
      <c r="AI376" s="154"/>
      <c r="AJ376" s="155"/>
    </row>
    <row r="377" spans="3:36" x14ac:dyDescent="0.2">
      <c r="C377" s="81"/>
      <c r="D377" s="91"/>
      <c r="F377" s="49"/>
      <c r="G377" s="49"/>
      <c r="H377" s="49"/>
      <c r="I377" s="49"/>
      <c r="J377" s="49"/>
      <c r="K377" s="49"/>
      <c r="L377" s="49"/>
      <c r="M377" s="49"/>
      <c r="N377" s="49"/>
      <c r="O377" s="49"/>
      <c r="P377" s="49"/>
      <c r="Q377" s="49"/>
      <c r="R377" s="49"/>
      <c r="S377" s="49"/>
      <c r="T377" s="87"/>
      <c r="U377" s="49"/>
      <c r="V377" s="49"/>
      <c r="W377" s="49"/>
      <c r="X377" s="49"/>
      <c r="Y377" s="49"/>
      <c r="Z377" s="49"/>
      <c r="AA377" s="49"/>
      <c r="AB377" s="49"/>
      <c r="AC377" s="49"/>
      <c r="AD377" s="49"/>
      <c r="AE377" s="49"/>
      <c r="AF377" s="49"/>
      <c r="AG377" s="157"/>
      <c r="AH377" s="49"/>
      <c r="AI377" s="154"/>
      <c r="AJ377" s="155"/>
    </row>
    <row r="378" spans="3:36" x14ac:dyDescent="0.2">
      <c r="C378" s="81"/>
      <c r="D378" s="91"/>
      <c r="F378" s="49"/>
      <c r="G378" s="49"/>
      <c r="H378" s="49"/>
      <c r="I378" s="49"/>
      <c r="J378" s="49"/>
      <c r="K378" s="49"/>
      <c r="L378" s="49"/>
      <c r="M378" s="49"/>
      <c r="N378" s="49"/>
      <c r="O378" s="49"/>
      <c r="P378" s="49"/>
      <c r="Q378" s="49"/>
      <c r="R378" s="49"/>
      <c r="S378" s="49"/>
      <c r="T378" s="87"/>
      <c r="U378" s="49"/>
      <c r="V378" s="49"/>
      <c r="W378" s="49"/>
      <c r="X378" s="49"/>
      <c r="Y378" s="49"/>
      <c r="Z378" s="49"/>
      <c r="AA378" s="49"/>
      <c r="AB378" s="49"/>
      <c r="AC378" s="49"/>
      <c r="AD378" s="49"/>
      <c r="AE378" s="49"/>
      <c r="AF378" s="49"/>
      <c r="AG378" s="157"/>
      <c r="AH378" s="49"/>
      <c r="AI378" s="154"/>
      <c r="AJ378" s="155"/>
    </row>
    <row r="379" spans="3:36" x14ac:dyDescent="0.2">
      <c r="C379" s="81"/>
      <c r="D379" s="91"/>
      <c r="F379" s="49"/>
      <c r="G379" s="49"/>
      <c r="H379" s="49"/>
      <c r="I379" s="49"/>
      <c r="J379" s="49"/>
      <c r="K379" s="49"/>
      <c r="L379" s="49"/>
      <c r="M379" s="49"/>
      <c r="N379" s="49"/>
      <c r="O379" s="49"/>
      <c r="P379" s="49"/>
      <c r="Q379" s="49"/>
      <c r="R379" s="49"/>
      <c r="S379" s="49"/>
      <c r="T379" s="87"/>
      <c r="U379" s="49"/>
      <c r="V379" s="49"/>
      <c r="W379" s="49"/>
      <c r="X379" s="49"/>
      <c r="Y379" s="49"/>
      <c r="Z379" s="49"/>
      <c r="AA379" s="49"/>
      <c r="AB379" s="49"/>
      <c r="AC379" s="49"/>
      <c r="AD379" s="49"/>
      <c r="AE379" s="49"/>
      <c r="AF379" s="49"/>
      <c r="AG379" s="157"/>
      <c r="AH379" s="49"/>
      <c r="AI379" s="154"/>
      <c r="AJ379" s="155"/>
    </row>
    <row r="380" spans="3:36" x14ac:dyDescent="0.2">
      <c r="C380" s="81"/>
      <c r="D380" s="91"/>
      <c r="F380" s="49"/>
      <c r="G380" s="49"/>
      <c r="H380" s="49"/>
      <c r="I380" s="49"/>
      <c r="J380" s="49"/>
      <c r="K380" s="49"/>
      <c r="L380" s="49"/>
      <c r="M380" s="49"/>
      <c r="N380" s="49"/>
      <c r="O380" s="49"/>
      <c r="P380" s="49"/>
      <c r="Q380" s="49"/>
      <c r="R380" s="49"/>
      <c r="S380" s="49"/>
      <c r="T380" s="87"/>
      <c r="U380" s="49"/>
      <c r="V380" s="49"/>
      <c r="W380" s="49"/>
      <c r="X380" s="49"/>
      <c r="Y380" s="49"/>
      <c r="Z380" s="49"/>
      <c r="AA380" s="49"/>
      <c r="AB380" s="49"/>
      <c r="AC380" s="49"/>
      <c r="AD380" s="49"/>
      <c r="AE380" s="49"/>
      <c r="AF380" s="49"/>
      <c r="AG380" s="157"/>
      <c r="AH380" s="49"/>
      <c r="AI380" s="154"/>
      <c r="AJ380" s="155"/>
    </row>
    <row r="381" spans="3:36" x14ac:dyDescent="0.2">
      <c r="C381" s="81"/>
      <c r="D381" s="91"/>
      <c r="F381" s="49"/>
      <c r="G381" s="49"/>
      <c r="H381" s="49"/>
      <c r="I381" s="49"/>
      <c r="J381" s="49"/>
      <c r="K381" s="49"/>
      <c r="L381" s="49"/>
      <c r="M381" s="49"/>
      <c r="N381" s="49"/>
      <c r="O381" s="49"/>
      <c r="P381" s="49"/>
      <c r="Q381" s="49"/>
      <c r="R381" s="49"/>
      <c r="S381" s="49"/>
      <c r="T381" s="87"/>
      <c r="U381" s="49"/>
      <c r="V381" s="49"/>
      <c r="W381" s="49"/>
      <c r="X381" s="49"/>
      <c r="Y381" s="49"/>
      <c r="Z381" s="49"/>
      <c r="AA381" s="49"/>
      <c r="AB381" s="49"/>
      <c r="AC381" s="49"/>
      <c r="AD381" s="49"/>
      <c r="AE381" s="49"/>
      <c r="AF381" s="49"/>
      <c r="AG381" s="157"/>
      <c r="AH381" s="49"/>
      <c r="AI381" s="154"/>
      <c r="AJ381" s="155"/>
    </row>
    <row r="382" spans="3:36" x14ac:dyDescent="0.2">
      <c r="C382" s="81"/>
      <c r="D382" s="91"/>
      <c r="F382" s="49"/>
      <c r="G382" s="49"/>
      <c r="H382" s="49"/>
      <c r="I382" s="49"/>
      <c r="J382" s="49"/>
      <c r="K382" s="49"/>
      <c r="L382" s="49"/>
      <c r="M382" s="49"/>
      <c r="N382" s="49"/>
      <c r="O382" s="49"/>
      <c r="P382" s="49"/>
      <c r="Q382" s="49"/>
      <c r="R382" s="49"/>
      <c r="S382" s="49"/>
      <c r="T382" s="87"/>
      <c r="U382" s="49"/>
      <c r="V382" s="49"/>
      <c r="W382" s="49"/>
      <c r="X382" s="49"/>
      <c r="Y382" s="49"/>
      <c r="Z382" s="49"/>
      <c r="AA382" s="49"/>
      <c r="AB382" s="49"/>
      <c r="AC382" s="49"/>
      <c r="AD382" s="49"/>
      <c r="AE382" s="49"/>
      <c r="AF382" s="49"/>
      <c r="AG382" s="157"/>
      <c r="AH382" s="49"/>
      <c r="AI382" s="154"/>
      <c r="AJ382" s="155"/>
    </row>
    <row r="383" spans="3:36" x14ac:dyDescent="0.2">
      <c r="C383" s="81"/>
      <c r="D383" s="91"/>
      <c r="F383" s="49"/>
      <c r="G383" s="49"/>
      <c r="H383" s="49"/>
      <c r="I383" s="49"/>
      <c r="J383" s="49"/>
      <c r="K383" s="49"/>
      <c r="L383" s="49"/>
      <c r="M383" s="49"/>
      <c r="N383" s="49"/>
      <c r="O383" s="49"/>
      <c r="P383" s="49"/>
      <c r="Q383" s="49"/>
      <c r="R383" s="49"/>
      <c r="S383" s="49"/>
      <c r="T383" s="87"/>
      <c r="U383" s="49"/>
      <c r="V383" s="49"/>
      <c r="W383" s="49"/>
      <c r="X383" s="49"/>
      <c r="Y383" s="49"/>
      <c r="Z383" s="49"/>
      <c r="AA383" s="49"/>
      <c r="AB383" s="49"/>
      <c r="AC383" s="49"/>
      <c r="AD383" s="49"/>
      <c r="AE383" s="49"/>
      <c r="AF383" s="49"/>
      <c r="AG383" s="157"/>
      <c r="AH383" s="49"/>
      <c r="AI383" s="154"/>
      <c r="AJ383" s="155"/>
    </row>
    <row r="384" spans="3:36" x14ac:dyDescent="0.2">
      <c r="C384" s="81"/>
      <c r="D384" s="91"/>
      <c r="F384" s="49"/>
      <c r="G384" s="49"/>
      <c r="H384" s="49"/>
      <c r="I384" s="49"/>
      <c r="J384" s="49"/>
      <c r="K384" s="49"/>
      <c r="L384" s="49"/>
      <c r="M384" s="49"/>
      <c r="N384" s="49"/>
      <c r="O384" s="49"/>
      <c r="P384" s="49"/>
      <c r="Q384" s="49"/>
      <c r="R384" s="49"/>
      <c r="S384" s="49"/>
      <c r="T384" s="87"/>
      <c r="U384" s="49"/>
      <c r="V384" s="49"/>
      <c r="W384" s="49"/>
      <c r="X384" s="49"/>
      <c r="Y384" s="49"/>
      <c r="Z384" s="49"/>
      <c r="AA384" s="49"/>
      <c r="AB384" s="49"/>
      <c r="AC384" s="49"/>
      <c r="AD384" s="49"/>
      <c r="AE384" s="49"/>
      <c r="AF384" s="49"/>
      <c r="AG384" s="157"/>
      <c r="AH384" s="49"/>
      <c r="AI384" s="154"/>
      <c r="AJ384" s="155"/>
    </row>
    <row r="385" spans="3:36" x14ac:dyDescent="0.2">
      <c r="C385" s="81"/>
      <c r="D385" s="91"/>
      <c r="F385" s="49"/>
      <c r="G385" s="49"/>
      <c r="H385" s="49"/>
      <c r="I385" s="49"/>
      <c r="J385" s="49"/>
      <c r="K385" s="49"/>
      <c r="L385" s="49"/>
      <c r="M385" s="49"/>
      <c r="N385" s="49"/>
      <c r="O385" s="49"/>
      <c r="P385" s="49"/>
      <c r="Q385" s="49"/>
      <c r="R385" s="49"/>
      <c r="S385" s="49"/>
      <c r="T385" s="87"/>
      <c r="U385" s="49"/>
      <c r="V385" s="49"/>
      <c r="W385" s="49"/>
      <c r="X385" s="49"/>
      <c r="Y385" s="49"/>
      <c r="Z385" s="49"/>
      <c r="AA385" s="49"/>
      <c r="AB385" s="49"/>
      <c r="AC385" s="49"/>
      <c r="AD385" s="49"/>
      <c r="AE385" s="49"/>
      <c r="AF385" s="49"/>
      <c r="AG385" s="157"/>
      <c r="AH385" s="49"/>
      <c r="AI385" s="154"/>
      <c r="AJ385" s="155"/>
    </row>
    <row r="386" spans="3:36" x14ac:dyDescent="0.2">
      <c r="C386" s="81"/>
      <c r="D386" s="91"/>
      <c r="F386" s="49"/>
      <c r="G386" s="49"/>
      <c r="H386" s="49"/>
      <c r="I386" s="49"/>
      <c r="J386" s="49"/>
      <c r="K386" s="49"/>
      <c r="L386" s="49"/>
      <c r="M386" s="49"/>
      <c r="N386" s="49"/>
      <c r="O386" s="49"/>
      <c r="P386" s="49"/>
      <c r="Q386" s="49"/>
      <c r="R386" s="49"/>
      <c r="S386" s="49"/>
      <c r="T386" s="87"/>
      <c r="U386" s="49"/>
      <c r="V386" s="49"/>
      <c r="W386" s="49"/>
      <c r="X386" s="49"/>
      <c r="Y386" s="49"/>
      <c r="Z386" s="49"/>
      <c r="AA386" s="49"/>
      <c r="AB386" s="49"/>
      <c r="AC386" s="49"/>
      <c r="AD386" s="49"/>
      <c r="AE386" s="49"/>
      <c r="AF386" s="49"/>
      <c r="AG386" s="157"/>
      <c r="AH386" s="49"/>
      <c r="AI386" s="154"/>
      <c r="AJ386" s="155"/>
    </row>
    <row r="387" spans="3:36" x14ac:dyDescent="0.2">
      <c r="C387" s="81"/>
      <c r="D387" s="91"/>
      <c r="F387" s="49"/>
      <c r="G387" s="49"/>
      <c r="H387" s="49"/>
      <c r="I387" s="49"/>
      <c r="J387" s="49"/>
      <c r="K387" s="49"/>
      <c r="L387" s="49"/>
      <c r="M387" s="49"/>
      <c r="N387" s="49"/>
      <c r="O387" s="49"/>
      <c r="P387" s="49"/>
      <c r="Q387" s="49"/>
      <c r="R387" s="49"/>
      <c r="S387" s="49"/>
      <c r="T387" s="87"/>
      <c r="U387" s="49"/>
      <c r="V387" s="49"/>
      <c r="W387" s="49"/>
      <c r="X387" s="49"/>
      <c r="Y387" s="49"/>
      <c r="Z387" s="49"/>
      <c r="AA387" s="49"/>
      <c r="AB387" s="49"/>
      <c r="AC387" s="49"/>
      <c r="AD387" s="49"/>
      <c r="AE387" s="49"/>
      <c r="AF387" s="49"/>
      <c r="AG387" s="157"/>
      <c r="AH387" s="49"/>
      <c r="AI387" s="154"/>
      <c r="AJ387" s="155"/>
    </row>
    <row r="388" spans="3:36" x14ac:dyDescent="0.2">
      <c r="C388" s="81"/>
      <c r="D388" s="91"/>
      <c r="F388" s="49"/>
      <c r="G388" s="49"/>
      <c r="H388" s="49"/>
      <c r="I388" s="49"/>
      <c r="J388" s="49"/>
      <c r="K388" s="49"/>
      <c r="L388" s="49"/>
      <c r="M388" s="49"/>
      <c r="N388" s="49"/>
      <c r="O388" s="49"/>
      <c r="P388" s="49"/>
      <c r="Q388" s="49"/>
      <c r="R388" s="49"/>
      <c r="S388" s="49"/>
      <c r="T388" s="87"/>
      <c r="U388" s="49"/>
      <c r="V388" s="49"/>
      <c r="W388" s="49"/>
      <c r="X388" s="49"/>
      <c r="Y388" s="49"/>
      <c r="Z388" s="49"/>
      <c r="AA388" s="49"/>
      <c r="AB388" s="49"/>
      <c r="AC388" s="49"/>
      <c r="AD388" s="49"/>
      <c r="AE388" s="49"/>
      <c r="AF388" s="49"/>
      <c r="AG388" s="157"/>
      <c r="AH388" s="49"/>
      <c r="AI388" s="154"/>
      <c r="AJ388" s="155"/>
    </row>
    <row r="389" spans="3:36" x14ac:dyDescent="0.2">
      <c r="C389" s="81"/>
      <c r="D389" s="91"/>
      <c r="F389" s="49"/>
      <c r="G389" s="49"/>
      <c r="H389" s="49"/>
      <c r="I389" s="49"/>
      <c r="J389" s="49"/>
      <c r="K389" s="49"/>
      <c r="L389" s="49"/>
      <c r="M389" s="49"/>
      <c r="N389" s="49"/>
      <c r="O389" s="49"/>
      <c r="P389" s="49"/>
      <c r="Q389" s="49"/>
      <c r="R389" s="49"/>
      <c r="S389" s="49"/>
      <c r="T389" s="87"/>
      <c r="U389" s="49"/>
      <c r="V389" s="49"/>
      <c r="W389" s="49"/>
      <c r="X389" s="49"/>
      <c r="Y389" s="49"/>
      <c r="Z389" s="49"/>
      <c r="AA389" s="49"/>
      <c r="AB389" s="49"/>
      <c r="AC389" s="49"/>
      <c r="AD389" s="49"/>
      <c r="AE389" s="49"/>
      <c r="AF389" s="49"/>
      <c r="AG389" s="157"/>
      <c r="AH389" s="49"/>
      <c r="AI389" s="154"/>
      <c r="AJ389" s="155"/>
    </row>
    <row r="390" spans="3:36" x14ac:dyDescent="0.2">
      <c r="C390" s="81"/>
      <c r="D390" s="91"/>
      <c r="F390" s="49"/>
      <c r="G390" s="49"/>
      <c r="H390" s="49"/>
      <c r="I390" s="49"/>
      <c r="J390" s="49"/>
      <c r="K390" s="49"/>
      <c r="L390" s="49"/>
      <c r="M390" s="49"/>
      <c r="N390" s="49"/>
      <c r="O390" s="49"/>
      <c r="P390" s="49"/>
      <c r="Q390" s="49"/>
      <c r="R390" s="49"/>
      <c r="S390" s="49"/>
      <c r="T390" s="87"/>
      <c r="U390" s="49"/>
      <c r="V390" s="49"/>
      <c r="W390" s="49"/>
      <c r="X390" s="49"/>
      <c r="Y390" s="49"/>
      <c r="Z390" s="49"/>
      <c r="AA390" s="49"/>
      <c r="AB390" s="49"/>
      <c r="AC390" s="49"/>
      <c r="AD390" s="49"/>
      <c r="AE390" s="49"/>
      <c r="AF390" s="49"/>
      <c r="AG390" s="157"/>
      <c r="AH390" s="49"/>
      <c r="AI390" s="154"/>
      <c r="AJ390" s="155"/>
    </row>
    <row r="391" spans="3:36" x14ac:dyDescent="0.2">
      <c r="C391" s="81"/>
      <c r="D391" s="91"/>
      <c r="F391" s="49"/>
      <c r="G391" s="49"/>
      <c r="H391" s="49"/>
      <c r="I391" s="49"/>
      <c r="J391" s="49"/>
      <c r="K391" s="49"/>
      <c r="L391" s="49"/>
      <c r="M391" s="49"/>
      <c r="N391" s="49"/>
      <c r="O391" s="49"/>
      <c r="P391" s="49"/>
      <c r="Q391" s="49"/>
      <c r="R391" s="49"/>
      <c r="S391" s="49"/>
      <c r="T391" s="87"/>
      <c r="U391" s="49"/>
      <c r="V391" s="49"/>
      <c r="W391" s="49"/>
      <c r="X391" s="49"/>
      <c r="Y391" s="49"/>
      <c r="Z391" s="49"/>
      <c r="AA391" s="49"/>
      <c r="AB391" s="49"/>
      <c r="AC391" s="49"/>
      <c r="AD391" s="49"/>
      <c r="AE391" s="49"/>
      <c r="AF391" s="49"/>
      <c r="AG391" s="157"/>
      <c r="AH391" s="49"/>
      <c r="AI391" s="154"/>
      <c r="AJ391" s="155"/>
    </row>
    <row r="392" spans="3:36" x14ac:dyDescent="0.2">
      <c r="C392" s="81"/>
      <c r="D392" s="91"/>
      <c r="F392" s="49"/>
      <c r="G392" s="49"/>
      <c r="H392" s="49"/>
      <c r="I392" s="49"/>
      <c r="J392" s="49"/>
      <c r="K392" s="49"/>
      <c r="L392" s="49"/>
      <c r="M392" s="49"/>
      <c r="N392" s="49"/>
      <c r="O392" s="49"/>
      <c r="P392" s="49"/>
      <c r="Q392" s="49"/>
      <c r="R392" s="49"/>
      <c r="S392" s="49"/>
      <c r="T392" s="87"/>
      <c r="U392" s="49"/>
      <c r="V392" s="49"/>
      <c r="W392" s="49"/>
      <c r="X392" s="49"/>
      <c r="Y392" s="49"/>
      <c r="Z392" s="49"/>
      <c r="AA392" s="49"/>
      <c r="AB392" s="49"/>
      <c r="AC392" s="49"/>
      <c r="AD392" s="49"/>
      <c r="AE392" s="49"/>
      <c r="AF392" s="49"/>
      <c r="AG392" s="157"/>
      <c r="AH392" s="49"/>
      <c r="AI392" s="154"/>
      <c r="AJ392" s="155"/>
    </row>
    <row r="393" spans="3:36" x14ac:dyDescent="0.2">
      <c r="C393" s="81"/>
      <c r="D393" s="91"/>
      <c r="F393" s="49"/>
      <c r="G393" s="49"/>
      <c r="H393" s="49"/>
      <c r="I393" s="49"/>
      <c r="J393" s="49"/>
      <c r="K393" s="49"/>
      <c r="L393" s="49"/>
      <c r="M393" s="49"/>
      <c r="N393" s="49"/>
      <c r="O393" s="49"/>
      <c r="P393" s="49"/>
      <c r="Q393" s="49"/>
      <c r="R393" s="49"/>
      <c r="S393" s="49"/>
      <c r="T393" s="87"/>
      <c r="U393" s="49"/>
      <c r="V393" s="49"/>
      <c r="W393" s="49"/>
      <c r="X393" s="49"/>
      <c r="Y393" s="49"/>
      <c r="Z393" s="49"/>
      <c r="AA393" s="49"/>
      <c r="AB393" s="49"/>
      <c r="AC393" s="49"/>
      <c r="AD393" s="49"/>
      <c r="AE393" s="49"/>
      <c r="AF393" s="49"/>
      <c r="AG393" s="157"/>
      <c r="AH393" s="49"/>
      <c r="AI393" s="154"/>
      <c r="AJ393" s="155"/>
    </row>
    <row r="394" spans="3:36" x14ac:dyDescent="0.2">
      <c r="C394" s="81"/>
      <c r="D394" s="91"/>
      <c r="F394" s="49"/>
      <c r="G394" s="49"/>
      <c r="H394" s="49"/>
      <c r="I394" s="49"/>
      <c r="J394" s="49"/>
      <c r="K394" s="49"/>
      <c r="L394" s="49"/>
      <c r="M394" s="49"/>
      <c r="N394" s="49"/>
      <c r="O394" s="49"/>
      <c r="P394" s="49"/>
      <c r="Q394" s="49"/>
      <c r="R394" s="49"/>
      <c r="S394" s="49"/>
      <c r="T394" s="87"/>
      <c r="U394" s="49"/>
      <c r="V394" s="49"/>
      <c r="W394" s="49"/>
      <c r="X394" s="49"/>
      <c r="Y394" s="49"/>
      <c r="Z394" s="49"/>
      <c r="AA394" s="49"/>
      <c r="AB394" s="49"/>
      <c r="AC394" s="49"/>
      <c r="AD394" s="49"/>
      <c r="AE394" s="49"/>
      <c r="AF394" s="49"/>
      <c r="AG394" s="157"/>
      <c r="AH394" s="49"/>
      <c r="AI394" s="154"/>
      <c r="AJ394" s="155"/>
    </row>
    <row r="395" spans="3:36" x14ac:dyDescent="0.2">
      <c r="C395" s="81"/>
      <c r="D395" s="91"/>
      <c r="F395" s="49"/>
      <c r="G395" s="49"/>
      <c r="H395" s="49"/>
      <c r="I395" s="49"/>
      <c r="J395" s="49"/>
      <c r="K395" s="49"/>
      <c r="L395" s="49"/>
      <c r="M395" s="49"/>
      <c r="N395" s="49"/>
      <c r="O395" s="49"/>
      <c r="P395" s="49"/>
      <c r="Q395" s="49"/>
      <c r="R395" s="49"/>
      <c r="S395" s="49"/>
      <c r="T395" s="87"/>
      <c r="U395" s="49"/>
      <c r="V395" s="49"/>
      <c r="W395" s="49"/>
      <c r="X395" s="49"/>
      <c r="Y395" s="49"/>
      <c r="Z395" s="49"/>
      <c r="AA395" s="49"/>
      <c r="AB395" s="49"/>
      <c r="AC395" s="49"/>
      <c r="AD395" s="49"/>
      <c r="AE395" s="49"/>
      <c r="AF395" s="49"/>
      <c r="AG395" s="157"/>
      <c r="AH395" s="49"/>
      <c r="AI395" s="154"/>
      <c r="AJ395" s="155"/>
    </row>
    <row r="396" spans="3:36" x14ac:dyDescent="0.2">
      <c r="C396" s="81"/>
      <c r="D396" s="91"/>
      <c r="F396" s="49"/>
      <c r="G396" s="49"/>
      <c r="H396" s="49"/>
      <c r="I396" s="49"/>
      <c r="J396" s="49"/>
      <c r="K396" s="49"/>
      <c r="L396" s="49"/>
      <c r="M396" s="49"/>
      <c r="N396" s="49"/>
      <c r="O396" s="49"/>
      <c r="P396" s="49"/>
      <c r="Q396" s="49"/>
      <c r="R396" s="49"/>
      <c r="S396" s="49"/>
      <c r="T396" s="87"/>
      <c r="U396" s="49"/>
      <c r="V396" s="49"/>
      <c r="W396" s="49"/>
      <c r="X396" s="49"/>
      <c r="Y396" s="49"/>
      <c r="Z396" s="49"/>
      <c r="AA396" s="49"/>
      <c r="AB396" s="49"/>
      <c r="AC396" s="49"/>
      <c r="AD396" s="49"/>
      <c r="AE396" s="49"/>
      <c r="AF396" s="49"/>
      <c r="AG396" s="157"/>
      <c r="AH396" s="49"/>
      <c r="AI396" s="154"/>
      <c r="AJ396" s="155"/>
    </row>
    <row r="397" spans="3:36" x14ac:dyDescent="0.2">
      <c r="C397" s="81"/>
      <c r="D397" s="91"/>
      <c r="F397" s="49"/>
      <c r="G397" s="49"/>
      <c r="H397" s="49"/>
      <c r="I397" s="49"/>
      <c r="J397" s="49"/>
      <c r="K397" s="49"/>
      <c r="L397" s="49"/>
      <c r="M397" s="49"/>
      <c r="N397" s="49"/>
      <c r="O397" s="49"/>
      <c r="P397" s="49"/>
      <c r="Q397" s="49"/>
      <c r="R397" s="49"/>
      <c r="S397" s="49"/>
      <c r="T397" s="87"/>
      <c r="U397" s="49"/>
      <c r="V397" s="49"/>
      <c r="W397" s="49"/>
      <c r="X397" s="49"/>
      <c r="Y397" s="49"/>
      <c r="Z397" s="49"/>
      <c r="AA397" s="49"/>
      <c r="AB397" s="49"/>
      <c r="AC397" s="49"/>
      <c r="AD397" s="49"/>
      <c r="AE397" s="49"/>
      <c r="AF397" s="49"/>
      <c r="AG397" s="157"/>
      <c r="AH397" s="49"/>
      <c r="AI397" s="154"/>
      <c r="AJ397" s="155"/>
    </row>
    <row r="398" spans="3:36" x14ac:dyDescent="0.2">
      <c r="C398" s="81"/>
      <c r="D398" s="91"/>
      <c r="F398" s="49"/>
      <c r="G398" s="49"/>
      <c r="H398" s="49"/>
      <c r="I398" s="49"/>
      <c r="J398" s="49"/>
      <c r="K398" s="49"/>
      <c r="L398" s="49"/>
      <c r="M398" s="49"/>
      <c r="N398" s="49"/>
      <c r="O398" s="49"/>
      <c r="P398" s="49"/>
      <c r="Q398" s="49"/>
      <c r="R398" s="49"/>
      <c r="S398" s="49"/>
      <c r="T398" s="87"/>
      <c r="U398" s="49"/>
      <c r="V398" s="49"/>
      <c r="W398" s="49"/>
      <c r="X398" s="49"/>
      <c r="Y398" s="49"/>
      <c r="Z398" s="49"/>
      <c r="AA398" s="49"/>
      <c r="AB398" s="49"/>
      <c r="AC398" s="49"/>
      <c r="AD398" s="49"/>
      <c r="AE398" s="49"/>
      <c r="AF398" s="49"/>
      <c r="AG398" s="157"/>
      <c r="AH398" s="49"/>
      <c r="AI398" s="154"/>
      <c r="AJ398" s="155"/>
    </row>
    <row r="399" spans="3:36" x14ac:dyDescent="0.2">
      <c r="C399" s="81"/>
      <c r="D399" s="91"/>
      <c r="F399" s="49"/>
      <c r="G399" s="49"/>
      <c r="H399" s="49"/>
      <c r="I399" s="49"/>
      <c r="J399" s="49"/>
      <c r="K399" s="49"/>
      <c r="L399" s="49"/>
      <c r="M399" s="49"/>
      <c r="N399" s="49"/>
      <c r="O399" s="49"/>
      <c r="P399" s="49"/>
      <c r="Q399" s="49"/>
      <c r="R399" s="49"/>
      <c r="S399" s="49"/>
      <c r="T399" s="87"/>
      <c r="U399" s="49"/>
      <c r="V399" s="49"/>
      <c r="W399" s="49"/>
      <c r="X399" s="49"/>
      <c r="Y399" s="49"/>
      <c r="Z399" s="49"/>
      <c r="AA399" s="49"/>
      <c r="AB399" s="49"/>
      <c r="AC399" s="49"/>
      <c r="AD399" s="49"/>
      <c r="AE399" s="49"/>
      <c r="AF399" s="49"/>
      <c r="AG399" s="157"/>
      <c r="AH399" s="49"/>
      <c r="AI399" s="154"/>
      <c r="AJ399" s="155"/>
    </row>
    <row r="400" spans="3:36" x14ac:dyDescent="0.2">
      <c r="C400" s="81"/>
      <c r="D400" s="91"/>
      <c r="F400" s="49"/>
      <c r="G400" s="49"/>
      <c r="H400" s="49"/>
      <c r="I400" s="49"/>
      <c r="J400" s="49"/>
      <c r="K400" s="49"/>
      <c r="L400" s="49"/>
      <c r="M400" s="49"/>
      <c r="N400" s="49"/>
      <c r="O400" s="49"/>
      <c r="P400" s="49"/>
      <c r="Q400" s="49"/>
      <c r="R400" s="49"/>
      <c r="S400" s="49"/>
      <c r="T400" s="87"/>
      <c r="U400" s="49"/>
      <c r="V400" s="49"/>
      <c r="W400" s="49"/>
      <c r="X400" s="49"/>
      <c r="Y400" s="49"/>
      <c r="Z400" s="49"/>
      <c r="AA400" s="49"/>
      <c r="AB400" s="49"/>
      <c r="AC400" s="49"/>
      <c r="AD400" s="49"/>
      <c r="AE400" s="49"/>
      <c r="AF400" s="49"/>
      <c r="AG400" s="157"/>
      <c r="AH400" s="49"/>
      <c r="AI400" s="154"/>
      <c r="AJ400" s="155"/>
    </row>
    <row r="401" spans="3:36" x14ac:dyDescent="0.2">
      <c r="C401" s="81"/>
      <c r="D401" s="91"/>
      <c r="F401" s="49"/>
      <c r="G401" s="49"/>
      <c r="H401" s="49"/>
      <c r="I401" s="49"/>
      <c r="J401" s="49"/>
      <c r="K401" s="49"/>
      <c r="L401" s="49"/>
      <c r="M401" s="49"/>
      <c r="N401" s="49"/>
      <c r="O401" s="49"/>
      <c r="P401" s="49"/>
      <c r="Q401" s="49"/>
      <c r="R401" s="49"/>
      <c r="S401" s="49"/>
      <c r="T401" s="87"/>
      <c r="U401" s="49"/>
      <c r="V401" s="49"/>
      <c r="W401" s="49"/>
      <c r="X401" s="49"/>
      <c r="Y401" s="49"/>
      <c r="Z401" s="49"/>
      <c r="AA401" s="49"/>
      <c r="AB401" s="49"/>
      <c r="AC401" s="49"/>
      <c r="AD401" s="49"/>
      <c r="AE401" s="49"/>
      <c r="AF401" s="49"/>
      <c r="AG401" s="157"/>
      <c r="AH401" s="49"/>
      <c r="AI401" s="154"/>
      <c r="AJ401" s="155"/>
    </row>
    <row r="402" spans="3:36" x14ac:dyDescent="0.2">
      <c r="C402" s="81"/>
      <c r="D402" s="91"/>
      <c r="F402" s="49"/>
      <c r="G402" s="49"/>
      <c r="H402" s="49"/>
      <c r="I402" s="49"/>
      <c r="J402" s="49"/>
      <c r="K402" s="49"/>
      <c r="L402" s="49"/>
      <c r="M402" s="49"/>
      <c r="N402" s="49"/>
      <c r="O402" s="49"/>
      <c r="P402" s="49"/>
      <c r="Q402" s="49"/>
      <c r="R402" s="49"/>
      <c r="S402" s="49"/>
      <c r="T402" s="87"/>
      <c r="U402" s="49"/>
      <c r="V402" s="49"/>
      <c r="W402" s="49"/>
      <c r="X402" s="49"/>
      <c r="Y402" s="49"/>
      <c r="Z402" s="49"/>
      <c r="AA402" s="49"/>
      <c r="AB402" s="49"/>
      <c r="AC402" s="49"/>
      <c r="AD402" s="49"/>
      <c r="AE402" s="49"/>
      <c r="AF402" s="49"/>
      <c r="AG402" s="157"/>
      <c r="AH402" s="49"/>
      <c r="AI402" s="154"/>
      <c r="AJ402" s="155"/>
    </row>
    <row r="403" spans="3:36" x14ac:dyDescent="0.2">
      <c r="C403" s="81"/>
      <c r="D403" s="91"/>
      <c r="F403" s="49"/>
      <c r="G403" s="49"/>
      <c r="H403" s="49"/>
      <c r="I403" s="49"/>
      <c r="J403" s="49"/>
      <c r="K403" s="49"/>
      <c r="L403" s="49"/>
      <c r="M403" s="49"/>
      <c r="N403" s="49"/>
      <c r="O403" s="49"/>
      <c r="P403" s="49"/>
      <c r="Q403" s="49"/>
      <c r="R403" s="49"/>
      <c r="S403" s="49"/>
      <c r="T403" s="87"/>
      <c r="U403" s="49"/>
      <c r="V403" s="49"/>
      <c r="W403" s="49"/>
      <c r="X403" s="49"/>
      <c r="Y403" s="49"/>
      <c r="Z403" s="49"/>
      <c r="AA403" s="49"/>
      <c r="AB403" s="49"/>
      <c r="AC403" s="49"/>
      <c r="AD403" s="49"/>
      <c r="AE403" s="49"/>
      <c r="AF403" s="49"/>
      <c r="AG403" s="157"/>
      <c r="AH403" s="49"/>
      <c r="AI403" s="154"/>
      <c r="AJ403" s="155"/>
    </row>
    <row r="404" spans="3:36" x14ac:dyDescent="0.2">
      <c r="C404" s="81"/>
      <c r="D404" s="91"/>
      <c r="F404" s="49"/>
      <c r="G404" s="49"/>
      <c r="H404" s="49"/>
      <c r="I404" s="49"/>
      <c r="J404" s="49"/>
      <c r="K404" s="49"/>
      <c r="L404" s="49"/>
      <c r="M404" s="49"/>
      <c r="N404" s="49"/>
      <c r="O404" s="49"/>
      <c r="P404" s="49"/>
      <c r="Q404" s="49"/>
      <c r="R404" s="49"/>
      <c r="S404" s="49"/>
      <c r="T404" s="87"/>
      <c r="U404" s="49"/>
      <c r="V404" s="49"/>
      <c r="W404" s="49"/>
      <c r="X404" s="49"/>
      <c r="Y404" s="49"/>
      <c r="Z404" s="49"/>
      <c r="AA404" s="49"/>
      <c r="AB404" s="49"/>
      <c r="AC404" s="49"/>
      <c r="AD404" s="49"/>
      <c r="AE404" s="49"/>
      <c r="AF404" s="49"/>
      <c r="AG404" s="157"/>
      <c r="AH404" s="49"/>
      <c r="AI404" s="154"/>
      <c r="AJ404" s="155"/>
    </row>
    <row r="405" spans="3:36" x14ac:dyDescent="0.2">
      <c r="C405" s="81"/>
      <c r="D405" s="91"/>
      <c r="F405" s="49"/>
      <c r="G405" s="49"/>
      <c r="H405" s="49"/>
      <c r="I405" s="49"/>
      <c r="J405" s="49"/>
      <c r="K405" s="49"/>
      <c r="L405" s="49"/>
      <c r="M405" s="49"/>
      <c r="N405" s="49"/>
      <c r="O405" s="49"/>
      <c r="P405" s="49"/>
      <c r="Q405" s="49"/>
      <c r="R405" s="49"/>
      <c r="S405" s="49"/>
      <c r="T405" s="87"/>
      <c r="U405" s="49"/>
      <c r="V405" s="49"/>
      <c r="W405" s="49"/>
      <c r="X405" s="49"/>
      <c r="Y405" s="49"/>
      <c r="Z405" s="49"/>
      <c r="AA405" s="49"/>
      <c r="AB405" s="49"/>
      <c r="AC405" s="49"/>
      <c r="AD405" s="49"/>
      <c r="AE405" s="49"/>
      <c r="AF405" s="49"/>
      <c r="AG405" s="157"/>
      <c r="AH405" s="49"/>
      <c r="AI405" s="154"/>
      <c r="AJ405" s="155"/>
    </row>
    <row r="406" spans="3:36" x14ac:dyDescent="0.2">
      <c r="C406" s="81"/>
      <c r="D406" s="91"/>
      <c r="F406" s="49"/>
      <c r="G406" s="49"/>
      <c r="H406" s="49"/>
      <c r="I406" s="49"/>
      <c r="J406" s="49"/>
      <c r="K406" s="49"/>
      <c r="L406" s="49"/>
      <c r="M406" s="49"/>
      <c r="N406" s="49"/>
      <c r="O406" s="49"/>
      <c r="P406" s="49"/>
      <c r="Q406" s="49"/>
      <c r="R406" s="49"/>
      <c r="S406" s="49"/>
      <c r="T406" s="87"/>
      <c r="U406" s="49"/>
      <c r="V406" s="49"/>
      <c r="W406" s="49"/>
      <c r="X406" s="49"/>
      <c r="Y406" s="49"/>
      <c r="Z406" s="49"/>
      <c r="AA406" s="49"/>
      <c r="AB406" s="49"/>
      <c r="AC406" s="49"/>
      <c r="AD406" s="49"/>
      <c r="AE406" s="49"/>
      <c r="AF406" s="49"/>
      <c r="AG406" s="157"/>
      <c r="AH406" s="49"/>
      <c r="AI406" s="154"/>
      <c r="AJ406" s="155"/>
    </row>
    <row r="407" spans="3:36" x14ac:dyDescent="0.2">
      <c r="C407" s="81"/>
      <c r="D407" s="91"/>
      <c r="F407" s="49"/>
      <c r="G407" s="49"/>
      <c r="H407" s="49"/>
      <c r="I407" s="49"/>
      <c r="J407" s="49"/>
      <c r="K407" s="49"/>
      <c r="L407" s="49"/>
      <c r="M407" s="49"/>
      <c r="N407" s="49"/>
      <c r="O407" s="49"/>
      <c r="P407" s="49"/>
      <c r="Q407" s="49"/>
      <c r="R407" s="49"/>
      <c r="S407" s="49"/>
      <c r="T407" s="87"/>
      <c r="U407" s="49"/>
      <c r="V407" s="49"/>
      <c r="W407" s="49"/>
      <c r="X407" s="49"/>
      <c r="Y407" s="49"/>
      <c r="Z407" s="49"/>
      <c r="AA407" s="49"/>
      <c r="AB407" s="49"/>
      <c r="AC407" s="49"/>
      <c r="AD407" s="49"/>
      <c r="AE407" s="49"/>
      <c r="AF407" s="49"/>
      <c r="AG407" s="157"/>
      <c r="AH407" s="49"/>
      <c r="AI407" s="154"/>
      <c r="AJ407" s="155"/>
    </row>
    <row r="408" spans="3:36" x14ac:dyDescent="0.2">
      <c r="C408" s="81"/>
      <c r="D408" s="91"/>
      <c r="F408" s="49"/>
      <c r="G408" s="49"/>
      <c r="H408" s="49"/>
      <c r="I408" s="49"/>
      <c r="J408" s="49"/>
      <c r="K408" s="49"/>
      <c r="L408" s="49"/>
      <c r="M408" s="49"/>
      <c r="N408" s="49"/>
      <c r="O408" s="49"/>
      <c r="P408" s="49"/>
      <c r="Q408" s="49"/>
      <c r="R408" s="49"/>
      <c r="S408" s="49"/>
      <c r="T408" s="87"/>
      <c r="U408" s="49"/>
      <c r="V408" s="49"/>
      <c r="W408" s="49"/>
      <c r="X408" s="49"/>
      <c r="Y408" s="49"/>
      <c r="Z408" s="49"/>
      <c r="AA408" s="49"/>
      <c r="AB408" s="49"/>
      <c r="AC408" s="49"/>
      <c r="AD408" s="49"/>
      <c r="AE408" s="49"/>
      <c r="AF408" s="49"/>
      <c r="AG408" s="157"/>
      <c r="AH408" s="49"/>
      <c r="AI408" s="154"/>
      <c r="AJ408" s="155"/>
    </row>
    <row r="409" spans="3:36" x14ac:dyDescent="0.2">
      <c r="C409" s="81"/>
      <c r="D409" s="91"/>
      <c r="F409" s="49"/>
      <c r="G409" s="49"/>
      <c r="H409" s="49"/>
      <c r="I409" s="49"/>
      <c r="J409" s="49"/>
      <c r="K409" s="49"/>
      <c r="L409" s="49"/>
      <c r="M409" s="49"/>
      <c r="N409" s="49"/>
      <c r="O409" s="49"/>
      <c r="P409" s="49"/>
      <c r="Q409" s="49"/>
      <c r="R409" s="49"/>
      <c r="S409" s="49"/>
      <c r="T409" s="87"/>
      <c r="U409" s="49"/>
      <c r="V409" s="49"/>
      <c r="W409" s="49"/>
      <c r="X409" s="49"/>
      <c r="Y409" s="49"/>
      <c r="Z409" s="49"/>
      <c r="AA409" s="49"/>
      <c r="AB409" s="49"/>
      <c r="AC409" s="49"/>
      <c r="AD409" s="49"/>
      <c r="AE409" s="49"/>
      <c r="AF409" s="49"/>
      <c r="AG409" s="157"/>
      <c r="AH409" s="49"/>
      <c r="AI409" s="154"/>
      <c r="AJ409" s="155"/>
    </row>
    <row r="410" spans="3:36" x14ac:dyDescent="0.2">
      <c r="C410" s="81"/>
      <c r="D410" s="91"/>
      <c r="F410" s="49"/>
      <c r="G410" s="49"/>
      <c r="H410" s="49"/>
      <c r="I410" s="49"/>
      <c r="J410" s="49"/>
      <c r="K410" s="49"/>
      <c r="L410" s="49"/>
      <c r="M410" s="49"/>
      <c r="N410" s="49"/>
      <c r="O410" s="49"/>
      <c r="P410" s="49"/>
      <c r="Q410" s="49"/>
      <c r="R410" s="49"/>
      <c r="S410" s="49"/>
      <c r="T410" s="87"/>
      <c r="U410" s="49"/>
      <c r="V410" s="49"/>
      <c r="W410" s="49"/>
      <c r="X410" s="49"/>
      <c r="Y410" s="49"/>
      <c r="Z410" s="49"/>
      <c r="AA410" s="49"/>
      <c r="AB410" s="49"/>
      <c r="AC410" s="49"/>
      <c r="AD410" s="49"/>
      <c r="AE410" s="49"/>
      <c r="AF410" s="49"/>
      <c r="AG410" s="157"/>
      <c r="AH410" s="49"/>
      <c r="AI410" s="154"/>
      <c r="AJ410" s="155"/>
    </row>
    <row r="411" spans="3:36" x14ac:dyDescent="0.2">
      <c r="C411" s="81"/>
      <c r="D411" s="91"/>
      <c r="F411" s="49"/>
      <c r="G411" s="49"/>
      <c r="H411" s="49"/>
      <c r="I411" s="49"/>
      <c r="J411" s="49"/>
      <c r="K411" s="49"/>
      <c r="L411" s="49"/>
      <c r="M411" s="49"/>
      <c r="N411" s="49"/>
      <c r="O411" s="49"/>
      <c r="P411" s="49"/>
      <c r="Q411" s="49"/>
      <c r="R411" s="49"/>
      <c r="S411" s="49"/>
      <c r="T411" s="87"/>
      <c r="U411" s="49"/>
      <c r="V411" s="49"/>
      <c r="W411" s="49"/>
      <c r="X411" s="49"/>
      <c r="Y411" s="49"/>
      <c r="Z411" s="49"/>
      <c r="AA411" s="49"/>
      <c r="AB411" s="49"/>
      <c r="AC411" s="49"/>
      <c r="AD411" s="49"/>
      <c r="AE411" s="49"/>
      <c r="AF411" s="49"/>
      <c r="AG411" s="157"/>
      <c r="AH411" s="49"/>
      <c r="AI411" s="154"/>
      <c r="AJ411" s="155"/>
    </row>
    <row r="412" spans="3:36" x14ac:dyDescent="0.2">
      <c r="C412" s="81"/>
      <c r="D412" s="91"/>
      <c r="F412" s="49"/>
      <c r="G412" s="49"/>
      <c r="H412" s="49"/>
      <c r="I412" s="49"/>
      <c r="J412" s="49"/>
      <c r="K412" s="49"/>
      <c r="L412" s="49"/>
      <c r="M412" s="49"/>
      <c r="N412" s="49"/>
      <c r="O412" s="49"/>
      <c r="P412" s="49"/>
      <c r="Q412" s="49"/>
      <c r="R412" s="49"/>
      <c r="S412" s="49"/>
      <c r="T412" s="87"/>
      <c r="U412" s="49"/>
      <c r="V412" s="49"/>
      <c r="W412" s="49"/>
      <c r="X412" s="49"/>
      <c r="Y412" s="49"/>
      <c r="Z412" s="49"/>
      <c r="AA412" s="49"/>
      <c r="AB412" s="49"/>
      <c r="AC412" s="49"/>
      <c r="AD412" s="49"/>
      <c r="AE412" s="49"/>
      <c r="AF412" s="49"/>
      <c r="AG412" s="157"/>
      <c r="AH412" s="49"/>
      <c r="AI412" s="154"/>
      <c r="AJ412" s="155"/>
    </row>
    <row r="413" spans="3:36" x14ac:dyDescent="0.2">
      <c r="C413" s="81"/>
      <c r="D413" s="91"/>
      <c r="F413" s="49"/>
      <c r="G413" s="49"/>
      <c r="H413" s="49"/>
      <c r="I413" s="49"/>
      <c r="J413" s="49"/>
      <c r="K413" s="49"/>
      <c r="L413" s="49"/>
      <c r="M413" s="49"/>
      <c r="N413" s="49"/>
      <c r="O413" s="49"/>
      <c r="P413" s="49"/>
      <c r="Q413" s="49"/>
      <c r="R413" s="49"/>
      <c r="S413" s="49"/>
      <c r="T413" s="87"/>
      <c r="U413" s="49"/>
      <c r="V413" s="49"/>
      <c r="W413" s="49"/>
      <c r="X413" s="49"/>
      <c r="Y413" s="49"/>
      <c r="Z413" s="49"/>
      <c r="AA413" s="49"/>
      <c r="AB413" s="49"/>
      <c r="AC413" s="49"/>
      <c r="AD413" s="49"/>
      <c r="AE413" s="49"/>
      <c r="AF413" s="49"/>
      <c r="AG413" s="157"/>
      <c r="AH413" s="49"/>
      <c r="AI413" s="154"/>
      <c r="AJ413" s="155"/>
    </row>
    <row r="414" spans="3:36" x14ac:dyDescent="0.2">
      <c r="C414" s="81"/>
      <c r="D414" s="91"/>
      <c r="F414" s="49"/>
      <c r="G414" s="49"/>
      <c r="H414" s="49"/>
      <c r="I414" s="49"/>
      <c r="J414" s="49"/>
      <c r="K414" s="49"/>
      <c r="L414" s="49"/>
      <c r="M414" s="49"/>
      <c r="N414" s="49"/>
      <c r="O414" s="49"/>
      <c r="P414" s="49"/>
      <c r="Q414" s="49"/>
      <c r="R414" s="49"/>
      <c r="S414" s="49"/>
      <c r="T414" s="87"/>
      <c r="U414" s="49"/>
      <c r="V414" s="49"/>
      <c r="W414" s="49"/>
      <c r="X414" s="49"/>
      <c r="Y414" s="49"/>
      <c r="Z414" s="49"/>
      <c r="AA414" s="49"/>
      <c r="AB414" s="49"/>
      <c r="AC414" s="49"/>
      <c r="AD414" s="49"/>
      <c r="AE414" s="49"/>
      <c r="AF414" s="49"/>
      <c r="AG414" s="157"/>
      <c r="AH414" s="49"/>
      <c r="AI414" s="154"/>
      <c r="AJ414" s="155"/>
    </row>
    <row r="415" spans="3:36" x14ac:dyDescent="0.2">
      <c r="C415" s="81"/>
      <c r="D415" s="91"/>
      <c r="F415" s="49"/>
      <c r="G415" s="49"/>
      <c r="H415" s="49"/>
      <c r="I415" s="49"/>
      <c r="J415" s="49"/>
      <c r="K415" s="49"/>
      <c r="L415" s="49"/>
      <c r="M415" s="49"/>
      <c r="N415" s="49"/>
      <c r="O415" s="49"/>
      <c r="P415" s="49"/>
      <c r="Q415" s="49"/>
      <c r="R415" s="49"/>
      <c r="S415" s="49"/>
      <c r="T415" s="87"/>
      <c r="U415" s="49"/>
      <c r="V415" s="49"/>
      <c r="W415" s="49"/>
      <c r="X415" s="49"/>
      <c r="Y415" s="49"/>
      <c r="Z415" s="49"/>
      <c r="AA415" s="49"/>
      <c r="AB415" s="49"/>
      <c r="AC415" s="49"/>
      <c r="AD415" s="49"/>
      <c r="AE415" s="49"/>
      <c r="AF415" s="49"/>
      <c r="AG415" s="157"/>
      <c r="AH415" s="49"/>
      <c r="AI415" s="154"/>
      <c r="AJ415" s="155"/>
    </row>
    <row r="416" spans="3:36" x14ac:dyDescent="0.2">
      <c r="C416" s="81"/>
      <c r="D416" s="91"/>
      <c r="F416" s="49"/>
      <c r="G416" s="49"/>
      <c r="H416" s="49"/>
      <c r="I416" s="49"/>
      <c r="J416" s="49"/>
      <c r="K416" s="49"/>
      <c r="L416" s="49"/>
      <c r="M416" s="49"/>
      <c r="N416" s="49"/>
      <c r="O416" s="49"/>
      <c r="P416" s="49"/>
      <c r="Q416" s="49"/>
      <c r="R416" s="49"/>
      <c r="S416" s="49"/>
      <c r="T416" s="87"/>
      <c r="U416" s="49"/>
      <c r="V416" s="49"/>
      <c r="W416" s="49"/>
      <c r="X416" s="49"/>
      <c r="Y416" s="49"/>
      <c r="Z416" s="49"/>
      <c r="AA416" s="49"/>
      <c r="AB416" s="49"/>
      <c r="AC416" s="49"/>
      <c r="AD416" s="49"/>
      <c r="AE416" s="49"/>
      <c r="AF416" s="49"/>
      <c r="AG416" s="157"/>
      <c r="AH416" s="49"/>
      <c r="AI416" s="154"/>
      <c r="AJ416" s="155"/>
    </row>
    <row r="417" spans="3:36" x14ac:dyDescent="0.2">
      <c r="C417" s="81"/>
      <c r="D417" s="91"/>
      <c r="F417" s="49"/>
      <c r="G417" s="49"/>
      <c r="H417" s="49"/>
      <c r="I417" s="49"/>
      <c r="J417" s="49"/>
      <c r="K417" s="49"/>
      <c r="L417" s="49"/>
      <c r="M417" s="49"/>
      <c r="N417" s="49"/>
      <c r="O417" s="49"/>
      <c r="P417" s="49"/>
      <c r="Q417" s="49"/>
      <c r="R417" s="49"/>
      <c r="S417" s="49"/>
      <c r="T417" s="87"/>
      <c r="U417" s="49"/>
      <c r="V417" s="49"/>
      <c r="W417" s="49"/>
      <c r="X417" s="49"/>
      <c r="Y417" s="49"/>
      <c r="Z417" s="49"/>
      <c r="AA417" s="49"/>
      <c r="AB417" s="49"/>
      <c r="AC417" s="49"/>
      <c r="AD417" s="49"/>
      <c r="AE417" s="49"/>
      <c r="AF417" s="49"/>
      <c r="AG417" s="157"/>
      <c r="AH417" s="49"/>
      <c r="AI417" s="154"/>
      <c r="AJ417" s="155"/>
    </row>
    <row r="418" spans="3:36" x14ac:dyDescent="0.2">
      <c r="C418" s="81"/>
      <c r="D418" s="91"/>
      <c r="F418" s="49"/>
      <c r="G418" s="49"/>
      <c r="H418" s="49"/>
      <c r="I418" s="49"/>
      <c r="J418" s="49"/>
      <c r="K418" s="49"/>
      <c r="L418" s="49"/>
      <c r="M418" s="49"/>
      <c r="N418" s="49"/>
      <c r="O418" s="49"/>
      <c r="P418" s="49"/>
      <c r="Q418" s="49"/>
      <c r="R418" s="49"/>
      <c r="S418" s="49"/>
      <c r="T418" s="87"/>
      <c r="U418" s="49"/>
      <c r="V418" s="49"/>
      <c r="W418" s="49"/>
      <c r="X418" s="49"/>
      <c r="Y418" s="49"/>
      <c r="Z418" s="49"/>
      <c r="AA418" s="49"/>
      <c r="AB418" s="49"/>
      <c r="AC418" s="49"/>
      <c r="AD418" s="49"/>
      <c r="AE418" s="49"/>
      <c r="AF418" s="49"/>
      <c r="AG418" s="157"/>
      <c r="AH418" s="49"/>
      <c r="AI418" s="154"/>
      <c r="AJ418" s="155"/>
    </row>
    <row r="419" spans="3:36" x14ac:dyDescent="0.2">
      <c r="C419" s="81"/>
      <c r="D419" s="91"/>
      <c r="F419" s="49"/>
      <c r="G419" s="49"/>
      <c r="H419" s="49"/>
      <c r="I419" s="49"/>
      <c r="J419" s="49"/>
      <c r="K419" s="49"/>
      <c r="L419" s="49"/>
      <c r="M419" s="49"/>
      <c r="N419" s="49"/>
      <c r="O419" s="49"/>
      <c r="P419" s="49"/>
      <c r="Q419" s="49"/>
      <c r="R419" s="49"/>
      <c r="S419" s="49"/>
      <c r="T419" s="87"/>
      <c r="U419" s="49"/>
      <c r="V419" s="49"/>
      <c r="W419" s="49"/>
      <c r="X419" s="49"/>
      <c r="Y419" s="49"/>
      <c r="Z419" s="49"/>
      <c r="AA419" s="49"/>
      <c r="AB419" s="49"/>
      <c r="AC419" s="49"/>
      <c r="AD419" s="49"/>
      <c r="AE419" s="49"/>
      <c r="AF419" s="49"/>
      <c r="AG419" s="157"/>
      <c r="AH419" s="49"/>
      <c r="AI419" s="154"/>
      <c r="AJ419" s="155"/>
    </row>
    <row r="420" spans="3:36" x14ac:dyDescent="0.2">
      <c r="C420" s="81"/>
      <c r="D420" s="91"/>
      <c r="F420" s="49"/>
      <c r="G420" s="49"/>
      <c r="H420" s="49"/>
      <c r="I420" s="49"/>
      <c r="J420" s="49"/>
      <c r="K420" s="49"/>
      <c r="L420" s="49"/>
      <c r="M420" s="49"/>
      <c r="N420" s="49"/>
      <c r="O420" s="49"/>
      <c r="P420" s="49"/>
      <c r="Q420" s="49"/>
      <c r="R420" s="49"/>
      <c r="S420" s="49"/>
      <c r="T420" s="87"/>
      <c r="U420" s="49"/>
      <c r="V420" s="49"/>
      <c r="W420" s="49"/>
      <c r="X420" s="49"/>
      <c r="Y420" s="49"/>
      <c r="Z420" s="49"/>
      <c r="AA420" s="49"/>
      <c r="AB420" s="49"/>
      <c r="AC420" s="49"/>
      <c r="AD420" s="49"/>
      <c r="AE420" s="49"/>
      <c r="AF420" s="49"/>
      <c r="AG420" s="157"/>
      <c r="AH420" s="49"/>
      <c r="AI420" s="154"/>
      <c r="AJ420" s="155"/>
    </row>
    <row r="421" spans="3:36" x14ac:dyDescent="0.2">
      <c r="C421" s="81"/>
      <c r="D421" s="91"/>
      <c r="F421" s="49"/>
      <c r="G421" s="49"/>
      <c r="H421" s="49"/>
      <c r="I421" s="49"/>
      <c r="J421" s="49"/>
      <c r="K421" s="49"/>
      <c r="L421" s="49"/>
      <c r="M421" s="49"/>
      <c r="N421" s="49"/>
      <c r="O421" s="49"/>
      <c r="P421" s="49"/>
      <c r="Q421" s="49"/>
      <c r="R421" s="49"/>
      <c r="S421" s="49"/>
      <c r="T421" s="87"/>
      <c r="U421" s="49"/>
      <c r="V421" s="49"/>
      <c r="W421" s="49"/>
      <c r="X421" s="49"/>
      <c r="Y421" s="49"/>
      <c r="Z421" s="49"/>
      <c r="AA421" s="49"/>
      <c r="AB421" s="49"/>
      <c r="AC421" s="49"/>
      <c r="AD421" s="49"/>
      <c r="AE421" s="49"/>
      <c r="AF421" s="49"/>
      <c r="AG421" s="157"/>
      <c r="AH421" s="49"/>
      <c r="AI421" s="154"/>
      <c r="AJ421" s="155"/>
    </row>
    <row r="422" spans="3:36" x14ac:dyDescent="0.2">
      <c r="C422" s="81"/>
      <c r="D422" s="91"/>
      <c r="F422" s="49"/>
      <c r="G422" s="49"/>
      <c r="H422" s="49"/>
      <c r="I422" s="49"/>
      <c r="J422" s="49"/>
      <c r="K422" s="49"/>
      <c r="L422" s="49"/>
      <c r="M422" s="49"/>
      <c r="N422" s="49"/>
      <c r="O422" s="49"/>
      <c r="P422" s="49"/>
      <c r="Q422" s="49"/>
      <c r="R422" s="49"/>
      <c r="S422" s="49"/>
      <c r="T422" s="87"/>
      <c r="U422" s="49"/>
      <c r="V422" s="49"/>
      <c r="W422" s="49"/>
      <c r="X422" s="49"/>
      <c r="Y422" s="49"/>
      <c r="Z422" s="49"/>
      <c r="AA422" s="49"/>
      <c r="AB422" s="49"/>
      <c r="AC422" s="49"/>
      <c r="AD422" s="49"/>
      <c r="AE422" s="49"/>
      <c r="AF422" s="49"/>
      <c r="AG422" s="157"/>
      <c r="AH422" s="49"/>
      <c r="AI422" s="154"/>
      <c r="AJ422" s="155"/>
    </row>
    <row r="423" spans="3:36" x14ac:dyDescent="0.2">
      <c r="C423" s="81"/>
      <c r="D423" s="91"/>
      <c r="F423" s="49"/>
      <c r="G423" s="49"/>
      <c r="H423" s="49"/>
      <c r="I423" s="49"/>
      <c r="J423" s="49"/>
      <c r="K423" s="49"/>
      <c r="L423" s="49"/>
      <c r="M423" s="49"/>
      <c r="N423" s="49"/>
      <c r="O423" s="49"/>
      <c r="P423" s="49"/>
      <c r="Q423" s="49"/>
      <c r="R423" s="49"/>
      <c r="S423" s="49"/>
      <c r="T423" s="87"/>
      <c r="U423" s="49"/>
      <c r="V423" s="49"/>
      <c r="W423" s="49"/>
      <c r="X423" s="49"/>
      <c r="Y423" s="49"/>
      <c r="Z423" s="49"/>
      <c r="AA423" s="49"/>
      <c r="AB423" s="49"/>
      <c r="AC423" s="49"/>
      <c r="AD423" s="49"/>
      <c r="AE423" s="49"/>
      <c r="AF423" s="49"/>
      <c r="AG423" s="157"/>
      <c r="AH423" s="49"/>
      <c r="AI423" s="154"/>
      <c r="AJ423" s="155"/>
    </row>
    <row r="424" spans="3:36" x14ac:dyDescent="0.2">
      <c r="C424" s="81"/>
      <c r="D424" s="91"/>
      <c r="F424" s="49"/>
      <c r="G424" s="49"/>
      <c r="H424" s="49"/>
      <c r="I424" s="49"/>
      <c r="J424" s="49"/>
      <c r="K424" s="49"/>
      <c r="L424" s="49"/>
      <c r="M424" s="49"/>
      <c r="N424" s="49"/>
      <c r="O424" s="49"/>
      <c r="P424" s="49"/>
      <c r="Q424" s="49"/>
      <c r="R424" s="49"/>
      <c r="S424" s="49"/>
      <c r="T424" s="87"/>
      <c r="U424" s="49"/>
      <c r="V424" s="49"/>
      <c r="W424" s="49"/>
      <c r="X424" s="49"/>
      <c r="Y424" s="49"/>
      <c r="Z424" s="49"/>
      <c r="AA424" s="49"/>
      <c r="AB424" s="49"/>
      <c r="AC424" s="49"/>
      <c r="AD424" s="49"/>
      <c r="AE424" s="49"/>
      <c r="AF424" s="49"/>
      <c r="AG424" s="157"/>
      <c r="AH424" s="49"/>
      <c r="AI424" s="154"/>
      <c r="AJ424" s="155"/>
    </row>
    <row r="425" spans="3:36" x14ac:dyDescent="0.2">
      <c r="C425" s="81"/>
      <c r="D425" s="91"/>
      <c r="F425" s="49"/>
      <c r="G425" s="49"/>
      <c r="H425" s="49"/>
      <c r="I425" s="49"/>
      <c r="J425" s="49"/>
      <c r="K425" s="49"/>
      <c r="L425" s="49"/>
      <c r="M425" s="49"/>
      <c r="N425" s="49"/>
      <c r="O425" s="49"/>
      <c r="P425" s="49"/>
      <c r="Q425" s="49"/>
      <c r="R425" s="49"/>
      <c r="S425" s="49"/>
      <c r="T425" s="87"/>
      <c r="U425" s="49"/>
      <c r="V425" s="49"/>
      <c r="W425" s="49"/>
      <c r="X425" s="49"/>
      <c r="Y425" s="49"/>
      <c r="Z425" s="49"/>
      <c r="AA425" s="49"/>
      <c r="AB425" s="49"/>
      <c r="AC425" s="49"/>
      <c r="AD425" s="49"/>
      <c r="AE425" s="49"/>
      <c r="AF425" s="49"/>
      <c r="AG425" s="157"/>
      <c r="AH425" s="49"/>
      <c r="AI425" s="154"/>
      <c r="AJ425" s="155"/>
    </row>
    <row r="426" spans="3:36" x14ac:dyDescent="0.2">
      <c r="C426" s="81"/>
      <c r="D426" s="91"/>
      <c r="F426" s="49"/>
      <c r="G426" s="49"/>
      <c r="H426" s="49"/>
      <c r="I426" s="49"/>
      <c r="J426" s="49"/>
      <c r="K426" s="49"/>
      <c r="L426" s="49"/>
      <c r="M426" s="49"/>
      <c r="N426" s="49"/>
      <c r="O426" s="49"/>
      <c r="P426" s="49"/>
      <c r="Q426" s="49"/>
      <c r="R426" s="49"/>
      <c r="S426" s="49"/>
      <c r="T426" s="87"/>
      <c r="U426" s="49"/>
      <c r="V426" s="49"/>
      <c r="W426" s="49"/>
      <c r="X426" s="49"/>
      <c r="Y426" s="49"/>
      <c r="Z426" s="49"/>
      <c r="AA426" s="49"/>
      <c r="AB426" s="49"/>
      <c r="AC426" s="49"/>
      <c r="AD426" s="49"/>
      <c r="AE426" s="49"/>
      <c r="AF426" s="49"/>
      <c r="AG426" s="157"/>
      <c r="AH426" s="49"/>
      <c r="AI426" s="154"/>
      <c r="AJ426" s="155"/>
    </row>
    <row r="427" spans="3:36" x14ac:dyDescent="0.2">
      <c r="C427" s="81"/>
      <c r="D427" s="91"/>
      <c r="F427" s="49"/>
      <c r="G427" s="49"/>
      <c r="H427" s="49"/>
      <c r="I427" s="49"/>
      <c r="J427" s="49"/>
      <c r="K427" s="49"/>
      <c r="L427" s="49"/>
      <c r="M427" s="49"/>
      <c r="N427" s="49"/>
      <c r="O427" s="49"/>
      <c r="P427" s="49"/>
      <c r="Q427" s="49"/>
      <c r="R427" s="49"/>
      <c r="S427" s="49"/>
      <c r="T427" s="87"/>
      <c r="U427" s="49"/>
      <c r="V427" s="49"/>
      <c r="W427" s="49"/>
      <c r="X427" s="49"/>
      <c r="Y427" s="49"/>
      <c r="Z427" s="49"/>
      <c r="AA427" s="49"/>
      <c r="AB427" s="49"/>
      <c r="AC427" s="49"/>
      <c r="AD427" s="49"/>
      <c r="AE427" s="49"/>
      <c r="AF427" s="49"/>
      <c r="AG427" s="157"/>
      <c r="AH427" s="49"/>
      <c r="AI427" s="154"/>
      <c r="AJ427" s="155"/>
    </row>
    <row r="428" spans="3:36" x14ac:dyDescent="0.2">
      <c r="C428" s="81"/>
      <c r="D428" s="91"/>
      <c r="F428" s="49"/>
      <c r="G428" s="49"/>
      <c r="H428" s="49"/>
      <c r="I428" s="49"/>
      <c r="J428" s="49"/>
      <c r="K428" s="49"/>
      <c r="L428" s="49"/>
      <c r="M428" s="49"/>
      <c r="N428" s="49"/>
      <c r="O428" s="49"/>
      <c r="P428" s="49"/>
      <c r="Q428" s="49"/>
      <c r="R428" s="49"/>
      <c r="S428" s="49"/>
      <c r="T428" s="87"/>
      <c r="U428" s="49"/>
      <c r="V428" s="49"/>
      <c r="W428" s="49"/>
      <c r="X428" s="49"/>
      <c r="Y428" s="49"/>
      <c r="Z428" s="49"/>
      <c r="AA428" s="49"/>
      <c r="AB428" s="49"/>
      <c r="AC428" s="49"/>
      <c r="AD428" s="49"/>
      <c r="AE428" s="49"/>
      <c r="AF428" s="49"/>
      <c r="AG428" s="157"/>
      <c r="AH428" s="49"/>
      <c r="AI428" s="154"/>
      <c r="AJ428" s="155"/>
    </row>
    <row r="429" spans="3:36" x14ac:dyDescent="0.2">
      <c r="C429" s="81"/>
      <c r="D429" s="91"/>
      <c r="F429" s="49"/>
      <c r="G429" s="49"/>
      <c r="H429" s="49"/>
      <c r="I429" s="49"/>
      <c r="J429" s="49"/>
      <c r="K429" s="49"/>
      <c r="L429" s="49"/>
      <c r="M429" s="49"/>
      <c r="N429" s="49"/>
      <c r="O429" s="49"/>
      <c r="P429" s="49"/>
      <c r="Q429" s="49"/>
      <c r="R429" s="49"/>
      <c r="S429" s="49"/>
      <c r="T429" s="87"/>
      <c r="U429" s="49"/>
      <c r="V429" s="49"/>
      <c r="W429" s="49"/>
      <c r="X429" s="49"/>
      <c r="Y429" s="49"/>
      <c r="Z429" s="49"/>
      <c r="AA429" s="49"/>
      <c r="AB429" s="49"/>
      <c r="AC429" s="49"/>
      <c r="AD429" s="49"/>
      <c r="AE429" s="49"/>
      <c r="AF429" s="49"/>
      <c r="AG429" s="157"/>
      <c r="AH429" s="49"/>
      <c r="AI429" s="154"/>
      <c r="AJ429" s="155"/>
    </row>
    <row r="430" spans="3:36" x14ac:dyDescent="0.2">
      <c r="C430" s="81"/>
      <c r="D430" s="91"/>
      <c r="F430" s="49"/>
      <c r="G430" s="49"/>
      <c r="H430" s="49"/>
      <c r="I430" s="49"/>
      <c r="J430" s="49"/>
      <c r="K430" s="49"/>
      <c r="L430" s="49"/>
      <c r="M430" s="49"/>
      <c r="N430" s="49"/>
      <c r="O430" s="49"/>
      <c r="P430" s="49"/>
      <c r="Q430" s="49"/>
      <c r="R430" s="49"/>
      <c r="S430" s="49"/>
      <c r="T430" s="87"/>
      <c r="U430" s="49"/>
      <c r="V430" s="49"/>
      <c r="W430" s="49"/>
      <c r="X430" s="49"/>
      <c r="Y430" s="49"/>
      <c r="Z430" s="49"/>
      <c r="AA430" s="49"/>
      <c r="AB430" s="49"/>
      <c r="AC430" s="49"/>
      <c r="AD430" s="49"/>
      <c r="AE430" s="49"/>
      <c r="AF430" s="49"/>
      <c r="AG430" s="157"/>
      <c r="AH430" s="49"/>
      <c r="AI430" s="154"/>
      <c r="AJ430" s="155"/>
    </row>
    <row r="431" spans="3:36" x14ac:dyDescent="0.2">
      <c r="C431" s="81"/>
      <c r="D431" s="91"/>
      <c r="F431" s="157"/>
      <c r="G431" s="157"/>
      <c r="H431" s="157"/>
      <c r="I431" s="157"/>
      <c r="J431" s="157"/>
      <c r="K431" s="157"/>
      <c r="L431" s="157"/>
      <c r="M431" s="157"/>
      <c r="N431" s="157"/>
      <c r="O431" s="157"/>
      <c r="P431" s="157"/>
      <c r="Q431" s="157"/>
      <c r="R431" s="157"/>
      <c r="S431" s="157"/>
      <c r="U431" s="157"/>
      <c r="V431" s="157"/>
      <c r="W431" s="157"/>
      <c r="X431" s="157"/>
      <c r="Y431" s="157"/>
      <c r="Z431" s="157"/>
      <c r="AA431" s="157"/>
      <c r="AB431" s="157"/>
      <c r="AC431" s="157"/>
      <c r="AD431" s="157"/>
      <c r="AE431" s="157"/>
      <c r="AF431" s="157"/>
      <c r="AG431" s="157"/>
      <c r="AH431" s="49"/>
      <c r="AI431" s="154"/>
      <c r="AJ431" s="155"/>
    </row>
    <row r="432" spans="3:36" x14ac:dyDescent="0.2">
      <c r="C432" s="81"/>
      <c r="D432" s="91"/>
      <c r="F432" s="157"/>
      <c r="G432" s="157"/>
      <c r="H432" s="157"/>
      <c r="I432" s="157"/>
      <c r="J432" s="157"/>
      <c r="K432" s="157"/>
      <c r="L432" s="157"/>
      <c r="M432" s="157"/>
      <c r="N432" s="157"/>
      <c r="O432" s="157"/>
      <c r="P432" s="157"/>
      <c r="Q432" s="157"/>
      <c r="R432" s="157"/>
      <c r="S432" s="157"/>
      <c r="U432" s="157"/>
      <c r="V432" s="157"/>
      <c r="W432" s="157"/>
      <c r="X432" s="157"/>
      <c r="Y432" s="157"/>
      <c r="Z432" s="157"/>
      <c r="AA432" s="157"/>
      <c r="AB432" s="157"/>
      <c r="AC432" s="157"/>
      <c r="AD432" s="157"/>
      <c r="AE432" s="157"/>
      <c r="AF432" s="157"/>
      <c r="AG432" s="157"/>
      <c r="AH432" s="49"/>
      <c r="AI432" s="154"/>
      <c r="AJ432" s="155"/>
    </row>
    <row r="433" spans="3:36" x14ac:dyDescent="0.2">
      <c r="C433" s="81"/>
      <c r="D433" s="91"/>
      <c r="F433" s="157"/>
      <c r="G433" s="157"/>
      <c r="H433" s="157"/>
      <c r="I433" s="157"/>
      <c r="J433" s="157"/>
      <c r="K433" s="157"/>
      <c r="L433" s="157"/>
      <c r="M433" s="157"/>
      <c r="N433" s="157"/>
      <c r="O433" s="157"/>
      <c r="P433" s="157"/>
      <c r="Q433" s="157"/>
      <c r="R433" s="157"/>
      <c r="S433" s="157"/>
      <c r="U433" s="157"/>
      <c r="V433" s="157"/>
      <c r="W433" s="157"/>
      <c r="X433" s="157"/>
      <c r="Y433" s="157"/>
      <c r="Z433" s="157"/>
      <c r="AA433" s="157"/>
      <c r="AB433" s="157"/>
      <c r="AC433" s="157"/>
      <c r="AD433" s="157"/>
      <c r="AE433" s="157"/>
      <c r="AF433" s="157"/>
      <c r="AG433" s="157"/>
      <c r="AH433" s="49"/>
      <c r="AI433" s="154"/>
      <c r="AJ433" s="155"/>
    </row>
    <row r="434" spans="3:36" x14ac:dyDescent="0.2">
      <c r="C434" s="81"/>
      <c r="D434" s="91"/>
      <c r="F434" s="157"/>
      <c r="G434" s="157"/>
      <c r="H434" s="157"/>
      <c r="I434" s="157"/>
      <c r="J434" s="157"/>
      <c r="K434" s="157"/>
      <c r="L434" s="157"/>
      <c r="M434" s="157"/>
      <c r="N434" s="157"/>
      <c r="O434" s="157"/>
      <c r="P434" s="157"/>
      <c r="Q434" s="157"/>
      <c r="R434" s="157"/>
      <c r="S434" s="157"/>
      <c r="U434" s="157"/>
      <c r="V434" s="157"/>
      <c r="W434" s="157"/>
      <c r="X434" s="157"/>
      <c r="Y434" s="157"/>
      <c r="Z434" s="157"/>
      <c r="AA434" s="157"/>
      <c r="AB434" s="157"/>
      <c r="AC434" s="157"/>
      <c r="AD434" s="157"/>
      <c r="AE434" s="157"/>
      <c r="AF434" s="157"/>
      <c r="AG434" s="157"/>
      <c r="AH434" s="49"/>
      <c r="AI434" s="154"/>
      <c r="AJ434" s="155"/>
    </row>
    <row r="435" spans="3:36" x14ac:dyDescent="0.2">
      <c r="C435" s="81"/>
      <c r="D435" s="91"/>
      <c r="F435" s="157"/>
      <c r="G435" s="157"/>
      <c r="H435" s="157"/>
      <c r="I435" s="157"/>
      <c r="J435" s="157"/>
      <c r="K435" s="157"/>
      <c r="L435" s="157"/>
      <c r="M435" s="157"/>
      <c r="N435" s="157"/>
      <c r="O435" s="157"/>
      <c r="P435" s="157"/>
      <c r="Q435" s="157"/>
      <c r="R435" s="157"/>
      <c r="S435" s="157"/>
      <c r="U435" s="157"/>
      <c r="V435" s="157"/>
      <c r="W435" s="157"/>
      <c r="X435" s="157"/>
      <c r="Y435" s="157"/>
      <c r="Z435" s="157"/>
      <c r="AA435" s="157"/>
      <c r="AB435" s="157"/>
      <c r="AC435" s="157"/>
      <c r="AD435" s="157"/>
      <c r="AE435" s="157"/>
      <c r="AF435" s="157"/>
      <c r="AG435" s="157"/>
      <c r="AH435" s="49"/>
      <c r="AI435" s="154"/>
      <c r="AJ435" s="155"/>
    </row>
    <row r="436" spans="3:36" x14ac:dyDescent="0.2">
      <c r="C436" s="81"/>
      <c r="D436" s="91"/>
      <c r="F436" s="157"/>
      <c r="G436" s="157"/>
      <c r="H436" s="157"/>
      <c r="I436" s="157"/>
      <c r="J436" s="157"/>
      <c r="K436" s="157"/>
      <c r="L436" s="157"/>
      <c r="M436" s="157"/>
      <c r="N436" s="157"/>
      <c r="O436" s="157"/>
      <c r="P436" s="157"/>
      <c r="Q436" s="157"/>
      <c r="R436" s="157"/>
      <c r="S436" s="157"/>
      <c r="U436" s="157"/>
      <c r="V436" s="157"/>
      <c r="W436" s="157"/>
      <c r="X436" s="157"/>
      <c r="Y436" s="157"/>
      <c r="Z436" s="157"/>
      <c r="AA436" s="157"/>
      <c r="AB436" s="157"/>
      <c r="AC436" s="157"/>
      <c r="AD436" s="157"/>
      <c r="AE436" s="157"/>
      <c r="AF436" s="157"/>
      <c r="AG436" s="157"/>
      <c r="AH436" s="49"/>
      <c r="AI436" s="154"/>
      <c r="AJ436" s="155"/>
    </row>
    <row r="437" spans="3:36" x14ac:dyDescent="0.2">
      <c r="C437" s="81"/>
      <c r="D437" s="91"/>
      <c r="F437" s="157"/>
      <c r="G437" s="157"/>
      <c r="H437" s="157"/>
      <c r="I437" s="157"/>
      <c r="J437" s="157"/>
      <c r="K437" s="157"/>
      <c r="L437" s="157"/>
      <c r="M437" s="157"/>
      <c r="N437" s="157"/>
      <c r="O437" s="157"/>
      <c r="P437" s="157"/>
      <c r="Q437" s="157"/>
      <c r="R437" s="157"/>
      <c r="S437" s="157"/>
      <c r="U437" s="157"/>
      <c r="V437" s="157"/>
      <c r="W437" s="157"/>
      <c r="X437" s="157"/>
      <c r="Y437" s="157"/>
      <c r="Z437" s="157"/>
      <c r="AA437" s="157"/>
      <c r="AB437" s="157"/>
      <c r="AC437" s="157"/>
      <c r="AD437" s="157"/>
      <c r="AE437" s="157"/>
      <c r="AF437" s="157"/>
      <c r="AG437" s="157"/>
      <c r="AH437" s="49"/>
      <c r="AI437" s="154"/>
      <c r="AJ437" s="155"/>
    </row>
    <row r="438" spans="3:36" x14ac:dyDescent="0.2">
      <c r="C438" s="81"/>
      <c r="D438" s="91"/>
      <c r="F438" s="157"/>
      <c r="G438" s="157"/>
      <c r="H438" s="157"/>
      <c r="I438" s="157"/>
      <c r="J438" s="157"/>
      <c r="K438" s="157"/>
      <c r="L438" s="157"/>
      <c r="M438" s="157"/>
      <c r="N438" s="157"/>
      <c r="O438" s="157"/>
      <c r="P438" s="157"/>
      <c r="Q438" s="157"/>
      <c r="R438" s="157"/>
      <c r="S438" s="157"/>
      <c r="U438" s="157"/>
      <c r="V438" s="157"/>
      <c r="W438" s="157"/>
      <c r="X438" s="157"/>
      <c r="Y438" s="157"/>
      <c r="Z438" s="157"/>
      <c r="AA438" s="157"/>
      <c r="AB438" s="157"/>
      <c r="AC438" s="157"/>
      <c r="AD438" s="157"/>
      <c r="AE438" s="157"/>
      <c r="AF438" s="157"/>
      <c r="AG438" s="157"/>
      <c r="AH438" s="49"/>
      <c r="AI438" s="154"/>
      <c r="AJ438" s="155"/>
    </row>
    <row r="439" spans="3:36" x14ac:dyDescent="0.2">
      <c r="C439" s="81"/>
      <c r="D439" s="91"/>
      <c r="F439" s="157"/>
      <c r="G439" s="157"/>
      <c r="H439" s="157"/>
      <c r="I439" s="157"/>
      <c r="J439" s="157"/>
      <c r="K439" s="157"/>
      <c r="L439" s="157"/>
      <c r="M439" s="157"/>
      <c r="N439" s="157"/>
      <c r="O439" s="157"/>
      <c r="P439" s="157"/>
      <c r="Q439" s="157"/>
      <c r="R439" s="157"/>
      <c r="S439" s="157"/>
      <c r="U439" s="157"/>
      <c r="V439" s="157"/>
      <c r="W439" s="157"/>
      <c r="X439" s="157"/>
      <c r="Y439" s="157"/>
      <c r="Z439" s="157"/>
      <c r="AA439" s="157"/>
      <c r="AB439" s="157"/>
      <c r="AC439" s="157"/>
      <c r="AD439" s="157"/>
      <c r="AE439" s="157"/>
      <c r="AF439" s="157"/>
      <c r="AG439" s="157"/>
      <c r="AH439" s="49"/>
      <c r="AI439" s="154"/>
      <c r="AJ439" s="155"/>
    </row>
    <row r="440" spans="3:36" x14ac:dyDescent="0.2">
      <c r="C440" s="81"/>
      <c r="D440" s="91"/>
      <c r="F440" s="157"/>
      <c r="G440" s="157"/>
      <c r="H440" s="157"/>
      <c r="I440" s="157"/>
      <c r="J440" s="157"/>
      <c r="K440" s="157"/>
      <c r="L440" s="157"/>
      <c r="M440" s="157"/>
      <c r="N440" s="157"/>
      <c r="O440" s="157"/>
      <c r="P440" s="157"/>
      <c r="Q440" s="157"/>
      <c r="R440" s="157"/>
      <c r="S440" s="157"/>
      <c r="U440" s="157"/>
      <c r="V440" s="157"/>
      <c r="W440" s="157"/>
      <c r="X440" s="157"/>
      <c r="Y440" s="157"/>
      <c r="Z440" s="157"/>
      <c r="AA440" s="157"/>
      <c r="AB440" s="157"/>
      <c r="AC440" s="157"/>
      <c r="AD440" s="157"/>
      <c r="AE440" s="157"/>
      <c r="AF440" s="157"/>
      <c r="AG440" s="157"/>
      <c r="AH440" s="49"/>
      <c r="AI440" s="154"/>
      <c r="AJ440" s="155"/>
    </row>
    <row r="441" spans="3:36" x14ac:dyDescent="0.2">
      <c r="C441" s="81"/>
      <c r="D441" s="91"/>
      <c r="F441" s="157"/>
      <c r="G441" s="157"/>
      <c r="H441" s="157"/>
      <c r="I441" s="157"/>
      <c r="J441" s="157"/>
      <c r="K441" s="157"/>
      <c r="L441" s="157"/>
      <c r="M441" s="157"/>
      <c r="N441" s="157"/>
      <c r="O441" s="157"/>
      <c r="P441" s="157"/>
      <c r="Q441" s="157"/>
      <c r="R441" s="157"/>
      <c r="S441" s="157"/>
      <c r="U441" s="157"/>
      <c r="V441" s="157"/>
      <c r="W441" s="157"/>
      <c r="X441" s="157"/>
      <c r="Y441" s="157"/>
      <c r="Z441" s="157"/>
      <c r="AA441" s="157"/>
      <c r="AB441" s="157"/>
      <c r="AC441" s="157"/>
      <c r="AD441" s="157"/>
      <c r="AE441" s="157"/>
      <c r="AF441" s="157"/>
      <c r="AG441" s="157"/>
      <c r="AH441" s="49"/>
      <c r="AI441" s="154"/>
      <c r="AJ441" s="155"/>
    </row>
    <row r="442" spans="3:36" x14ac:dyDescent="0.2">
      <c r="C442" s="81"/>
      <c r="F442" s="157"/>
      <c r="G442" s="157"/>
      <c r="H442" s="157"/>
      <c r="I442" s="157"/>
      <c r="J442" s="157"/>
      <c r="K442" s="157"/>
      <c r="L442" s="157"/>
      <c r="M442" s="157"/>
      <c r="N442" s="157"/>
      <c r="O442" s="157"/>
      <c r="P442" s="157"/>
      <c r="Q442" s="157"/>
      <c r="R442" s="157"/>
      <c r="S442" s="157"/>
      <c r="U442" s="157"/>
      <c r="V442" s="157"/>
      <c r="W442" s="157"/>
      <c r="X442" s="157"/>
      <c r="Y442" s="157"/>
      <c r="Z442" s="157"/>
      <c r="AA442" s="157"/>
      <c r="AB442" s="157"/>
      <c r="AC442" s="157"/>
      <c r="AD442" s="157"/>
      <c r="AE442" s="157"/>
      <c r="AF442" s="157"/>
      <c r="AG442" s="157"/>
      <c r="AH442" s="49"/>
      <c r="AI442" s="154"/>
      <c r="AJ442" s="155"/>
    </row>
    <row r="443" spans="3:36" x14ac:dyDescent="0.2">
      <c r="F443" s="157"/>
      <c r="G443" s="157"/>
      <c r="H443" s="157"/>
      <c r="I443" s="157"/>
      <c r="J443" s="157"/>
      <c r="K443" s="157"/>
      <c r="L443" s="157"/>
      <c r="M443" s="157"/>
      <c r="N443" s="157"/>
      <c r="O443" s="157"/>
      <c r="P443" s="157"/>
      <c r="Q443" s="157"/>
      <c r="R443" s="157"/>
      <c r="S443" s="157"/>
      <c r="U443" s="157"/>
      <c r="V443" s="157"/>
      <c r="W443" s="157"/>
      <c r="X443" s="157"/>
      <c r="Y443" s="157"/>
      <c r="Z443" s="157"/>
      <c r="AA443" s="157"/>
      <c r="AB443" s="157"/>
      <c r="AC443" s="157"/>
      <c r="AD443" s="157"/>
      <c r="AE443" s="157"/>
      <c r="AF443" s="157"/>
      <c r="AG443" s="157"/>
      <c r="AH443" s="49"/>
      <c r="AI443" s="154"/>
      <c r="AJ443" s="155"/>
    </row>
    <row r="444" spans="3:36" x14ac:dyDescent="0.2">
      <c r="F444" s="157"/>
      <c r="G444" s="157"/>
      <c r="H444" s="157"/>
      <c r="I444" s="157"/>
      <c r="J444" s="157"/>
      <c r="K444" s="157"/>
      <c r="L444" s="157"/>
      <c r="M444" s="157"/>
      <c r="N444" s="157"/>
      <c r="O444" s="157"/>
      <c r="P444" s="157"/>
      <c r="Q444" s="157"/>
      <c r="R444" s="157"/>
      <c r="S444" s="157"/>
      <c r="U444" s="157"/>
      <c r="V444" s="157"/>
      <c r="W444" s="157"/>
      <c r="X444" s="157"/>
      <c r="Y444" s="157"/>
      <c r="Z444" s="157"/>
      <c r="AA444" s="157"/>
      <c r="AB444" s="157"/>
      <c r="AC444" s="157"/>
      <c r="AD444" s="157"/>
      <c r="AE444" s="157"/>
      <c r="AF444" s="157"/>
      <c r="AG444" s="157"/>
      <c r="AH444" s="49"/>
      <c r="AI444" s="154"/>
      <c r="AJ444" s="155"/>
    </row>
    <row r="445" spans="3:36" x14ac:dyDescent="0.2">
      <c r="F445" s="157"/>
      <c r="G445" s="157"/>
      <c r="H445" s="157"/>
      <c r="I445" s="157"/>
      <c r="J445" s="157"/>
      <c r="K445" s="157"/>
      <c r="L445" s="157"/>
      <c r="M445" s="157"/>
      <c r="N445" s="157"/>
      <c r="O445" s="157"/>
      <c r="P445" s="157"/>
      <c r="Q445" s="157"/>
      <c r="R445" s="157"/>
      <c r="S445" s="157"/>
      <c r="U445" s="157"/>
      <c r="V445" s="157"/>
      <c r="W445" s="157"/>
      <c r="X445" s="157"/>
      <c r="Y445" s="157"/>
      <c r="Z445" s="157"/>
      <c r="AA445" s="157"/>
      <c r="AB445" s="157"/>
      <c r="AC445" s="157"/>
      <c r="AD445" s="157"/>
      <c r="AE445" s="157"/>
      <c r="AF445" s="157"/>
      <c r="AG445" s="157"/>
      <c r="AH445" s="49"/>
      <c r="AI445" s="154"/>
      <c r="AJ445" s="155"/>
    </row>
    <row r="446" spans="3:36" x14ac:dyDescent="0.2">
      <c r="F446" s="157"/>
      <c r="G446" s="157"/>
      <c r="H446" s="157"/>
      <c r="I446" s="157"/>
      <c r="J446" s="157"/>
      <c r="K446" s="157"/>
      <c r="L446" s="157"/>
      <c r="M446" s="157"/>
      <c r="N446" s="157"/>
      <c r="O446" s="157"/>
      <c r="P446" s="157"/>
      <c r="Q446" s="157"/>
      <c r="R446" s="157"/>
      <c r="S446" s="157"/>
      <c r="U446" s="157"/>
      <c r="V446" s="157"/>
      <c r="W446" s="157"/>
      <c r="X446" s="157"/>
      <c r="Y446" s="157"/>
      <c r="Z446" s="157"/>
      <c r="AA446" s="157"/>
      <c r="AB446" s="157"/>
      <c r="AC446" s="157"/>
      <c r="AD446" s="157"/>
      <c r="AE446" s="157"/>
      <c r="AF446" s="157"/>
      <c r="AG446" s="157"/>
      <c r="AH446" s="49"/>
      <c r="AI446" s="154"/>
      <c r="AJ446" s="155"/>
    </row>
    <row r="447" spans="3:36" x14ac:dyDescent="0.2">
      <c r="F447" s="157"/>
      <c r="G447" s="157"/>
      <c r="H447" s="157"/>
      <c r="I447" s="157"/>
      <c r="J447" s="157"/>
      <c r="K447" s="157"/>
      <c r="L447" s="157"/>
      <c r="M447" s="157"/>
      <c r="N447" s="157"/>
      <c r="O447" s="157"/>
      <c r="P447" s="157"/>
      <c r="Q447" s="157"/>
      <c r="R447" s="157"/>
      <c r="S447" s="157"/>
      <c r="U447" s="157"/>
      <c r="V447" s="157"/>
      <c r="W447" s="157"/>
      <c r="X447" s="157"/>
      <c r="Y447" s="157"/>
      <c r="Z447" s="157"/>
      <c r="AA447" s="157"/>
      <c r="AB447" s="157"/>
      <c r="AC447" s="157"/>
      <c r="AD447" s="157"/>
      <c r="AE447" s="157"/>
      <c r="AF447" s="157"/>
      <c r="AG447" s="157"/>
      <c r="AH447" s="49"/>
      <c r="AI447" s="154"/>
      <c r="AJ447" s="155"/>
    </row>
    <row r="448" spans="3:36" x14ac:dyDescent="0.2">
      <c r="F448" s="157"/>
      <c r="G448" s="157"/>
      <c r="H448" s="157"/>
      <c r="I448" s="157"/>
      <c r="J448" s="157"/>
      <c r="K448" s="157"/>
      <c r="L448" s="157"/>
      <c r="M448" s="157"/>
      <c r="N448" s="157"/>
      <c r="O448" s="157"/>
      <c r="P448" s="157"/>
      <c r="Q448" s="157"/>
      <c r="R448" s="157"/>
      <c r="S448" s="157"/>
      <c r="U448" s="157"/>
      <c r="V448" s="157"/>
      <c r="W448" s="157"/>
      <c r="X448" s="157"/>
      <c r="Y448" s="157"/>
      <c r="Z448" s="157"/>
      <c r="AA448" s="157"/>
      <c r="AB448" s="157"/>
      <c r="AC448" s="157"/>
      <c r="AD448" s="157"/>
      <c r="AE448" s="157"/>
      <c r="AF448" s="157"/>
      <c r="AG448" s="157"/>
      <c r="AH448" s="49"/>
      <c r="AI448" s="154"/>
      <c r="AJ448" s="155"/>
    </row>
    <row r="449" spans="4:36" x14ac:dyDescent="0.2">
      <c r="F449" s="157"/>
      <c r="G449" s="157"/>
      <c r="H449" s="157"/>
      <c r="I449" s="157"/>
      <c r="J449" s="157"/>
      <c r="K449" s="157"/>
      <c r="L449" s="157"/>
      <c r="M449" s="157"/>
      <c r="N449" s="157"/>
      <c r="O449" s="157"/>
      <c r="P449" s="157"/>
      <c r="Q449" s="157"/>
      <c r="R449" s="157"/>
      <c r="S449" s="157"/>
      <c r="U449" s="157"/>
      <c r="V449" s="157"/>
      <c r="W449" s="157"/>
      <c r="X449" s="157"/>
      <c r="Y449" s="157"/>
      <c r="Z449" s="157"/>
      <c r="AA449" s="157"/>
      <c r="AB449" s="157"/>
      <c r="AC449" s="157"/>
      <c r="AD449" s="157"/>
      <c r="AE449" s="157"/>
      <c r="AF449" s="157"/>
      <c r="AG449" s="157"/>
      <c r="AH449" s="49"/>
      <c r="AI449" s="154"/>
      <c r="AJ449" s="155"/>
    </row>
    <row r="450" spans="4:36" x14ac:dyDescent="0.2">
      <c r="F450" s="157"/>
      <c r="G450" s="157"/>
      <c r="H450" s="157"/>
      <c r="I450" s="157"/>
      <c r="J450" s="157"/>
      <c r="K450" s="157"/>
      <c r="L450" s="157"/>
      <c r="M450" s="157"/>
      <c r="N450" s="157"/>
      <c r="O450" s="157"/>
      <c r="P450" s="157"/>
      <c r="Q450" s="157"/>
      <c r="R450" s="157"/>
      <c r="S450" s="157"/>
      <c r="U450" s="157"/>
      <c r="V450" s="157"/>
      <c r="W450" s="157"/>
      <c r="X450" s="157"/>
      <c r="Y450" s="157"/>
      <c r="Z450" s="157"/>
      <c r="AA450" s="157"/>
      <c r="AB450" s="157"/>
      <c r="AC450" s="157"/>
      <c r="AD450" s="157"/>
      <c r="AE450" s="157"/>
      <c r="AF450" s="157"/>
      <c r="AG450" s="157"/>
      <c r="AH450" s="49"/>
      <c r="AI450" s="154"/>
      <c r="AJ450" s="155"/>
    </row>
    <row r="451" spans="4:36" x14ac:dyDescent="0.2">
      <c r="F451" s="157"/>
      <c r="G451" s="157"/>
      <c r="H451" s="157"/>
      <c r="I451" s="157"/>
      <c r="J451" s="157"/>
      <c r="K451" s="157"/>
      <c r="L451" s="157"/>
      <c r="M451" s="157"/>
      <c r="N451" s="157"/>
      <c r="O451" s="157"/>
      <c r="P451" s="157"/>
      <c r="Q451" s="157"/>
      <c r="R451" s="157"/>
      <c r="S451" s="157"/>
      <c r="U451" s="157"/>
      <c r="V451" s="157"/>
      <c r="W451" s="157"/>
      <c r="X451" s="157"/>
      <c r="Y451" s="157"/>
      <c r="Z451" s="157"/>
      <c r="AA451" s="157"/>
      <c r="AB451" s="157"/>
      <c r="AC451" s="157"/>
      <c r="AD451" s="157"/>
      <c r="AE451" s="157"/>
      <c r="AF451" s="157"/>
      <c r="AG451" s="157"/>
      <c r="AH451" s="49"/>
      <c r="AI451" s="154"/>
      <c r="AJ451" s="155"/>
    </row>
    <row r="452" spans="4:36" x14ac:dyDescent="0.2">
      <c r="F452" s="157"/>
      <c r="G452" s="157"/>
      <c r="H452" s="157"/>
      <c r="I452" s="157"/>
      <c r="J452" s="157"/>
      <c r="K452" s="157"/>
      <c r="L452" s="157"/>
      <c r="M452" s="157"/>
      <c r="N452" s="157"/>
      <c r="O452" s="157"/>
      <c r="P452" s="157"/>
      <c r="Q452" s="157"/>
      <c r="R452" s="157"/>
      <c r="S452" s="157"/>
      <c r="U452" s="157"/>
      <c r="V452" s="157"/>
      <c r="W452" s="157"/>
      <c r="X452" s="157"/>
      <c r="Y452" s="157"/>
      <c r="Z452" s="157"/>
      <c r="AA452" s="157"/>
      <c r="AB452" s="157"/>
      <c r="AC452" s="157"/>
      <c r="AD452" s="157"/>
      <c r="AE452" s="157"/>
      <c r="AF452" s="157"/>
      <c r="AG452" s="157"/>
      <c r="AH452" s="49"/>
      <c r="AI452" s="154"/>
      <c r="AJ452" s="155"/>
    </row>
    <row r="453" spans="4:36" x14ac:dyDescent="0.2">
      <c r="D453" s="25"/>
      <c r="F453" s="157"/>
      <c r="G453" s="157"/>
      <c r="H453" s="157"/>
      <c r="I453" s="157"/>
      <c r="J453" s="157"/>
      <c r="K453" s="157"/>
      <c r="L453" s="157"/>
      <c r="M453" s="157"/>
      <c r="N453" s="157"/>
      <c r="O453" s="157"/>
      <c r="P453" s="157"/>
      <c r="Q453" s="157"/>
      <c r="R453" s="157"/>
      <c r="S453" s="157"/>
      <c r="U453" s="157"/>
      <c r="V453" s="157"/>
      <c r="W453" s="157"/>
      <c r="X453" s="157"/>
      <c r="Y453" s="157"/>
      <c r="Z453" s="157"/>
      <c r="AA453" s="157"/>
      <c r="AB453" s="157"/>
      <c r="AC453" s="157"/>
      <c r="AD453" s="157"/>
      <c r="AE453" s="157"/>
      <c r="AF453" s="157"/>
      <c r="AG453" s="157"/>
      <c r="AH453" s="49"/>
      <c r="AI453" s="154"/>
      <c r="AJ453" s="155"/>
    </row>
    <row r="454" spans="4:36" x14ac:dyDescent="0.2">
      <c r="D454" s="25"/>
      <c r="E454" s="25"/>
      <c r="F454" s="157"/>
      <c r="G454" s="157"/>
      <c r="H454" s="157"/>
      <c r="I454" s="157"/>
      <c r="J454" s="157"/>
      <c r="K454" s="157"/>
      <c r="L454" s="157"/>
      <c r="M454" s="157"/>
      <c r="N454" s="157"/>
      <c r="O454" s="157"/>
      <c r="P454" s="157"/>
      <c r="Q454" s="157"/>
      <c r="R454" s="157"/>
      <c r="S454" s="157"/>
      <c r="U454" s="157"/>
      <c r="V454" s="157"/>
      <c r="W454" s="157"/>
      <c r="X454" s="157"/>
      <c r="Y454" s="157"/>
      <c r="Z454" s="157"/>
      <c r="AA454" s="157"/>
      <c r="AB454" s="157"/>
      <c r="AC454" s="157"/>
      <c r="AD454" s="157"/>
      <c r="AE454" s="157"/>
      <c r="AF454" s="157"/>
      <c r="AG454" s="157"/>
      <c r="AH454" s="49"/>
      <c r="AI454" s="154"/>
      <c r="AJ454" s="155"/>
    </row>
    <row r="455" spans="4:36" x14ac:dyDescent="0.2">
      <c r="D455" s="25"/>
      <c r="E455" s="25"/>
      <c r="F455" s="157"/>
      <c r="G455" s="157"/>
      <c r="H455" s="157"/>
      <c r="I455" s="157"/>
      <c r="J455" s="157"/>
      <c r="K455" s="157"/>
      <c r="L455" s="157"/>
      <c r="M455" s="157"/>
      <c r="N455" s="157"/>
      <c r="O455" s="157"/>
      <c r="P455" s="157"/>
      <c r="Q455" s="157"/>
      <c r="R455" s="157"/>
      <c r="S455" s="157"/>
      <c r="U455" s="157"/>
      <c r="V455" s="157"/>
      <c r="W455" s="157"/>
      <c r="X455" s="157"/>
      <c r="Y455" s="157"/>
      <c r="Z455" s="157"/>
      <c r="AA455" s="157"/>
      <c r="AB455" s="157"/>
      <c r="AC455" s="157"/>
      <c r="AD455" s="157"/>
      <c r="AE455" s="157"/>
      <c r="AF455" s="157"/>
      <c r="AG455" s="157"/>
      <c r="AH455" s="49"/>
      <c r="AI455" s="154"/>
      <c r="AJ455" s="155"/>
    </row>
    <row r="456" spans="4:36" x14ac:dyDescent="0.2">
      <c r="D456" s="25"/>
      <c r="E456" s="25"/>
      <c r="F456" s="157"/>
      <c r="G456" s="157"/>
      <c r="H456" s="157"/>
      <c r="I456" s="157"/>
      <c r="J456" s="157"/>
      <c r="K456" s="157"/>
      <c r="L456" s="157"/>
      <c r="M456" s="157"/>
      <c r="N456" s="157"/>
      <c r="O456" s="157"/>
      <c r="P456" s="157"/>
      <c r="Q456" s="157"/>
      <c r="R456" s="157"/>
      <c r="S456" s="157"/>
      <c r="U456" s="157"/>
      <c r="V456" s="157"/>
      <c r="W456" s="157"/>
      <c r="X456" s="157"/>
      <c r="Y456" s="157"/>
      <c r="Z456" s="157"/>
      <c r="AA456" s="157"/>
      <c r="AB456" s="157"/>
      <c r="AC456" s="157"/>
      <c r="AD456" s="157"/>
      <c r="AE456" s="157"/>
      <c r="AF456" s="157"/>
      <c r="AG456" s="157"/>
      <c r="AH456" s="49"/>
      <c r="AI456" s="154"/>
      <c r="AJ456" s="155"/>
    </row>
    <row r="457" spans="4:36" x14ac:dyDescent="0.2">
      <c r="D457" s="25"/>
      <c r="E457" s="25"/>
      <c r="F457" s="157"/>
      <c r="G457" s="157"/>
      <c r="H457" s="157"/>
      <c r="I457" s="157"/>
      <c r="J457" s="157"/>
      <c r="K457" s="157"/>
      <c r="L457" s="157"/>
      <c r="M457" s="157"/>
      <c r="N457" s="157"/>
      <c r="O457" s="157"/>
      <c r="P457" s="157"/>
      <c r="Q457" s="157"/>
      <c r="R457" s="157"/>
      <c r="S457" s="157"/>
      <c r="U457" s="157"/>
      <c r="V457" s="157"/>
      <c r="W457" s="157"/>
      <c r="X457" s="157"/>
      <c r="Y457" s="157"/>
      <c r="Z457" s="157"/>
      <c r="AA457" s="157"/>
      <c r="AB457" s="157"/>
      <c r="AC457" s="157"/>
      <c r="AD457" s="157"/>
      <c r="AE457" s="157"/>
      <c r="AF457" s="157"/>
      <c r="AG457" s="157"/>
      <c r="AH457" s="49"/>
      <c r="AI457" s="154"/>
      <c r="AJ457" s="155"/>
    </row>
    <row r="458" spans="4:36" x14ac:dyDescent="0.2">
      <c r="D458" s="25"/>
      <c r="E458" s="25"/>
      <c r="F458" s="157"/>
      <c r="G458" s="157"/>
      <c r="H458" s="157"/>
      <c r="I458" s="157"/>
      <c r="J458" s="157"/>
      <c r="K458" s="157"/>
      <c r="L458" s="157"/>
      <c r="M458" s="157"/>
      <c r="N458" s="157"/>
      <c r="O458" s="157"/>
      <c r="P458" s="157"/>
      <c r="Q458" s="157"/>
      <c r="R458" s="157"/>
      <c r="S458" s="157"/>
      <c r="U458" s="157"/>
      <c r="V458" s="157"/>
      <c r="W458" s="157"/>
      <c r="X458" s="157"/>
      <c r="Y458" s="157"/>
      <c r="Z458" s="157"/>
      <c r="AA458" s="157"/>
      <c r="AB458" s="157"/>
      <c r="AC458" s="157"/>
      <c r="AD458" s="157"/>
      <c r="AE458" s="157"/>
      <c r="AF458" s="157"/>
      <c r="AG458" s="157"/>
      <c r="AH458" s="49"/>
      <c r="AI458" s="154"/>
      <c r="AJ458" s="155"/>
    </row>
    <row r="459" spans="4:36" x14ac:dyDescent="0.2">
      <c r="D459" s="25"/>
      <c r="E459" s="25"/>
      <c r="F459" s="157"/>
      <c r="G459" s="157"/>
      <c r="H459" s="157"/>
      <c r="I459" s="157"/>
      <c r="J459" s="157"/>
      <c r="K459" s="157"/>
      <c r="L459" s="157"/>
      <c r="M459" s="157"/>
      <c r="N459" s="157"/>
      <c r="O459" s="157"/>
      <c r="P459" s="157"/>
      <c r="Q459" s="157"/>
      <c r="R459" s="157"/>
      <c r="S459" s="157"/>
      <c r="U459" s="157"/>
      <c r="V459" s="157"/>
      <c r="W459" s="157"/>
      <c r="X459" s="157"/>
      <c r="Y459" s="157"/>
      <c r="Z459" s="157"/>
      <c r="AA459" s="157"/>
      <c r="AB459" s="157"/>
      <c r="AC459" s="157"/>
      <c r="AD459" s="157"/>
      <c r="AE459" s="157"/>
      <c r="AF459" s="157"/>
      <c r="AG459" s="157"/>
      <c r="AH459" s="49"/>
      <c r="AI459" s="154"/>
      <c r="AJ459" s="155"/>
    </row>
    <row r="460" spans="4:36" x14ac:dyDescent="0.2">
      <c r="D460" s="25"/>
      <c r="E460" s="25"/>
      <c r="F460" s="157"/>
      <c r="G460" s="157"/>
      <c r="H460" s="157"/>
      <c r="I460" s="157"/>
      <c r="J460" s="157"/>
      <c r="K460" s="157"/>
      <c r="L460" s="157"/>
      <c r="M460" s="157"/>
      <c r="N460" s="157"/>
      <c r="O460" s="157"/>
      <c r="P460" s="157"/>
      <c r="Q460" s="157"/>
      <c r="R460" s="157"/>
      <c r="S460" s="157"/>
      <c r="U460" s="157"/>
      <c r="V460" s="157"/>
      <c r="W460" s="157"/>
      <c r="X460" s="157"/>
      <c r="Y460" s="157"/>
      <c r="Z460" s="157"/>
      <c r="AA460" s="157"/>
      <c r="AB460" s="157"/>
      <c r="AC460" s="157"/>
      <c r="AD460" s="157"/>
      <c r="AE460" s="157"/>
      <c r="AF460" s="157"/>
      <c r="AG460" s="157"/>
      <c r="AH460" s="49"/>
      <c r="AI460" s="154"/>
      <c r="AJ460" s="155"/>
    </row>
    <row r="461" spans="4:36" x14ac:dyDescent="0.2">
      <c r="D461" s="25"/>
      <c r="E461" s="25"/>
      <c r="F461" s="157"/>
      <c r="G461" s="157"/>
      <c r="H461" s="157"/>
      <c r="I461" s="157"/>
      <c r="J461" s="157"/>
      <c r="K461" s="157"/>
      <c r="L461" s="157"/>
      <c r="M461" s="157"/>
      <c r="N461" s="157"/>
      <c r="O461" s="157"/>
      <c r="P461" s="157"/>
      <c r="Q461" s="157"/>
      <c r="R461" s="157"/>
      <c r="S461" s="157"/>
      <c r="U461" s="157"/>
      <c r="V461" s="157"/>
      <c r="W461" s="157"/>
      <c r="X461" s="157"/>
      <c r="Y461" s="157"/>
      <c r="Z461" s="157"/>
      <c r="AA461" s="157"/>
      <c r="AB461" s="157"/>
      <c r="AC461" s="157"/>
      <c r="AD461" s="157"/>
      <c r="AE461" s="157"/>
      <c r="AF461" s="157"/>
      <c r="AG461" s="157"/>
      <c r="AH461" s="49"/>
      <c r="AI461" s="154"/>
      <c r="AJ461" s="155"/>
    </row>
    <row r="462" spans="4:36" x14ac:dyDescent="0.2">
      <c r="D462" s="25"/>
      <c r="E462" s="25"/>
      <c r="F462" s="157"/>
      <c r="G462" s="157"/>
      <c r="H462" s="157"/>
      <c r="I462" s="157"/>
      <c r="J462" s="157"/>
      <c r="K462" s="157"/>
      <c r="L462" s="157"/>
      <c r="M462" s="157"/>
      <c r="N462" s="157"/>
      <c r="O462" s="157"/>
      <c r="P462" s="157"/>
      <c r="Q462" s="157"/>
      <c r="R462" s="157"/>
      <c r="S462" s="157"/>
      <c r="U462" s="157"/>
      <c r="V462" s="157"/>
      <c r="W462" s="157"/>
      <c r="X462" s="157"/>
      <c r="Y462" s="157"/>
      <c r="Z462" s="157"/>
      <c r="AA462" s="157"/>
      <c r="AB462" s="157"/>
      <c r="AC462" s="157"/>
      <c r="AD462" s="157"/>
      <c r="AE462" s="157"/>
      <c r="AF462" s="157"/>
      <c r="AG462" s="157"/>
      <c r="AH462" s="49"/>
      <c r="AI462" s="154"/>
      <c r="AJ462" s="155"/>
    </row>
    <row r="463" spans="4:36" x14ac:dyDescent="0.2">
      <c r="D463" s="25"/>
      <c r="E463" s="25"/>
      <c r="F463" s="157"/>
      <c r="G463" s="157"/>
      <c r="H463" s="157"/>
      <c r="I463" s="157"/>
      <c r="J463" s="157"/>
      <c r="K463" s="157"/>
      <c r="L463" s="157"/>
      <c r="M463" s="157"/>
      <c r="N463" s="157"/>
      <c r="O463" s="157"/>
      <c r="P463" s="157"/>
      <c r="Q463" s="157"/>
      <c r="R463" s="157"/>
      <c r="S463" s="157"/>
      <c r="U463" s="157"/>
      <c r="V463" s="157"/>
      <c r="W463" s="157"/>
      <c r="X463" s="157"/>
      <c r="Y463" s="157"/>
      <c r="Z463" s="157"/>
      <c r="AA463" s="157"/>
      <c r="AB463" s="157"/>
      <c r="AC463" s="157"/>
      <c r="AD463" s="157"/>
      <c r="AE463" s="157"/>
      <c r="AF463" s="157"/>
      <c r="AG463" s="157"/>
      <c r="AH463" s="49"/>
      <c r="AI463" s="154"/>
      <c r="AJ463" s="155"/>
    </row>
    <row r="464" spans="4:36" x14ac:dyDescent="0.2">
      <c r="D464" s="25"/>
      <c r="E464" s="25"/>
      <c r="F464" s="157"/>
      <c r="G464" s="157"/>
      <c r="H464" s="157"/>
      <c r="I464" s="157"/>
      <c r="J464" s="157"/>
      <c r="K464" s="157"/>
      <c r="L464" s="157"/>
      <c r="M464" s="157"/>
      <c r="N464" s="157"/>
      <c r="O464" s="157"/>
      <c r="P464" s="157"/>
      <c r="Q464" s="157"/>
      <c r="R464" s="157"/>
      <c r="S464" s="157"/>
      <c r="U464" s="157"/>
      <c r="V464" s="157"/>
      <c r="W464" s="157"/>
      <c r="X464" s="157"/>
      <c r="Y464" s="157"/>
      <c r="Z464" s="157"/>
      <c r="AA464" s="157"/>
      <c r="AB464" s="157"/>
      <c r="AC464" s="157"/>
      <c r="AD464" s="157"/>
      <c r="AE464" s="157"/>
      <c r="AF464" s="157"/>
      <c r="AG464" s="157"/>
      <c r="AH464" s="49"/>
      <c r="AI464" s="154"/>
      <c r="AJ464" s="155"/>
    </row>
    <row r="465" spans="4:36" x14ac:dyDescent="0.2">
      <c r="D465" s="25"/>
      <c r="E465" s="25"/>
      <c r="F465" s="157"/>
      <c r="G465" s="157"/>
      <c r="H465" s="157"/>
      <c r="I465" s="157"/>
      <c r="J465" s="157"/>
      <c r="K465" s="157"/>
      <c r="L465" s="157"/>
      <c r="M465" s="157"/>
      <c r="N465" s="157"/>
      <c r="O465" s="157"/>
      <c r="P465" s="157"/>
      <c r="Q465" s="157"/>
      <c r="R465" s="157"/>
      <c r="S465" s="157"/>
      <c r="U465" s="157"/>
      <c r="V465" s="157"/>
      <c r="W465" s="157"/>
      <c r="X465" s="157"/>
      <c r="Y465" s="157"/>
      <c r="Z465" s="157"/>
      <c r="AA465" s="157"/>
      <c r="AB465" s="157"/>
      <c r="AC465" s="157"/>
      <c r="AD465" s="157"/>
      <c r="AE465" s="157"/>
      <c r="AF465" s="157"/>
      <c r="AG465" s="157"/>
      <c r="AH465" s="49"/>
      <c r="AI465" s="154"/>
      <c r="AJ465" s="155"/>
    </row>
    <row r="466" spans="4:36" x14ac:dyDescent="0.2">
      <c r="D466" s="25"/>
      <c r="E466" s="25"/>
      <c r="F466" s="157"/>
      <c r="G466" s="157"/>
      <c r="H466" s="157"/>
      <c r="I466" s="157"/>
      <c r="J466" s="157"/>
      <c r="K466" s="157"/>
      <c r="L466" s="157"/>
      <c r="M466" s="157"/>
      <c r="N466" s="157"/>
      <c r="O466" s="157"/>
      <c r="P466" s="157"/>
      <c r="Q466" s="157"/>
      <c r="R466" s="157"/>
      <c r="S466" s="157"/>
      <c r="U466" s="157"/>
      <c r="V466" s="157"/>
      <c r="W466" s="157"/>
      <c r="X466" s="157"/>
      <c r="Y466" s="157"/>
      <c r="Z466" s="157"/>
      <c r="AA466" s="157"/>
      <c r="AB466" s="157"/>
      <c r="AC466" s="157"/>
      <c r="AD466" s="157"/>
      <c r="AE466" s="157"/>
      <c r="AF466" s="157"/>
      <c r="AG466" s="157"/>
      <c r="AH466" s="49"/>
      <c r="AI466" s="154"/>
      <c r="AJ466" s="155"/>
    </row>
    <row r="467" spans="4:36" x14ac:dyDescent="0.2">
      <c r="D467" s="25"/>
      <c r="E467" s="25"/>
      <c r="F467" s="157"/>
      <c r="G467" s="157"/>
      <c r="H467" s="157"/>
      <c r="I467" s="157"/>
      <c r="J467" s="157"/>
      <c r="K467" s="157"/>
      <c r="L467" s="157"/>
      <c r="M467" s="157"/>
      <c r="N467" s="157"/>
      <c r="O467" s="157"/>
      <c r="P467" s="157"/>
      <c r="Q467" s="157"/>
      <c r="R467" s="157"/>
      <c r="S467" s="157"/>
      <c r="U467" s="157"/>
      <c r="V467" s="157"/>
      <c r="W467" s="157"/>
      <c r="X467" s="157"/>
      <c r="Y467" s="157"/>
      <c r="Z467" s="157"/>
      <c r="AA467" s="157"/>
      <c r="AB467" s="157"/>
      <c r="AC467" s="157"/>
      <c r="AD467" s="157"/>
      <c r="AE467" s="157"/>
      <c r="AF467" s="157"/>
      <c r="AG467" s="157"/>
      <c r="AH467" s="49"/>
      <c r="AI467" s="154"/>
      <c r="AJ467" s="155"/>
    </row>
    <row r="468" spans="4:36" x14ac:dyDescent="0.2">
      <c r="D468" s="25"/>
      <c r="E468" s="25"/>
      <c r="F468" s="157"/>
      <c r="G468" s="157"/>
      <c r="H468" s="157"/>
      <c r="I468" s="157"/>
      <c r="J468" s="157"/>
      <c r="K468" s="157"/>
      <c r="L468" s="157"/>
      <c r="M468" s="157"/>
      <c r="N468" s="157"/>
      <c r="O468" s="157"/>
      <c r="P468" s="157"/>
      <c r="Q468" s="157"/>
      <c r="R468" s="157"/>
      <c r="S468" s="157"/>
      <c r="U468" s="157"/>
      <c r="V468" s="157"/>
      <c r="W468" s="157"/>
      <c r="X468" s="157"/>
      <c r="Y468" s="157"/>
      <c r="Z468" s="157"/>
      <c r="AA468" s="157"/>
      <c r="AB468" s="157"/>
      <c r="AC468" s="157"/>
      <c r="AD468" s="157"/>
      <c r="AE468" s="157"/>
      <c r="AF468" s="157"/>
      <c r="AG468" s="157"/>
      <c r="AH468" s="49"/>
      <c r="AI468" s="154"/>
      <c r="AJ468" s="155"/>
    </row>
    <row r="469" spans="4:36" x14ac:dyDescent="0.2">
      <c r="D469" s="25"/>
      <c r="E469" s="25"/>
      <c r="F469" s="157"/>
      <c r="G469" s="157"/>
      <c r="H469" s="157"/>
      <c r="I469" s="157"/>
      <c r="J469" s="157"/>
      <c r="K469" s="157"/>
      <c r="L469" s="157"/>
      <c r="M469" s="157"/>
      <c r="N469" s="157"/>
      <c r="O469" s="157"/>
      <c r="P469" s="157"/>
      <c r="Q469" s="157"/>
      <c r="R469" s="157"/>
      <c r="S469" s="157"/>
      <c r="U469" s="157"/>
      <c r="V469" s="157"/>
      <c r="W469" s="157"/>
      <c r="X469" s="157"/>
      <c r="Y469" s="157"/>
      <c r="Z469" s="157"/>
      <c r="AA469" s="157"/>
      <c r="AB469" s="157"/>
      <c r="AC469" s="157"/>
      <c r="AD469" s="157"/>
      <c r="AE469" s="157"/>
      <c r="AF469" s="157"/>
      <c r="AG469" s="157"/>
      <c r="AH469" s="49"/>
      <c r="AI469" s="154"/>
      <c r="AJ469" s="155"/>
    </row>
    <row r="470" spans="4:36" x14ac:dyDescent="0.2">
      <c r="D470" s="25"/>
      <c r="E470" s="25"/>
      <c r="F470" s="157"/>
      <c r="G470" s="157"/>
      <c r="H470" s="157"/>
      <c r="I470" s="157"/>
      <c r="J470" s="157"/>
      <c r="K470" s="157"/>
      <c r="L470" s="157"/>
      <c r="M470" s="157"/>
      <c r="N470" s="157"/>
      <c r="O470" s="157"/>
      <c r="P470" s="157"/>
      <c r="Q470" s="157"/>
      <c r="R470" s="157"/>
      <c r="S470" s="157"/>
      <c r="U470" s="157"/>
      <c r="V470" s="157"/>
      <c r="W470" s="157"/>
      <c r="X470" s="157"/>
      <c r="Y470" s="157"/>
      <c r="Z470" s="157"/>
      <c r="AA470" s="157"/>
      <c r="AB470" s="157"/>
      <c r="AC470" s="157"/>
      <c r="AD470" s="157"/>
      <c r="AE470" s="157"/>
      <c r="AF470" s="157"/>
      <c r="AG470" s="157"/>
      <c r="AH470" s="49"/>
      <c r="AI470" s="154"/>
      <c r="AJ470" s="155"/>
    </row>
    <row r="471" spans="4:36" x14ac:dyDescent="0.2">
      <c r="D471" s="25"/>
      <c r="E471" s="25"/>
      <c r="F471" s="157"/>
      <c r="G471" s="157"/>
      <c r="H471" s="157"/>
      <c r="I471" s="157"/>
      <c r="J471" s="157"/>
      <c r="K471" s="157"/>
      <c r="L471" s="157"/>
      <c r="M471" s="157"/>
      <c r="N471" s="157"/>
      <c r="O471" s="157"/>
      <c r="P471" s="157"/>
      <c r="Q471" s="157"/>
      <c r="R471" s="157"/>
      <c r="S471" s="157"/>
      <c r="U471" s="157"/>
      <c r="V471" s="157"/>
      <c r="W471" s="157"/>
      <c r="X471" s="157"/>
      <c r="Y471" s="157"/>
      <c r="Z471" s="157"/>
      <c r="AA471" s="157"/>
      <c r="AB471" s="157"/>
      <c r="AC471" s="157"/>
      <c r="AD471" s="157"/>
      <c r="AE471" s="157"/>
      <c r="AF471" s="157"/>
      <c r="AG471" s="157"/>
      <c r="AH471" s="49"/>
      <c r="AI471" s="154"/>
      <c r="AJ471" s="155"/>
    </row>
    <row r="472" spans="4:36" x14ac:dyDescent="0.2">
      <c r="D472" s="25"/>
      <c r="E472" s="25"/>
      <c r="F472" s="157"/>
      <c r="G472" s="157"/>
      <c r="H472" s="157"/>
      <c r="I472" s="157"/>
      <c r="J472" s="157"/>
      <c r="K472" s="157"/>
      <c r="L472" s="157"/>
      <c r="M472" s="157"/>
      <c r="N472" s="157"/>
      <c r="O472" s="157"/>
      <c r="P472" s="157"/>
      <c r="Q472" s="157"/>
      <c r="R472" s="157"/>
      <c r="S472" s="157"/>
      <c r="U472" s="157"/>
      <c r="V472" s="157"/>
      <c r="W472" s="157"/>
      <c r="X472" s="157"/>
      <c r="Y472" s="157"/>
      <c r="Z472" s="157"/>
      <c r="AA472" s="157"/>
      <c r="AB472" s="157"/>
      <c r="AC472" s="157"/>
      <c r="AD472" s="157"/>
      <c r="AE472" s="157"/>
      <c r="AF472" s="157"/>
      <c r="AG472" s="157"/>
      <c r="AH472" s="49"/>
      <c r="AI472" s="154"/>
      <c r="AJ472" s="155"/>
    </row>
    <row r="473" spans="4:36" x14ac:dyDescent="0.2">
      <c r="D473" s="25"/>
      <c r="E473" s="25"/>
      <c r="F473" s="157"/>
      <c r="G473" s="157"/>
      <c r="H473" s="157"/>
      <c r="I473" s="157"/>
      <c r="J473" s="157"/>
      <c r="K473" s="157"/>
      <c r="L473" s="157"/>
      <c r="M473" s="157"/>
      <c r="N473" s="157"/>
      <c r="O473" s="157"/>
      <c r="P473" s="157"/>
      <c r="Q473" s="157"/>
      <c r="R473" s="157"/>
      <c r="S473" s="157"/>
      <c r="U473" s="157"/>
      <c r="V473" s="157"/>
      <c r="W473" s="157"/>
      <c r="X473" s="157"/>
      <c r="Y473" s="157"/>
      <c r="Z473" s="157"/>
      <c r="AA473" s="157"/>
      <c r="AB473" s="157"/>
      <c r="AC473" s="157"/>
      <c r="AD473" s="157"/>
      <c r="AE473" s="157"/>
      <c r="AF473" s="157"/>
      <c r="AG473" s="157"/>
      <c r="AH473" s="49"/>
      <c r="AI473" s="154"/>
      <c r="AJ473" s="155"/>
    </row>
    <row r="474" spans="4:36" x14ac:dyDescent="0.2">
      <c r="D474" s="25"/>
      <c r="E474" s="25"/>
      <c r="F474" s="157"/>
      <c r="G474" s="157"/>
      <c r="H474" s="157"/>
      <c r="I474" s="157"/>
      <c r="J474" s="157"/>
      <c r="K474" s="157"/>
      <c r="L474" s="157"/>
      <c r="M474" s="157"/>
      <c r="N474" s="157"/>
      <c r="O474" s="157"/>
      <c r="P474" s="157"/>
      <c r="Q474" s="157"/>
      <c r="R474" s="157"/>
      <c r="S474" s="157"/>
      <c r="U474" s="157"/>
      <c r="V474" s="157"/>
      <c r="W474" s="157"/>
      <c r="X474" s="157"/>
      <c r="Y474" s="157"/>
      <c r="Z474" s="157"/>
      <c r="AA474" s="157"/>
      <c r="AB474" s="157"/>
      <c r="AC474" s="157"/>
      <c r="AD474" s="157"/>
      <c r="AE474" s="157"/>
      <c r="AF474" s="157"/>
      <c r="AG474" s="157"/>
      <c r="AH474" s="49"/>
      <c r="AI474" s="154"/>
      <c r="AJ474" s="155"/>
    </row>
    <row r="475" spans="4:36" x14ac:dyDescent="0.2">
      <c r="D475" s="25"/>
      <c r="E475" s="25"/>
      <c r="F475" s="157"/>
      <c r="G475" s="157"/>
      <c r="H475" s="157"/>
      <c r="I475" s="157"/>
      <c r="J475" s="157"/>
      <c r="K475" s="157"/>
      <c r="L475" s="157"/>
      <c r="M475" s="157"/>
      <c r="N475" s="157"/>
      <c r="O475" s="157"/>
      <c r="P475" s="157"/>
      <c r="Q475" s="157"/>
      <c r="R475" s="157"/>
      <c r="S475" s="157"/>
      <c r="U475" s="157"/>
      <c r="V475" s="157"/>
      <c r="W475" s="157"/>
      <c r="X475" s="157"/>
      <c r="Y475" s="157"/>
      <c r="Z475" s="157"/>
      <c r="AA475" s="157"/>
      <c r="AB475" s="157"/>
      <c r="AC475" s="157"/>
      <c r="AD475" s="157"/>
      <c r="AE475" s="157"/>
      <c r="AF475" s="157"/>
      <c r="AG475" s="157"/>
      <c r="AH475" s="49"/>
      <c r="AI475" s="154"/>
      <c r="AJ475" s="155"/>
    </row>
    <row r="476" spans="4:36" x14ac:dyDescent="0.2">
      <c r="D476" s="25"/>
      <c r="E476" s="25"/>
      <c r="F476" s="157"/>
      <c r="G476" s="157"/>
      <c r="H476" s="157"/>
      <c r="I476" s="157"/>
      <c r="J476" s="157"/>
      <c r="K476" s="157"/>
      <c r="L476" s="157"/>
      <c r="M476" s="157"/>
      <c r="N476" s="157"/>
      <c r="O476" s="157"/>
      <c r="P476" s="157"/>
      <c r="Q476" s="157"/>
      <c r="R476" s="157"/>
      <c r="S476" s="157"/>
      <c r="U476" s="157"/>
      <c r="V476" s="157"/>
      <c r="W476" s="157"/>
      <c r="X476" s="157"/>
      <c r="Y476" s="157"/>
      <c r="Z476" s="157"/>
      <c r="AA476" s="157"/>
      <c r="AB476" s="157"/>
      <c r="AC476" s="157"/>
      <c r="AD476" s="157"/>
      <c r="AE476" s="157"/>
      <c r="AF476" s="157"/>
      <c r="AG476" s="157"/>
      <c r="AH476" s="49"/>
      <c r="AI476" s="154"/>
      <c r="AJ476" s="155"/>
    </row>
    <row r="477" spans="4:36" x14ac:dyDescent="0.2">
      <c r="D477" s="25"/>
      <c r="E477" s="25"/>
      <c r="F477" s="157"/>
      <c r="G477" s="157"/>
      <c r="H477" s="157"/>
      <c r="I477" s="157"/>
      <c r="J477" s="157"/>
      <c r="K477" s="157"/>
      <c r="L477" s="157"/>
      <c r="M477" s="157"/>
      <c r="N477" s="157"/>
      <c r="O477" s="157"/>
      <c r="P477" s="157"/>
      <c r="Q477" s="157"/>
      <c r="R477" s="157"/>
      <c r="S477" s="157"/>
      <c r="U477" s="157"/>
      <c r="V477" s="157"/>
      <c r="W477" s="157"/>
      <c r="X477" s="157"/>
      <c r="Y477" s="157"/>
      <c r="Z477" s="157"/>
      <c r="AA477" s="157"/>
      <c r="AB477" s="157"/>
      <c r="AC477" s="157"/>
      <c r="AD477" s="157"/>
      <c r="AE477" s="157"/>
      <c r="AF477" s="157"/>
      <c r="AG477" s="157"/>
      <c r="AH477" s="49"/>
      <c r="AI477" s="154"/>
      <c r="AJ477" s="155"/>
    </row>
    <row r="478" spans="4:36" x14ac:dyDescent="0.2">
      <c r="D478" s="25"/>
      <c r="E478" s="25"/>
      <c r="F478" s="157"/>
      <c r="G478" s="157"/>
      <c r="H478" s="157"/>
      <c r="I478" s="157"/>
      <c r="J478" s="157"/>
      <c r="K478" s="157"/>
      <c r="L478" s="157"/>
      <c r="M478" s="157"/>
      <c r="N478" s="157"/>
      <c r="O478" s="157"/>
      <c r="P478" s="157"/>
      <c r="Q478" s="157"/>
      <c r="R478" s="157"/>
      <c r="S478" s="157"/>
      <c r="U478" s="157"/>
      <c r="V478" s="157"/>
      <c r="W478" s="157"/>
      <c r="X478" s="157"/>
      <c r="Y478" s="157"/>
      <c r="Z478" s="157"/>
      <c r="AA478" s="157"/>
      <c r="AB478" s="157"/>
      <c r="AC478" s="157"/>
      <c r="AD478" s="157"/>
      <c r="AE478" s="157"/>
      <c r="AF478" s="157"/>
      <c r="AG478" s="157"/>
      <c r="AH478" s="49"/>
      <c r="AI478" s="154"/>
      <c r="AJ478" s="155"/>
    </row>
    <row r="479" spans="4:36" x14ac:dyDescent="0.2">
      <c r="D479" s="25"/>
      <c r="E479" s="25"/>
      <c r="F479" s="157"/>
      <c r="G479" s="157"/>
      <c r="H479" s="157"/>
      <c r="I479" s="157"/>
      <c r="J479" s="157"/>
      <c r="K479" s="157"/>
      <c r="L479" s="157"/>
      <c r="M479" s="157"/>
      <c r="N479" s="157"/>
      <c r="O479" s="157"/>
      <c r="P479" s="157"/>
      <c r="Q479" s="157"/>
      <c r="R479" s="157"/>
      <c r="S479" s="157"/>
      <c r="U479" s="157"/>
      <c r="V479" s="157"/>
      <c r="W479" s="157"/>
      <c r="X479" s="157"/>
      <c r="Y479" s="157"/>
      <c r="Z479" s="157"/>
      <c r="AA479" s="157"/>
      <c r="AB479" s="157"/>
      <c r="AC479" s="157"/>
      <c r="AD479" s="157"/>
      <c r="AE479" s="157"/>
      <c r="AF479" s="157"/>
      <c r="AG479" s="157"/>
      <c r="AH479" s="49"/>
      <c r="AI479" s="154"/>
      <c r="AJ479" s="155"/>
    </row>
    <row r="480" spans="4:36" x14ac:dyDescent="0.2">
      <c r="D480" s="25"/>
      <c r="E480" s="25"/>
      <c r="F480" s="157"/>
      <c r="G480" s="157"/>
      <c r="H480" s="157"/>
      <c r="I480" s="157"/>
      <c r="J480" s="157"/>
      <c r="K480" s="157"/>
      <c r="L480" s="157"/>
      <c r="M480" s="157"/>
      <c r="N480" s="157"/>
      <c r="O480" s="157"/>
      <c r="P480" s="157"/>
      <c r="Q480" s="157"/>
      <c r="R480" s="157"/>
      <c r="S480" s="157"/>
      <c r="U480" s="157"/>
      <c r="V480" s="157"/>
      <c r="W480" s="157"/>
      <c r="X480" s="157"/>
      <c r="Y480" s="157"/>
      <c r="Z480" s="157"/>
      <c r="AA480" s="157"/>
      <c r="AB480" s="157"/>
      <c r="AC480" s="157"/>
      <c r="AD480" s="157"/>
      <c r="AE480" s="157"/>
      <c r="AF480" s="157"/>
      <c r="AG480" s="157"/>
      <c r="AH480" s="49"/>
      <c r="AI480" s="154"/>
      <c r="AJ480" s="155"/>
    </row>
    <row r="481" spans="4:36" x14ac:dyDescent="0.2">
      <c r="D481" s="25"/>
      <c r="E481" s="25"/>
      <c r="F481" s="157"/>
      <c r="G481" s="157"/>
      <c r="H481" s="157"/>
      <c r="I481" s="157"/>
      <c r="J481" s="157"/>
      <c r="K481" s="157"/>
      <c r="L481" s="157"/>
      <c r="M481" s="157"/>
      <c r="N481" s="157"/>
      <c r="O481" s="157"/>
      <c r="P481" s="157"/>
      <c r="Q481" s="157"/>
      <c r="R481" s="157"/>
      <c r="S481" s="157"/>
      <c r="U481" s="157"/>
      <c r="V481" s="157"/>
      <c r="W481" s="157"/>
      <c r="X481" s="157"/>
      <c r="Y481" s="157"/>
      <c r="Z481" s="157"/>
      <c r="AA481" s="157"/>
      <c r="AB481" s="157"/>
      <c r="AC481" s="157"/>
      <c r="AD481" s="157"/>
      <c r="AE481" s="157"/>
      <c r="AF481" s="157"/>
      <c r="AG481" s="157"/>
      <c r="AH481" s="49"/>
      <c r="AI481" s="154"/>
      <c r="AJ481" s="155"/>
    </row>
    <row r="482" spans="4:36" x14ac:dyDescent="0.2">
      <c r="D482" s="25"/>
      <c r="E482" s="25"/>
      <c r="F482" s="157"/>
      <c r="G482" s="157"/>
      <c r="H482" s="157"/>
      <c r="I482" s="157"/>
      <c r="J482" s="157"/>
      <c r="K482" s="157"/>
      <c r="L482" s="157"/>
      <c r="M482" s="157"/>
      <c r="N482" s="157"/>
      <c r="O482" s="157"/>
      <c r="P482" s="157"/>
      <c r="Q482" s="157"/>
      <c r="R482" s="157"/>
      <c r="S482" s="157"/>
      <c r="U482" s="157"/>
      <c r="V482" s="157"/>
      <c r="W482" s="157"/>
      <c r="X482" s="157"/>
      <c r="Y482" s="157"/>
      <c r="Z482" s="157"/>
      <c r="AA482" s="157"/>
      <c r="AB482" s="157"/>
      <c r="AC482" s="157"/>
      <c r="AD482" s="157"/>
      <c r="AE482" s="157"/>
      <c r="AF482" s="157"/>
      <c r="AG482" s="157"/>
      <c r="AH482" s="49"/>
      <c r="AI482" s="154"/>
      <c r="AJ482" s="155"/>
    </row>
    <row r="483" spans="4:36" x14ac:dyDescent="0.2">
      <c r="D483" s="25"/>
      <c r="E483" s="25"/>
      <c r="F483" s="157"/>
      <c r="G483" s="157"/>
      <c r="H483" s="157"/>
      <c r="I483" s="157"/>
      <c r="J483" s="157"/>
      <c r="K483" s="157"/>
      <c r="L483" s="157"/>
      <c r="M483" s="157"/>
      <c r="N483" s="157"/>
      <c r="O483" s="157"/>
      <c r="P483" s="157"/>
      <c r="Q483" s="157"/>
      <c r="R483" s="157"/>
      <c r="S483" s="157"/>
      <c r="U483" s="157"/>
      <c r="V483" s="157"/>
      <c r="W483" s="157"/>
      <c r="X483" s="157"/>
      <c r="Y483" s="157"/>
      <c r="Z483" s="157"/>
      <c r="AA483" s="157"/>
      <c r="AB483" s="157"/>
      <c r="AC483" s="157"/>
      <c r="AD483" s="157"/>
      <c r="AE483" s="157"/>
      <c r="AF483" s="157"/>
      <c r="AG483" s="157"/>
      <c r="AH483" s="49"/>
      <c r="AI483" s="154"/>
      <c r="AJ483" s="155"/>
    </row>
    <row r="484" spans="4:36" x14ac:dyDescent="0.2">
      <c r="D484" s="25"/>
      <c r="E484" s="25"/>
      <c r="F484" s="157"/>
      <c r="G484" s="157"/>
      <c r="H484" s="157"/>
      <c r="I484" s="157"/>
      <c r="J484" s="157"/>
      <c r="K484" s="157"/>
      <c r="L484" s="157"/>
      <c r="M484" s="157"/>
      <c r="N484" s="157"/>
      <c r="O484" s="157"/>
      <c r="P484" s="157"/>
      <c r="Q484" s="157"/>
      <c r="R484" s="157"/>
      <c r="S484" s="157"/>
      <c r="U484" s="157"/>
      <c r="V484" s="157"/>
      <c r="W484" s="157"/>
      <c r="X484" s="157"/>
      <c r="Y484" s="157"/>
      <c r="Z484" s="157"/>
      <c r="AA484" s="157"/>
      <c r="AB484" s="157"/>
      <c r="AC484" s="157"/>
      <c r="AD484" s="157"/>
      <c r="AE484" s="157"/>
      <c r="AF484" s="157"/>
      <c r="AG484" s="157"/>
      <c r="AH484" s="49"/>
      <c r="AI484" s="154"/>
      <c r="AJ484" s="155"/>
    </row>
    <row r="485" spans="4:36" x14ac:dyDescent="0.2">
      <c r="D485" s="25"/>
      <c r="E485" s="25"/>
      <c r="F485" s="157"/>
      <c r="G485" s="157"/>
      <c r="H485" s="157"/>
      <c r="I485" s="157"/>
      <c r="J485" s="157"/>
      <c r="K485" s="157"/>
      <c r="L485" s="157"/>
      <c r="M485" s="157"/>
      <c r="N485" s="157"/>
      <c r="O485" s="157"/>
      <c r="P485" s="157"/>
      <c r="Q485" s="157"/>
      <c r="R485" s="157"/>
      <c r="S485" s="157"/>
      <c r="U485" s="157"/>
      <c r="V485" s="157"/>
      <c r="W485" s="157"/>
      <c r="X485" s="157"/>
      <c r="Y485" s="157"/>
      <c r="Z485" s="157"/>
      <c r="AA485" s="157"/>
      <c r="AB485" s="157"/>
      <c r="AC485" s="157"/>
      <c r="AD485" s="157"/>
      <c r="AE485" s="157"/>
      <c r="AF485" s="157"/>
      <c r="AG485" s="157"/>
      <c r="AH485" s="49"/>
      <c r="AI485" s="154"/>
      <c r="AJ485" s="155"/>
    </row>
    <row r="486" spans="4:36" x14ac:dyDescent="0.2">
      <c r="D486" s="25"/>
      <c r="E486" s="25"/>
      <c r="F486" s="157"/>
      <c r="G486" s="157"/>
      <c r="H486" s="157"/>
      <c r="I486" s="157"/>
      <c r="J486" s="157"/>
      <c r="K486" s="157"/>
      <c r="L486" s="157"/>
      <c r="M486" s="157"/>
      <c r="N486" s="157"/>
      <c r="O486" s="157"/>
      <c r="P486" s="157"/>
      <c r="Q486" s="157"/>
      <c r="R486" s="157"/>
      <c r="S486" s="157"/>
      <c r="U486" s="157"/>
      <c r="V486" s="157"/>
      <c r="W486" s="157"/>
      <c r="X486" s="157"/>
      <c r="Y486" s="157"/>
      <c r="Z486" s="157"/>
      <c r="AA486" s="157"/>
      <c r="AB486" s="157"/>
      <c r="AC486" s="157"/>
      <c r="AD486" s="157"/>
      <c r="AE486" s="157"/>
      <c r="AF486" s="157"/>
      <c r="AG486" s="157"/>
      <c r="AH486" s="49"/>
      <c r="AI486" s="154"/>
      <c r="AJ486" s="155"/>
    </row>
    <row r="487" spans="4:36" x14ac:dyDescent="0.2">
      <c r="D487" s="25"/>
      <c r="E487" s="25"/>
      <c r="F487" s="157"/>
      <c r="G487" s="157"/>
      <c r="H487" s="157"/>
      <c r="I487" s="157"/>
      <c r="J487" s="157"/>
      <c r="K487" s="157"/>
      <c r="L487" s="157"/>
      <c r="M487" s="157"/>
      <c r="N487" s="157"/>
      <c r="O487" s="157"/>
      <c r="P487" s="157"/>
      <c r="Q487" s="157"/>
      <c r="R487" s="157"/>
      <c r="S487" s="157"/>
      <c r="U487" s="157"/>
      <c r="V487" s="157"/>
      <c r="W487" s="157"/>
      <c r="X487" s="157"/>
      <c r="Y487" s="157"/>
      <c r="Z487" s="157"/>
      <c r="AA487" s="157"/>
      <c r="AB487" s="157"/>
      <c r="AC487" s="157"/>
      <c r="AD487" s="157"/>
      <c r="AE487" s="157"/>
      <c r="AF487" s="157"/>
      <c r="AG487" s="157"/>
      <c r="AH487" s="49"/>
      <c r="AI487" s="154"/>
      <c r="AJ487" s="155"/>
    </row>
    <row r="488" spans="4:36" x14ac:dyDescent="0.2">
      <c r="D488" s="25"/>
      <c r="E488" s="25"/>
      <c r="F488" s="157"/>
      <c r="G488" s="157"/>
      <c r="H488" s="157"/>
      <c r="I488" s="157"/>
      <c r="J488" s="157"/>
      <c r="K488" s="157"/>
      <c r="L488" s="157"/>
      <c r="M488" s="157"/>
      <c r="N488" s="157"/>
      <c r="O488" s="157"/>
      <c r="P488" s="157"/>
      <c r="Q488" s="157"/>
      <c r="R488" s="157"/>
      <c r="S488" s="157"/>
      <c r="U488" s="157"/>
      <c r="V488" s="157"/>
      <c r="W488" s="157"/>
      <c r="X488" s="157"/>
      <c r="Y488" s="157"/>
      <c r="Z488" s="157"/>
      <c r="AA488" s="157"/>
      <c r="AB488" s="157"/>
      <c r="AC488" s="157"/>
      <c r="AD488" s="157"/>
      <c r="AE488" s="157"/>
      <c r="AF488" s="157"/>
      <c r="AG488" s="157"/>
      <c r="AH488" s="49"/>
      <c r="AI488" s="154"/>
      <c r="AJ488" s="155"/>
    </row>
    <row r="489" spans="4:36" x14ac:dyDescent="0.2">
      <c r="D489" s="25"/>
      <c r="E489" s="25"/>
      <c r="F489" s="157"/>
      <c r="G489" s="157"/>
      <c r="H489" s="157"/>
      <c r="I489" s="157"/>
      <c r="J489" s="157"/>
      <c r="K489" s="157"/>
      <c r="L489" s="157"/>
      <c r="M489" s="157"/>
      <c r="N489" s="157"/>
      <c r="O489" s="157"/>
      <c r="P489" s="157"/>
      <c r="Q489" s="157"/>
      <c r="R489" s="157"/>
      <c r="S489" s="157"/>
      <c r="U489" s="157"/>
      <c r="V489" s="157"/>
      <c r="W489" s="157"/>
      <c r="X489" s="157"/>
      <c r="Y489" s="157"/>
      <c r="Z489" s="157"/>
      <c r="AA489" s="157"/>
      <c r="AB489" s="157"/>
      <c r="AC489" s="157"/>
      <c r="AD489" s="157"/>
      <c r="AE489" s="157"/>
      <c r="AF489" s="157"/>
      <c r="AG489" s="157"/>
      <c r="AH489" s="49"/>
      <c r="AI489" s="154"/>
      <c r="AJ489" s="155"/>
    </row>
    <row r="490" spans="4:36" x14ac:dyDescent="0.2">
      <c r="D490" s="25"/>
      <c r="E490" s="25"/>
      <c r="F490" s="157"/>
      <c r="G490" s="157"/>
      <c r="H490" s="157"/>
      <c r="I490" s="157"/>
      <c r="J490" s="157"/>
      <c r="K490" s="157"/>
      <c r="L490" s="157"/>
      <c r="M490" s="157"/>
      <c r="N490" s="157"/>
      <c r="O490" s="157"/>
      <c r="P490" s="157"/>
      <c r="Q490" s="157"/>
      <c r="R490" s="157"/>
      <c r="S490" s="157"/>
      <c r="U490" s="157"/>
      <c r="V490" s="157"/>
      <c r="W490" s="157"/>
      <c r="X490" s="157"/>
      <c r="Y490" s="157"/>
      <c r="Z490" s="157"/>
      <c r="AA490" s="157"/>
      <c r="AB490" s="157"/>
      <c r="AC490" s="157"/>
      <c r="AD490" s="157"/>
      <c r="AE490" s="157"/>
      <c r="AF490" s="157"/>
      <c r="AG490" s="157"/>
      <c r="AH490" s="49"/>
      <c r="AI490" s="154"/>
      <c r="AJ490" s="155"/>
    </row>
    <row r="491" spans="4:36" x14ac:dyDescent="0.2">
      <c r="D491" s="25"/>
      <c r="E491" s="25"/>
      <c r="F491" s="157"/>
      <c r="G491" s="157"/>
      <c r="H491" s="157"/>
      <c r="I491" s="157"/>
      <c r="J491" s="157"/>
      <c r="K491" s="157"/>
      <c r="L491" s="157"/>
      <c r="M491" s="157"/>
      <c r="N491" s="157"/>
      <c r="O491" s="157"/>
      <c r="P491" s="157"/>
      <c r="Q491" s="157"/>
      <c r="R491" s="157"/>
      <c r="S491" s="157"/>
      <c r="U491" s="157"/>
      <c r="V491" s="157"/>
      <c r="W491" s="157"/>
      <c r="X491" s="157"/>
      <c r="Y491" s="157"/>
      <c r="Z491" s="157"/>
      <c r="AA491" s="157"/>
      <c r="AB491" s="157"/>
      <c r="AC491" s="157"/>
      <c r="AD491" s="157"/>
      <c r="AE491" s="157"/>
      <c r="AF491" s="157"/>
      <c r="AG491" s="157"/>
      <c r="AH491" s="49"/>
      <c r="AI491" s="154"/>
      <c r="AJ491" s="155"/>
    </row>
    <row r="492" spans="4:36" x14ac:dyDescent="0.2">
      <c r="D492" s="25"/>
      <c r="E492" s="25"/>
      <c r="F492" s="157"/>
      <c r="G492" s="157"/>
      <c r="H492" s="157"/>
      <c r="I492" s="157"/>
      <c r="J492" s="157"/>
      <c r="K492" s="157"/>
      <c r="L492" s="157"/>
      <c r="M492" s="157"/>
      <c r="N492" s="157"/>
      <c r="O492" s="157"/>
      <c r="P492" s="157"/>
      <c r="Q492" s="157"/>
      <c r="R492" s="157"/>
      <c r="S492" s="157"/>
      <c r="U492" s="157"/>
      <c r="V492" s="157"/>
      <c r="W492" s="157"/>
      <c r="X492" s="157"/>
      <c r="Y492" s="157"/>
      <c r="Z492" s="157"/>
      <c r="AA492" s="157"/>
      <c r="AB492" s="157"/>
      <c r="AC492" s="157"/>
      <c r="AD492" s="157"/>
      <c r="AE492" s="157"/>
      <c r="AF492" s="157"/>
      <c r="AG492" s="157"/>
      <c r="AH492" s="49"/>
      <c r="AI492" s="154"/>
      <c r="AJ492" s="155"/>
    </row>
    <row r="493" spans="4:36" x14ac:dyDescent="0.2">
      <c r="D493" s="25"/>
      <c r="E493" s="25"/>
      <c r="F493" s="157"/>
      <c r="G493" s="157"/>
      <c r="H493" s="157"/>
      <c r="I493" s="157"/>
      <c r="J493" s="157"/>
      <c r="K493" s="157"/>
      <c r="L493" s="157"/>
      <c r="M493" s="157"/>
      <c r="N493" s="157"/>
      <c r="O493" s="157"/>
      <c r="P493" s="157"/>
      <c r="Q493" s="157"/>
      <c r="R493" s="157"/>
      <c r="S493" s="157"/>
      <c r="U493" s="157"/>
      <c r="V493" s="157"/>
      <c r="W493" s="157"/>
      <c r="X493" s="157"/>
      <c r="Y493" s="157"/>
      <c r="Z493" s="157"/>
      <c r="AA493" s="157"/>
      <c r="AB493" s="157"/>
      <c r="AC493" s="157"/>
      <c r="AD493" s="157"/>
      <c r="AE493" s="157"/>
      <c r="AF493" s="157"/>
      <c r="AG493" s="157"/>
      <c r="AH493" s="49"/>
      <c r="AI493" s="154"/>
      <c r="AJ493" s="155"/>
    </row>
    <row r="494" spans="4:36" x14ac:dyDescent="0.2">
      <c r="D494" s="25"/>
      <c r="E494" s="25"/>
      <c r="F494" s="157"/>
      <c r="G494" s="157"/>
      <c r="H494" s="157"/>
      <c r="I494" s="157"/>
      <c r="J494" s="157"/>
      <c r="K494" s="157"/>
      <c r="L494" s="157"/>
      <c r="M494" s="157"/>
      <c r="N494" s="157"/>
      <c r="O494" s="157"/>
      <c r="P494" s="157"/>
      <c r="Q494" s="157"/>
      <c r="R494" s="157"/>
      <c r="S494" s="157"/>
      <c r="U494" s="157"/>
      <c r="V494" s="157"/>
      <c r="W494" s="157"/>
      <c r="X494" s="157"/>
      <c r="Y494" s="157"/>
      <c r="Z494" s="157"/>
      <c r="AA494" s="157"/>
      <c r="AB494" s="157"/>
      <c r="AC494" s="157"/>
      <c r="AD494" s="157"/>
      <c r="AE494" s="157"/>
      <c r="AF494" s="157"/>
      <c r="AG494" s="157"/>
      <c r="AH494" s="49"/>
      <c r="AI494" s="154"/>
      <c r="AJ494" s="155"/>
    </row>
    <row r="495" spans="4:36" x14ac:dyDescent="0.2">
      <c r="D495" s="25"/>
      <c r="E495" s="25"/>
      <c r="F495" s="157"/>
      <c r="G495" s="157"/>
      <c r="H495" s="157"/>
      <c r="I495" s="157"/>
      <c r="J495" s="157"/>
      <c r="K495" s="157"/>
      <c r="L495" s="157"/>
      <c r="M495" s="157"/>
      <c r="N495" s="157"/>
      <c r="O495" s="157"/>
      <c r="P495" s="157"/>
      <c r="Q495" s="157"/>
      <c r="R495" s="157"/>
      <c r="S495" s="157"/>
      <c r="U495" s="157"/>
      <c r="V495" s="157"/>
      <c r="W495" s="157"/>
      <c r="X495" s="157"/>
      <c r="Y495" s="157"/>
      <c r="Z495" s="157"/>
      <c r="AA495" s="157"/>
      <c r="AB495" s="157"/>
      <c r="AC495" s="157"/>
      <c r="AD495" s="157"/>
      <c r="AE495" s="157"/>
      <c r="AF495" s="157"/>
      <c r="AG495" s="157"/>
      <c r="AH495" s="49"/>
      <c r="AI495" s="154"/>
      <c r="AJ495" s="155"/>
    </row>
    <row r="496" spans="4:36" x14ac:dyDescent="0.2">
      <c r="D496" s="25"/>
      <c r="E496" s="25"/>
      <c r="F496" s="157"/>
      <c r="G496" s="157"/>
      <c r="H496" s="157"/>
      <c r="I496" s="157"/>
      <c r="J496" s="157"/>
      <c r="K496" s="157"/>
      <c r="L496" s="157"/>
      <c r="M496" s="157"/>
      <c r="N496" s="157"/>
      <c r="O496" s="157"/>
      <c r="P496" s="157"/>
      <c r="Q496" s="157"/>
      <c r="R496" s="157"/>
      <c r="S496" s="157"/>
      <c r="U496" s="157"/>
      <c r="V496" s="157"/>
      <c r="W496" s="157"/>
      <c r="X496" s="157"/>
      <c r="Y496" s="157"/>
      <c r="Z496" s="157"/>
      <c r="AA496" s="157"/>
      <c r="AB496" s="157"/>
      <c r="AC496" s="157"/>
      <c r="AD496" s="157"/>
      <c r="AE496" s="157"/>
      <c r="AF496" s="157"/>
      <c r="AG496" s="157"/>
      <c r="AH496" s="49"/>
      <c r="AI496" s="154"/>
      <c r="AJ496" s="155"/>
    </row>
    <row r="497" spans="4:36" x14ac:dyDescent="0.2">
      <c r="D497" s="25"/>
      <c r="E497" s="25"/>
      <c r="F497" s="157"/>
      <c r="G497" s="157"/>
      <c r="H497" s="157"/>
      <c r="I497" s="157"/>
      <c r="J497" s="157"/>
      <c r="K497" s="157"/>
      <c r="L497" s="157"/>
      <c r="M497" s="157"/>
      <c r="N497" s="157"/>
      <c r="O497" s="157"/>
      <c r="P497" s="157"/>
      <c r="Q497" s="157"/>
      <c r="R497" s="157"/>
      <c r="S497" s="157"/>
      <c r="U497" s="157"/>
      <c r="V497" s="157"/>
      <c r="W497" s="157"/>
      <c r="X497" s="157"/>
      <c r="Y497" s="157"/>
      <c r="Z497" s="157"/>
      <c r="AA497" s="157"/>
      <c r="AB497" s="157"/>
      <c r="AC497" s="157"/>
      <c r="AD497" s="157"/>
      <c r="AE497" s="157"/>
      <c r="AF497" s="157"/>
      <c r="AG497" s="157"/>
      <c r="AH497" s="49"/>
      <c r="AI497" s="154"/>
      <c r="AJ497" s="155"/>
    </row>
    <row r="498" spans="4:36" x14ac:dyDescent="0.2">
      <c r="D498" s="25"/>
      <c r="E498" s="25"/>
      <c r="F498" s="157"/>
      <c r="G498" s="157"/>
      <c r="H498" s="157"/>
      <c r="I498" s="157"/>
      <c r="J498" s="157"/>
      <c r="K498" s="157"/>
      <c r="L498" s="157"/>
      <c r="M498" s="157"/>
      <c r="N498" s="157"/>
      <c r="O498" s="157"/>
      <c r="P498" s="157"/>
      <c r="Q498" s="157"/>
      <c r="R498" s="157"/>
      <c r="S498" s="157"/>
      <c r="U498" s="157"/>
      <c r="V498" s="157"/>
      <c r="W498" s="157"/>
      <c r="X498" s="157"/>
      <c r="Y498" s="157"/>
      <c r="Z498" s="157"/>
      <c r="AA498" s="157"/>
      <c r="AB498" s="157"/>
      <c r="AC498" s="157"/>
      <c r="AD498" s="157"/>
      <c r="AE498" s="157"/>
      <c r="AF498" s="157"/>
      <c r="AG498" s="157"/>
      <c r="AH498" s="49"/>
      <c r="AI498" s="154"/>
      <c r="AJ498" s="155"/>
    </row>
    <row r="499" spans="4:36" x14ac:dyDescent="0.2">
      <c r="D499" s="25"/>
      <c r="E499" s="25"/>
      <c r="F499" s="157"/>
      <c r="G499" s="157"/>
      <c r="H499" s="157"/>
      <c r="I499" s="157"/>
      <c r="J499" s="157"/>
      <c r="K499" s="157"/>
      <c r="L499" s="157"/>
      <c r="M499" s="157"/>
      <c r="N499" s="157"/>
      <c r="O499" s="157"/>
      <c r="P499" s="157"/>
      <c r="Q499" s="157"/>
      <c r="R499" s="157"/>
      <c r="S499" s="157"/>
      <c r="U499" s="157"/>
      <c r="V499" s="157"/>
      <c r="W499" s="157"/>
      <c r="X499" s="157"/>
      <c r="Y499" s="157"/>
      <c r="Z499" s="157"/>
      <c r="AA499" s="157"/>
      <c r="AB499" s="157"/>
      <c r="AC499" s="157"/>
      <c r="AD499" s="157"/>
      <c r="AE499" s="157"/>
      <c r="AF499" s="157"/>
      <c r="AG499" s="157"/>
      <c r="AH499" s="49"/>
      <c r="AI499" s="154"/>
      <c r="AJ499" s="155"/>
    </row>
    <row r="500" spans="4:36" x14ac:dyDescent="0.2">
      <c r="D500" s="25"/>
      <c r="E500" s="25"/>
      <c r="F500" s="157"/>
      <c r="G500" s="157"/>
      <c r="H500" s="157"/>
      <c r="I500" s="157"/>
      <c r="J500" s="157"/>
      <c r="K500" s="157"/>
      <c r="L500" s="157"/>
      <c r="M500" s="157"/>
      <c r="N500" s="157"/>
      <c r="O500" s="157"/>
      <c r="P500" s="157"/>
      <c r="Q500" s="157"/>
      <c r="R500" s="157"/>
      <c r="S500" s="157"/>
      <c r="U500" s="157"/>
      <c r="V500" s="157"/>
      <c r="W500" s="157"/>
      <c r="X500" s="157"/>
      <c r="Y500" s="157"/>
      <c r="Z500" s="157"/>
      <c r="AA500" s="157"/>
      <c r="AB500" s="157"/>
      <c r="AC500" s="157"/>
      <c r="AD500" s="157"/>
      <c r="AE500" s="157"/>
      <c r="AF500" s="157"/>
      <c r="AG500" s="157"/>
      <c r="AH500" s="49"/>
      <c r="AI500" s="154"/>
      <c r="AJ500" s="155"/>
    </row>
    <row r="501" spans="4:36" x14ac:dyDescent="0.2">
      <c r="D501" s="25"/>
      <c r="E501" s="25"/>
      <c r="F501" s="157"/>
      <c r="G501" s="157"/>
      <c r="H501" s="157"/>
      <c r="I501" s="157"/>
      <c r="J501" s="157"/>
      <c r="K501" s="157"/>
      <c r="L501" s="157"/>
      <c r="M501" s="157"/>
      <c r="N501" s="157"/>
      <c r="O501" s="157"/>
      <c r="P501" s="157"/>
      <c r="Q501" s="157"/>
      <c r="R501" s="157"/>
      <c r="S501" s="157"/>
      <c r="U501" s="157"/>
      <c r="V501" s="157"/>
      <c r="W501" s="157"/>
      <c r="X501" s="157"/>
      <c r="Y501" s="157"/>
      <c r="Z501" s="157"/>
      <c r="AA501" s="157"/>
      <c r="AB501" s="157"/>
      <c r="AC501" s="157"/>
      <c r="AD501" s="157"/>
      <c r="AE501" s="157"/>
      <c r="AF501" s="157"/>
      <c r="AG501" s="157"/>
      <c r="AH501" s="49"/>
      <c r="AI501" s="154"/>
      <c r="AJ501" s="155"/>
    </row>
    <row r="502" spans="4:36" x14ac:dyDescent="0.2">
      <c r="D502" s="25"/>
      <c r="E502" s="25"/>
      <c r="F502" s="157"/>
      <c r="G502" s="157"/>
      <c r="H502" s="157"/>
      <c r="I502" s="157"/>
      <c r="J502" s="157"/>
      <c r="K502" s="157"/>
      <c r="L502" s="157"/>
      <c r="M502" s="157"/>
      <c r="N502" s="157"/>
      <c r="O502" s="157"/>
      <c r="P502" s="157"/>
      <c r="Q502" s="157"/>
      <c r="R502" s="157"/>
      <c r="S502" s="157"/>
      <c r="U502" s="157"/>
      <c r="V502" s="157"/>
      <c r="W502" s="157"/>
      <c r="X502" s="157"/>
      <c r="Y502" s="157"/>
      <c r="Z502" s="157"/>
      <c r="AA502" s="157"/>
      <c r="AB502" s="157"/>
      <c r="AC502" s="157"/>
      <c r="AD502" s="157"/>
      <c r="AE502" s="157"/>
      <c r="AF502" s="157"/>
      <c r="AG502" s="157"/>
      <c r="AH502" s="49"/>
      <c r="AI502" s="154"/>
      <c r="AJ502" s="155"/>
    </row>
    <row r="503" spans="4:36" x14ac:dyDescent="0.2">
      <c r="D503" s="25"/>
      <c r="E503" s="25"/>
      <c r="F503" s="157"/>
      <c r="G503" s="157"/>
      <c r="H503" s="157"/>
      <c r="I503" s="157"/>
      <c r="J503" s="157"/>
      <c r="K503" s="157"/>
      <c r="L503" s="157"/>
      <c r="M503" s="157"/>
      <c r="N503" s="157"/>
      <c r="O503" s="157"/>
      <c r="P503" s="157"/>
      <c r="Q503" s="157"/>
      <c r="R503" s="157"/>
      <c r="S503" s="157"/>
      <c r="U503" s="157"/>
      <c r="V503" s="157"/>
      <c r="W503" s="157"/>
      <c r="X503" s="157"/>
      <c r="Y503" s="157"/>
      <c r="Z503" s="157"/>
      <c r="AA503" s="157"/>
      <c r="AB503" s="157"/>
      <c r="AC503" s="157"/>
      <c r="AD503" s="157"/>
      <c r="AE503" s="157"/>
      <c r="AF503" s="157"/>
      <c r="AG503" s="157"/>
      <c r="AH503" s="49"/>
      <c r="AI503" s="154"/>
      <c r="AJ503" s="155"/>
    </row>
    <row r="504" spans="4:36" x14ac:dyDescent="0.2">
      <c r="D504" s="25"/>
      <c r="E504" s="25"/>
      <c r="F504" s="157"/>
      <c r="G504" s="157"/>
      <c r="H504" s="157"/>
      <c r="I504" s="157"/>
      <c r="J504" s="157"/>
      <c r="K504" s="157"/>
      <c r="L504" s="157"/>
      <c r="M504" s="157"/>
      <c r="N504" s="157"/>
      <c r="O504" s="157"/>
      <c r="P504" s="157"/>
      <c r="Q504" s="157"/>
      <c r="R504" s="157"/>
      <c r="S504" s="157"/>
      <c r="U504" s="157"/>
      <c r="V504" s="157"/>
      <c r="W504" s="157"/>
      <c r="X504" s="157"/>
      <c r="Y504" s="157"/>
      <c r="Z504" s="157"/>
      <c r="AA504" s="157"/>
      <c r="AB504" s="157"/>
      <c r="AC504" s="157"/>
      <c r="AD504" s="157"/>
      <c r="AE504" s="157"/>
      <c r="AF504" s="157"/>
      <c r="AG504" s="157"/>
      <c r="AH504" s="49"/>
      <c r="AI504" s="154"/>
      <c r="AJ504" s="155"/>
    </row>
    <row r="505" spans="4:36" x14ac:dyDescent="0.2">
      <c r="D505" s="25"/>
      <c r="E505" s="25"/>
      <c r="F505" s="157"/>
      <c r="G505" s="157"/>
      <c r="H505" s="157"/>
      <c r="I505" s="157"/>
      <c r="J505" s="157"/>
      <c r="K505" s="157"/>
      <c r="L505" s="157"/>
      <c r="M505" s="157"/>
      <c r="N505" s="157"/>
      <c r="O505" s="157"/>
      <c r="P505" s="157"/>
      <c r="Q505" s="157"/>
      <c r="R505" s="157"/>
      <c r="S505" s="157"/>
      <c r="U505" s="157"/>
      <c r="V505" s="157"/>
      <c r="W505" s="157"/>
      <c r="X505" s="157"/>
      <c r="Y505" s="157"/>
      <c r="Z505" s="157"/>
      <c r="AA505" s="157"/>
      <c r="AB505" s="157"/>
      <c r="AC505" s="157"/>
      <c r="AD505" s="157"/>
      <c r="AE505" s="157"/>
      <c r="AF505" s="157"/>
      <c r="AG505" s="157"/>
      <c r="AH505" s="49"/>
      <c r="AI505" s="154"/>
      <c r="AJ505" s="155"/>
    </row>
    <row r="506" spans="4:36" x14ac:dyDescent="0.2">
      <c r="D506" s="25"/>
      <c r="E506" s="25"/>
      <c r="F506" s="157"/>
      <c r="G506" s="157"/>
      <c r="H506" s="157"/>
      <c r="I506" s="157"/>
      <c r="J506" s="157"/>
      <c r="K506" s="157"/>
      <c r="L506" s="157"/>
      <c r="M506" s="157"/>
      <c r="N506" s="157"/>
      <c r="O506" s="157"/>
      <c r="P506" s="157"/>
      <c r="Q506" s="157"/>
      <c r="R506" s="157"/>
      <c r="S506" s="157"/>
      <c r="U506" s="157"/>
      <c r="V506" s="157"/>
      <c r="W506" s="157"/>
      <c r="X506" s="157"/>
      <c r="Y506" s="157"/>
      <c r="Z506" s="157"/>
      <c r="AA506" s="157"/>
      <c r="AB506" s="157"/>
      <c r="AC506" s="157"/>
      <c r="AD506" s="157"/>
      <c r="AE506" s="157"/>
      <c r="AF506" s="157"/>
      <c r="AG506" s="157"/>
      <c r="AH506" s="49"/>
      <c r="AI506" s="154"/>
      <c r="AJ506" s="155"/>
    </row>
    <row r="507" spans="4:36" x14ac:dyDescent="0.2">
      <c r="D507" s="25"/>
      <c r="E507" s="25"/>
      <c r="F507" s="157"/>
      <c r="G507" s="157"/>
      <c r="H507" s="157"/>
      <c r="I507" s="157"/>
      <c r="J507" s="157"/>
      <c r="K507" s="157"/>
      <c r="L507" s="157"/>
      <c r="M507" s="157"/>
      <c r="N507" s="157"/>
      <c r="O507" s="157"/>
      <c r="P507" s="157"/>
      <c r="Q507" s="157"/>
      <c r="R507" s="157"/>
      <c r="S507" s="157"/>
      <c r="U507" s="157"/>
      <c r="V507" s="157"/>
      <c r="W507" s="157"/>
      <c r="X507" s="157"/>
      <c r="Y507" s="157"/>
      <c r="Z507" s="157"/>
      <c r="AA507" s="157"/>
      <c r="AB507" s="157"/>
      <c r="AC507" s="157"/>
      <c r="AD507" s="157"/>
      <c r="AE507" s="157"/>
      <c r="AF507" s="157"/>
      <c r="AG507" s="157"/>
      <c r="AH507" s="49"/>
      <c r="AI507" s="154"/>
      <c r="AJ507" s="155"/>
    </row>
    <row r="508" spans="4:36" x14ac:dyDescent="0.2">
      <c r="D508" s="25"/>
      <c r="E508" s="25"/>
      <c r="F508" s="157"/>
      <c r="G508" s="157"/>
      <c r="H508" s="157"/>
      <c r="I508" s="157"/>
      <c r="J508" s="157"/>
      <c r="K508" s="157"/>
      <c r="L508" s="157"/>
      <c r="M508" s="157"/>
      <c r="N508" s="157"/>
      <c r="O508" s="157"/>
      <c r="P508" s="157"/>
      <c r="Q508" s="157"/>
      <c r="R508" s="157"/>
      <c r="S508" s="157"/>
      <c r="U508" s="157"/>
      <c r="V508" s="157"/>
      <c r="W508" s="157"/>
      <c r="X508" s="157"/>
      <c r="Y508" s="157"/>
      <c r="Z508" s="157"/>
      <c r="AA508" s="157"/>
      <c r="AB508" s="157"/>
      <c r="AC508" s="157"/>
      <c r="AD508" s="157"/>
      <c r="AE508" s="157"/>
      <c r="AF508" s="157"/>
      <c r="AG508" s="157"/>
      <c r="AH508" s="49"/>
      <c r="AI508" s="154"/>
      <c r="AJ508" s="155"/>
    </row>
    <row r="509" spans="4:36" x14ac:dyDescent="0.2">
      <c r="D509" s="25"/>
      <c r="E509" s="25"/>
      <c r="F509" s="157"/>
      <c r="G509" s="157"/>
      <c r="H509" s="157"/>
      <c r="I509" s="157"/>
      <c r="J509" s="157"/>
      <c r="K509" s="157"/>
      <c r="L509" s="157"/>
      <c r="M509" s="157"/>
      <c r="N509" s="157"/>
      <c r="O509" s="157"/>
      <c r="P509" s="157"/>
      <c r="Q509" s="157"/>
      <c r="R509" s="157"/>
      <c r="S509" s="157"/>
      <c r="U509" s="157"/>
      <c r="V509" s="157"/>
      <c r="W509" s="157"/>
      <c r="X509" s="157"/>
      <c r="Y509" s="157"/>
      <c r="Z509" s="157"/>
      <c r="AA509" s="157"/>
      <c r="AB509" s="157"/>
      <c r="AC509" s="157"/>
      <c r="AD509" s="157"/>
      <c r="AE509" s="157"/>
      <c r="AF509" s="157"/>
      <c r="AG509" s="157"/>
      <c r="AH509" s="49"/>
      <c r="AI509" s="154"/>
      <c r="AJ509" s="155"/>
    </row>
    <row r="510" spans="4:36" x14ac:dyDescent="0.2">
      <c r="D510" s="25"/>
      <c r="E510" s="25"/>
      <c r="F510" s="157"/>
      <c r="G510" s="157"/>
      <c r="H510" s="157"/>
      <c r="I510" s="157"/>
      <c r="J510" s="157"/>
      <c r="K510" s="157"/>
      <c r="L510" s="157"/>
      <c r="M510" s="157"/>
      <c r="N510" s="157"/>
      <c r="O510" s="157"/>
      <c r="P510" s="157"/>
      <c r="Q510" s="157"/>
      <c r="R510" s="157"/>
      <c r="S510" s="157"/>
      <c r="U510" s="157"/>
      <c r="V510" s="157"/>
      <c r="W510" s="157"/>
      <c r="X510" s="157"/>
      <c r="Y510" s="157"/>
      <c r="Z510" s="157"/>
      <c r="AA510" s="157"/>
      <c r="AB510" s="157"/>
      <c r="AC510" s="157"/>
      <c r="AD510" s="157"/>
      <c r="AE510" s="157"/>
      <c r="AF510" s="157"/>
      <c r="AG510" s="157"/>
      <c r="AH510" s="49"/>
      <c r="AI510" s="154"/>
      <c r="AJ510" s="155"/>
    </row>
    <row r="511" spans="4:36" x14ac:dyDescent="0.2">
      <c r="D511" s="25"/>
      <c r="E511" s="25"/>
      <c r="F511" s="157"/>
      <c r="G511" s="157"/>
      <c r="H511" s="157"/>
      <c r="I511" s="157"/>
      <c r="J511" s="157"/>
      <c r="K511" s="157"/>
      <c r="L511" s="157"/>
      <c r="M511" s="157"/>
      <c r="N511" s="157"/>
      <c r="O511" s="157"/>
      <c r="P511" s="157"/>
      <c r="Q511" s="157"/>
      <c r="R511" s="157"/>
      <c r="S511" s="157"/>
      <c r="U511" s="157"/>
      <c r="V511" s="157"/>
      <c r="W511" s="157"/>
      <c r="X511" s="157"/>
      <c r="Y511" s="157"/>
      <c r="Z511" s="157"/>
      <c r="AA511" s="157"/>
      <c r="AB511" s="157"/>
      <c r="AC511" s="157"/>
      <c r="AD511" s="157"/>
      <c r="AE511" s="157"/>
      <c r="AF511" s="157"/>
      <c r="AG511" s="157"/>
      <c r="AH511" s="49"/>
      <c r="AI511" s="154"/>
      <c r="AJ511" s="155"/>
    </row>
    <row r="512" spans="4:36" x14ac:dyDescent="0.2">
      <c r="D512" s="25"/>
      <c r="E512" s="25"/>
      <c r="F512" s="157"/>
      <c r="G512" s="157"/>
      <c r="H512" s="157"/>
      <c r="I512" s="157"/>
      <c r="J512" s="157"/>
      <c r="K512" s="157"/>
      <c r="L512" s="157"/>
      <c r="M512" s="157"/>
      <c r="N512" s="157"/>
      <c r="O512" s="157"/>
      <c r="P512" s="157"/>
      <c r="Q512" s="157"/>
      <c r="R512" s="157"/>
      <c r="S512" s="157"/>
      <c r="U512" s="157"/>
      <c r="V512" s="157"/>
      <c r="W512" s="157"/>
      <c r="X512" s="157"/>
      <c r="Y512" s="157"/>
      <c r="Z512" s="157"/>
      <c r="AA512" s="157"/>
      <c r="AB512" s="157"/>
      <c r="AC512" s="157"/>
      <c r="AD512" s="157"/>
      <c r="AE512" s="157"/>
      <c r="AF512" s="157"/>
      <c r="AG512" s="157"/>
      <c r="AH512" s="49"/>
      <c r="AI512" s="154"/>
      <c r="AJ512" s="155"/>
    </row>
    <row r="513" spans="4:36" x14ac:dyDescent="0.2">
      <c r="D513" s="25"/>
      <c r="E513" s="25"/>
      <c r="F513" s="157"/>
      <c r="G513" s="157"/>
      <c r="H513" s="157"/>
      <c r="I513" s="157"/>
      <c r="J513" s="157"/>
      <c r="K513" s="157"/>
      <c r="L513" s="157"/>
      <c r="M513" s="157"/>
      <c r="N513" s="157"/>
      <c r="O513" s="157"/>
      <c r="P513" s="157"/>
      <c r="Q513" s="157"/>
      <c r="R513" s="157"/>
      <c r="S513" s="157"/>
      <c r="U513" s="157"/>
      <c r="V513" s="157"/>
      <c r="W513" s="157"/>
      <c r="X513" s="157"/>
      <c r="Y513" s="157"/>
      <c r="Z513" s="157"/>
      <c r="AA513" s="157"/>
      <c r="AB513" s="157"/>
      <c r="AC513" s="157"/>
      <c r="AD513" s="157"/>
      <c r="AE513" s="157"/>
      <c r="AF513" s="157"/>
      <c r="AG513" s="157"/>
      <c r="AH513" s="49"/>
      <c r="AI513" s="154"/>
      <c r="AJ513" s="155"/>
    </row>
    <row r="514" spans="4:36" x14ac:dyDescent="0.2">
      <c r="D514" s="25"/>
      <c r="E514" s="25"/>
      <c r="F514" s="157"/>
      <c r="G514" s="157"/>
      <c r="H514" s="157"/>
      <c r="I514" s="157"/>
      <c r="J514" s="157"/>
      <c r="K514" s="157"/>
      <c r="L514" s="157"/>
      <c r="M514" s="157"/>
      <c r="N514" s="157"/>
      <c r="O514" s="157"/>
      <c r="P514" s="157"/>
      <c r="Q514" s="157"/>
      <c r="R514" s="157"/>
      <c r="S514" s="157"/>
      <c r="U514" s="157"/>
      <c r="V514" s="157"/>
      <c r="W514" s="157"/>
      <c r="X514" s="157"/>
      <c r="Y514" s="157"/>
      <c r="Z514" s="157"/>
      <c r="AA514" s="157"/>
      <c r="AB514" s="157"/>
      <c r="AC514" s="157"/>
      <c r="AD514" s="157"/>
      <c r="AE514" s="157"/>
      <c r="AF514" s="157"/>
      <c r="AG514" s="157"/>
      <c r="AH514" s="49"/>
      <c r="AI514" s="154"/>
      <c r="AJ514" s="155"/>
    </row>
    <row r="515" spans="4:36" x14ac:dyDescent="0.2">
      <c r="D515" s="25"/>
      <c r="E515" s="25"/>
      <c r="F515" s="157"/>
      <c r="G515" s="157"/>
      <c r="H515" s="157"/>
      <c r="I515" s="157"/>
      <c r="J515" s="157"/>
      <c r="K515" s="157"/>
      <c r="L515" s="157"/>
      <c r="M515" s="157"/>
      <c r="N515" s="157"/>
      <c r="O515" s="157"/>
      <c r="P515" s="157"/>
      <c r="Q515" s="157"/>
      <c r="R515" s="157"/>
      <c r="S515" s="157"/>
      <c r="U515" s="157"/>
      <c r="V515" s="157"/>
      <c r="W515" s="157"/>
      <c r="X515" s="157"/>
      <c r="Y515" s="157"/>
      <c r="Z515" s="157"/>
      <c r="AA515" s="157"/>
      <c r="AB515" s="157"/>
      <c r="AC515" s="157"/>
      <c r="AD515" s="157"/>
      <c r="AE515" s="157"/>
      <c r="AF515" s="157"/>
      <c r="AG515" s="157"/>
      <c r="AH515" s="49"/>
      <c r="AI515" s="154"/>
      <c r="AJ515" s="155"/>
    </row>
    <row r="516" spans="4:36" x14ac:dyDescent="0.2">
      <c r="D516" s="25"/>
      <c r="E516" s="25"/>
      <c r="F516" s="157"/>
      <c r="G516" s="157"/>
      <c r="H516" s="157"/>
      <c r="I516" s="157"/>
      <c r="J516" s="157"/>
      <c r="K516" s="157"/>
      <c r="L516" s="157"/>
      <c r="M516" s="157"/>
      <c r="N516" s="157"/>
      <c r="O516" s="157"/>
      <c r="P516" s="157"/>
      <c r="Q516" s="157"/>
      <c r="R516" s="157"/>
      <c r="S516" s="157"/>
      <c r="U516" s="157"/>
      <c r="V516" s="157"/>
      <c r="W516" s="157"/>
      <c r="X516" s="157"/>
      <c r="Y516" s="157"/>
      <c r="Z516" s="157"/>
      <c r="AA516" s="157"/>
      <c r="AB516" s="157"/>
      <c r="AC516" s="157"/>
      <c r="AD516" s="157"/>
      <c r="AE516" s="157"/>
      <c r="AF516" s="157"/>
      <c r="AG516" s="157"/>
      <c r="AH516" s="49"/>
      <c r="AI516" s="154"/>
      <c r="AJ516" s="155"/>
    </row>
    <row r="517" spans="4:36" x14ac:dyDescent="0.2">
      <c r="D517" s="25"/>
      <c r="E517" s="25"/>
      <c r="F517" s="157"/>
      <c r="G517" s="157"/>
      <c r="H517" s="157"/>
      <c r="I517" s="157"/>
      <c r="J517" s="157"/>
      <c r="K517" s="157"/>
      <c r="L517" s="157"/>
      <c r="M517" s="157"/>
      <c r="N517" s="157"/>
      <c r="O517" s="157"/>
      <c r="P517" s="157"/>
      <c r="Q517" s="157"/>
      <c r="R517" s="157"/>
      <c r="S517" s="157"/>
      <c r="U517" s="157"/>
      <c r="V517" s="157"/>
      <c r="W517" s="157"/>
      <c r="X517" s="157"/>
      <c r="Y517" s="157"/>
      <c r="Z517" s="157"/>
      <c r="AA517" s="157"/>
      <c r="AB517" s="157"/>
      <c r="AC517" s="157"/>
      <c r="AD517" s="157"/>
      <c r="AE517" s="157"/>
      <c r="AF517" s="157"/>
      <c r="AG517" s="157"/>
      <c r="AH517" s="49"/>
      <c r="AI517" s="154"/>
      <c r="AJ517" s="155"/>
    </row>
    <row r="518" spans="4:36" x14ac:dyDescent="0.2">
      <c r="D518" s="25"/>
      <c r="E518" s="25"/>
      <c r="F518" s="157"/>
      <c r="G518" s="157"/>
      <c r="H518" s="157"/>
      <c r="I518" s="157"/>
      <c r="J518" s="157"/>
      <c r="K518" s="157"/>
      <c r="L518" s="157"/>
      <c r="M518" s="157"/>
      <c r="N518" s="157"/>
      <c r="O518" s="157"/>
      <c r="P518" s="157"/>
      <c r="Q518" s="157"/>
      <c r="R518" s="157"/>
      <c r="S518" s="157"/>
      <c r="U518" s="157"/>
      <c r="V518" s="157"/>
      <c r="W518" s="157"/>
      <c r="X518" s="157"/>
      <c r="Y518" s="157"/>
      <c r="Z518" s="157"/>
      <c r="AA518" s="157"/>
      <c r="AB518" s="157"/>
      <c r="AC518" s="157"/>
      <c r="AD518" s="157"/>
      <c r="AE518" s="157"/>
      <c r="AF518" s="157"/>
      <c r="AG518" s="157"/>
      <c r="AH518" s="49"/>
      <c r="AI518" s="154"/>
      <c r="AJ518" s="155"/>
    </row>
    <row r="519" spans="4:36" x14ac:dyDescent="0.2">
      <c r="D519" s="25"/>
      <c r="E519" s="25"/>
      <c r="F519" s="157"/>
      <c r="G519" s="157"/>
      <c r="H519" s="157"/>
      <c r="I519" s="157"/>
      <c r="J519" s="157"/>
      <c r="K519" s="157"/>
      <c r="L519" s="157"/>
      <c r="M519" s="157"/>
      <c r="N519" s="157"/>
      <c r="O519" s="157"/>
      <c r="P519" s="157"/>
      <c r="Q519" s="157"/>
      <c r="R519" s="157"/>
      <c r="S519" s="157"/>
      <c r="U519" s="157"/>
      <c r="V519" s="157"/>
      <c r="W519" s="157"/>
      <c r="X519" s="157"/>
      <c r="Y519" s="157"/>
      <c r="Z519" s="157"/>
      <c r="AA519" s="157"/>
      <c r="AB519" s="157"/>
      <c r="AC519" s="157"/>
      <c r="AD519" s="157"/>
      <c r="AE519" s="157"/>
      <c r="AF519" s="157"/>
      <c r="AG519" s="157"/>
      <c r="AH519" s="49"/>
      <c r="AI519" s="154"/>
      <c r="AJ519" s="155"/>
    </row>
    <row r="520" spans="4:36" x14ac:dyDescent="0.2">
      <c r="D520" s="25"/>
      <c r="E520" s="25"/>
      <c r="F520" s="157"/>
      <c r="G520" s="157"/>
      <c r="H520" s="157"/>
      <c r="I520" s="157"/>
      <c r="J520" s="157"/>
      <c r="K520" s="157"/>
      <c r="L520" s="157"/>
      <c r="M520" s="157"/>
      <c r="N520" s="157"/>
      <c r="O520" s="157"/>
      <c r="P520" s="157"/>
      <c r="Q520" s="157"/>
      <c r="R520" s="157"/>
      <c r="S520" s="157"/>
      <c r="U520" s="157"/>
      <c r="V520" s="157"/>
      <c r="W520" s="157"/>
      <c r="X520" s="157"/>
      <c r="Y520" s="157"/>
      <c r="Z520" s="157"/>
      <c r="AA520" s="157"/>
      <c r="AB520" s="157"/>
      <c r="AC520" s="157"/>
      <c r="AD520" s="157"/>
      <c r="AE520" s="157"/>
      <c r="AF520" s="157"/>
      <c r="AG520" s="157"/>
      <c r="AH520" s="49"/>
      <c r="AI520" s="154"/>
      <c r="AJ520" s="155"/>
    </row>
    <row r="521" spans="4:36" x14ac:dyDescent="0.2">
      <c r="D521" s="25"/>
      <c r="E521" s="25"/>
      <c r="F521" s="157"/>
      <c r="G521" s="157"/>
      <c r="H521" s="157"/>
      <c r="I521" s="157"/>
      <c r="J521" s="157"/>
      <c r="K521" s="157"/>
      <c r="L521" s="157"/>
      <c r="M521" s="157"/>
      <c r="N521" s="157"/>
      <c r="O521" s="157"/>
      <c r="P521" s="157"/>
      <c r="Q521" s="157"/>
      <c r="R521" s="157"/>
      <c r="S521" s="157"/>
      <c r="U521" s="157"/>
      <c r="V521" s="157"/>
      <c r="W521" s="157"/>
      <c r="X521" s="157"/>
      <c r="Y521" s="157"/>
      <c r="Z521" s="157"/>
      <c r="AA521" s="157"/>
      <c r="AB521" s="157"/>
      <c r="AC521" s="157"/>
      <c r="AD521" s="157"/>
      <c r="AE521" s="157"/>
      <c r="AF521" s="157"/>
      <c r="AG521" s="157"/>
      <c r="AH521" s="49"/>
      <c r="AI521" s="154"/>
      <c r="AJ521" s="155"/>
    </row>
    <row r="522" spans="4:36" x14ac:dyDescent="0.2">
      <c r="D522" s="25"/>
      <c r="E522" s="25"/>
      <c r="F522" s="157"/>
      <c r="G522" s="157"/>
      <c r="H522" s="157"/>
      <c r="I522" s="157"/>
      <c r="J522" s="157"/>
      <c r="K522" s="157"/>
      <c r="L522" s="157"/>
      <c r="M522" s="157"/>
      <c r="N522" s="157"/>
      <c r="O522" s="157"/>
      <c r="P522" s="157"/>
      <c r="Q522" s="157"/>
      <c r="R522" s="157"/>
      <c r="S522" s="157"/>
      <c r="U522" s="157"/>
      <c r="V522" s="157"/>
      <c r="W522" s="157"/>
      <c r="X522" s="157"/>
      <c r="Y522" s="157"/>
      <c r="Z522" s="157"/>
      <c r="AA522" s="157"/>
      <c r="AB522" s="157"/>
      <c r="AC522" s="157"/>
      <c r="AD522" s="157"/>
      <c r="AE522" s="157"/>
      <c r="AF522" s="157"/>
      <c r="AG522" s="157"/>
      <c r="AH522" s="49"/>
      <c r="AI522" s="154"/>
      <c r="AJ522" s="155"/>
    </row>
    <row r="523" spans="4:36" x14ac:dyDescent="0.2">
      <c r="D523" s="25"/>
      <c r="E523" s="25"/>
      <c r="F523" s="157"/>
      <c r="G523" s="157"/>
      <c r="H523" s="157"/>
      <c r="I523" s="157"/>
      <c r="J523" s="157"/>
      <c r="K523" s="157"/>
      <c r="L523" s="157"/>
      <c r="M523" s="157"/>
      <c r="N523" s="157"/>
      <c r="O523" s="157"/>
      <c r="P523" s="157"/>
      <c r="Q523" s="157"/>
      <c r="R523" s="157"/>
      <c r="S523" s="157"/>
      <c r="U523" s="157"/>
      <c r="V523" s="157"/>
      <c r="W523" s="157"/>
      <c r="X523" s="157"/>
      <c r="Y523" s="157"/>
      <c r="Z523" s="157"/>
      <c r="AA523" s="157"/>
      <c r="AB523" s="157"/>
      <c r="AC523" s="157"/>
      <c r="AD523" s="157"/>
      <c r="AE523" s="157"/>
      <c r="AF523" s="157"/>
      <c r="AG523" s="157"/>
      <c r="AH523" s="49"/>
      <c r="AI523" s="154"/>
      <c r="AJ523" s="155"/>
    </row>
    <row r="524" spans="4:36" x14ac:dyDescent="0.2">
      <c r="D524" s="25"/>
      <c r="E524" s="25"/>
      <c r="F524" s="157"/>
      <c r="G524" s="157"/>
      <c r="H524" s="157"/>
      <c r="I524" s="157"/>
      <c r="J524" s="157"/>
      <c r="K524" s="157"/>
      <c r="L524" s="157"/>
      <c r="M524" s="157"/>
      <c r="N524" s="157"/>
      <c r="O524" s="157"/>
      <c r="P524" s="157"/>
      <c r="Q524" s="157"/>
      <c r="R524" s="157"/>
      <c r="S524" s="157"/>
      <c r="U524" s="157"/>
      <c r="V524" s="157"/>
      <c r="W524" s="157"/>
      <c r="X524" s="157"/>
      <c r="Y524" s="157"/>
      <c r="Z524" s="157"/>
      <c r="AA524" s="157"/>
      <c r="AB524" s="157"/>
      <c r="AC524" s="157"/>
      <c r="AD524" s="157"/>
      <c r="AE524" s="157"/>
      <c r="AF524" s="157"/>
      <c r="AG524" s="157"/>
      <c r="AH524" s="49"/>
      <c r="AI524" s="154"/>
      <c r="AJ524" s="155"/>
    </row>
    <row r="525" spans="4:36" x14ac:dyDescent="0.2">
      <c r="D525" s="25"/>
      <c r="E525" s="25"/>
      <c r="F525" s="157"/>
      <c r="G525" s="157"/>
      <c r="H525" s="157"/>
      <c r="I525" s="157"/>
      <c r="J525" s="157"/>
      <c r="K525" s="157"/>
      <c r="L525" s="157"/>
      <c r="M525" s="157"/>
      <c r="N525" s="157"/>
      <c r="O525" s="157"/>
      <c r="P525" s="157"/>
      <c r="Q525" s="157"/>
      <c r="R525" s="157"/>
      <c r="S525" s="157"/>
      <c r="U525" s="157"/>
      <c r="V525" s="157"/>
      <c r="W525" s="157"/>
      <c r="X525" s="157"/>
      <c r="Y525" s="157"/>
      <c r="Z525" s="157"/>
      <c r="AA525" s="157"/>
      <c r="AB525" s="157"/>
      <c r="AC525" s="157"/>
      <c r="AD525" s="157"/>
      <c r="AE525" s="157"/>
      <c r="AF525" s="157"/>
      <c r="AG525" s="157"/>
      <c r="AH525" s="49"/>
      <c r="AI525" s="154"/>
      <c r="AJ525" s="155"/>
    </row>
    <row r="526" spans="4:36" x14ac:dyDescent="0.2">
      <c r="D526" s="25"/>
      <c r="E526" s="25"/>
      <c r="F526" s="157"/>
      <c r="G526" s="157"/>
      <c r="H526" s="157"/>
      <c r="I526" s="157"/>
      <c r="J526" s="157"/>
      <c r="K526" s="157"/>
      <c r="L526" s="157"/>
      <c r="M526" s="157"/>
      <c r="N526" s="157"/>
      <c r="O526" s="157"/>
      <c r="P526" s="157"/>
      <c r="Q526" s="157"/>
      <c r="R526" s="157"/>
      <c r="S526" s="157"/>
      <c r="U526" s="157"/>
      <c r="V526" s="157"/>
      <c r="W526" s="157"/>
      <c r="X526" s="157"/>
      <c r="Y526" s="157"/>
      <c r="Z526" s="157"/>
      <c r="AA526" s="157"/>
      <c r="AB526" s="157"/>
      <c r="AC526" s="157"/>
      <c r="AD526" s="157"/>
      <c r="AE526" s="157"/>
      <c r="AF526" s="157"/>
      <c r="AG526" s="157"/>
      <c r="AH526" s="49"/>
      <c r="AI526" s="154"/>
      <c r="AJ526" s="155"/>
    </row>
    <row r="527" spans="4:36" x14ac:dyDescent="0.2">
      <c r="D527" s="25"/>
      <c r="E527" s="25"/>
      <c r="F527" s="157"/>
      <c r="G527" s="157"/>
      <c r="H527" s="157"/>
      <c r="I527" s="157"/>
      <c r="J527" s="157"/>
      <c r="K527" s="157"/>
      <c r="L527" s="157"/>
      <c r="M527" s="157"/>
      <c r="N527" s="157"/>
      <c r="O527" s="157"/>
      <c r="P527" s="157"/>
      <c r="Q527" s="157"/>
      <c r="R527" s="157"/>
      <c r="S527" s="157"/>
      <c r="U527" s="157"/>
      <c r="V527" s="157"/>
      <c r="W527" s="157"/>
      <c r="X527" s="157"/>
      <c r="Y527" s="157"/>
      <c r="Z527" s="157"/>
      <c r="AA527" s="157"/>
      <c r="AB527" s="157"/>
      <c r="AC527" s="157"/>
      <c r="AD527" s="157"/>
      <c r="AE527" s="157"/>
      <c r="AF527" s="157"/>
      <c r="AG527" s="157"/>
      <c r="AH527" s="49"/>
      <c r="AI527" s="154"/>
      <c r="AJ527" s="155"/>
    </row>
    <row r="528" spans="4:36" x14ac:dyDescent="0.2">
      <c r="D528" s="25"/>
      <c r="E528" s="25"/>
      <c r="F528" s="157"/>
      <c r="G528" s="157"/>
      <c r="H528" s="157"/>
      <c r="I528" s="157"/>
      <c r="J528" s="157"/>
      <c r="K528" s="157"/>
      <c r="L528" s="157"/>
      <c r="M528" s="157"/>
      <c r="N528" s="157"/>
      <c r="O528" s="157"/>
      <c r="P528" s="157"/>
      <c r="Q528" s="157"/>
      <c r="R528" s="157"/>
      <c r="S528" s="157"/>
      <c r="U528" s="157"/>
      <c r="V528" s="157"/>
      <c r="W528" s="157"/>
      <c r="X528" s="157"/>
      <c r="Y528" s="157"/>
      <c r="Z528" s="157"/>
      <c r="AA528" s="157"/>
      <c r="AB528" s="157"/>
      <c r="AC528" s="157"/>
      <c r="AD528" s="157"/>
      <c r="AE528" s="157"/>
      <c r="AF528" s="157"/>
      <c r="AG528" s="157"/>
      <c r="AH528" s="49"/>
      <c r="AI528" s="154"/>
      <c r="AJ528" s="155"/>
    </row>
    <row r="529" spans="4:36" x14ac:dyDescent="0.2">
      <c r="D529" s="25"/>
      <c r="E529" s="25"/>
      <c r="F529" s="157"/>
      <c r="G529" s="157"/>
      <c r="H529" s="157"/>
      <c r="I529" s="157"/>
      <c r="J529" s="157"/>
      <c r="K529" s="157"/>
      <c r="L529" s="157"/>
      <c r="M529" s="157"/>
      <c r="N529" s="157"/>
      <c r="O529" s="157"/>
      <c r="P529" s="157"/>
      <c r="Q529" s="157"/>
      <c r="R529" s="157"/>
      <c r="S529" s="157"/>
      <c r="U529" s="157"/>
      <c r="V529" s="157"/>
      <c r="W529" s="157"/>
      <c r="X529" s="157"/>
      <c r="Y529" s="157"/>
      <c r="Z529" s="157"/>
      <c r="AA529" s="157"/>
      <c r="AB529" s="157"/>
      <c r="AC529" s="157"/>
      <c r="AD529" s="157"/>
      <c r="AE529" s="157"/>
      <c r="AF529" s="157"/>
      <c r="AG529" s="157"/>
      <c r="AH529" s="49"/>
      <c r="AI529" s="154"/>
      <c r="AJ529" s="155"/>
    </row>
    <row r="530" spans="4:36" x14ac:dyDescent="0.2">
      <c r="D530" s="25"/>
      <c r="E530" s="25"/>
      <c r="F530" s="157"/>
      <c r="G530" s="157"/>
      <c r="H530" s="157"/>
      <c r="I530" s="157"/>
      <c r="J530" s="157"/>
      <c r="K530" s="157"/>
      <c r="L530" s="157"/>
      <c r="M530" s="157"/>
      <c r="N530" s="157"/>
      <c r="O530" s="157"/>
      <c r="P530" s="157"/>
      <c r="Q530" s="157"/>
      <c r="R530" s="157"/>
      <c r="S530" s="157"/>
      <c r="U530" s="157"/>
      <c r="V530" s="157"/>
      <c r="W530" s="157"/>
      <c r="X530" s="157"/>
      <c r="Y530" s="157"/>
      <c r="Z530" s="157"/>
      <c r="AA530" s="157"/>
      <c r="AB530" s="157"/>
      <c r="AC530" s="157"/>
      <c r="AD530" s="157"/>
      <c r="AE530" s="157"/>
      <c r="AF530" s="157"/>
      <c r="AG530" s="157"/>
      <c r="AH530" s="49"/>
      <c r="AI530" s="154"/>
      <c r="AJ530" s="155"/>
    </row>
    <row r="531" spans="4:36" x14ac:dyDescent="0.2">
      <c r="D531" s="25"/>
      <c r="E531" s="25"/>
      <c r="F531" s="157"/>
      <c r="G531" s="157"/>
      <c r="H531" s="157"/>
      <c r="I531" s="157"/>
      <c r="J531" s="157"/>
      <c r="K531" s="157"/>
      <c r="L531" s="157"/>
      <c r="M531" s="157"/>
      <c r="N531" s="157"/>
      <c r="O531" s="157"/>
      <c r="P531" s="157"/>
      <c r="Q531" s="157"/>
      <c r="R531" s="157"/>
      <c r="S531" s="157"/>
      <c r="U531" s="157"/>
      <c r="V531" s="157"/>
      <c r="W531" s="157"/>
      <c r="X531" s="157"/>
      <c r="Y531" s="157"/>
      <c r="Z531" s="157"/>
      <c r="AA531" s="157"/>
      <c r="AB531" s="157"/>
      <c r="AC531" s="157"/>
      <c r="AD531" s="157"/>
      <c r="AE531" s="157"/>
      <c r="AF531" s="157"/>
      <c r="AG531" s="157"/>
      <c r="AH531" s="49"/>
      <c r="AI531" s="154"/>
      <c r="AJ531" s="155"/>
    </row>
    <row r="532" spans="4:36" x14ac:dyDescent="0.2">
      <c r="D532" s="25"/>
      <c r="E532" s="25"/>
      <c r="F532" s="157"/>
      <c r="G532" s="157"/>
      <c r="H532" s="157"/>
      <c r="I532" s="157"/>
      <c r="J532" s="157"/>
      <c r="K532" s="157"/>
      <c r="L532" s="157"/>
      <c r="M532" s="157"/>
      <c r="N532" s="157"/>
      <c r="O532" s="157"/>
      <c r="P532" s="157"/>
      <c r="Q532" s="157"/>
      <c r="R532" s="157"/>
      <c r="S532" s="157"/>
      <c r="U532" s="157"/>
      <c r="V532" s="157"/>
      <c r="W532" s="157"/>
      <c r="X532" s="157"/>
      <c r="Y532" s="157"/>
      <c r="Z532" s="157"/>
      <c r="AA532" s="157"/>
      <c r="AB532" s="157"/>
      <c r="AC532" s="157"/>
      <c r="AD532" s="157"/>
      <c r="AE532" s="157"/>
      <c r="AF532" s="157"/>
      <c r="AG532" s="157"/>
      <c r="AH532" s="49"/>
      <c r="AI532" s="154"/>
      <c r="AJ532" s="155"/>
    </row>
    <row r="533" spans="4:36" x14ac:dyDescent="0.2">
      <c r="D533" s="25"/>
      <c r="E533" s="25"/>
      <c r="F533" s="157"/>
      <c r="G533" s="157"/>
      <c r="H533" s="157"/>
      <c r="I533" s="157"/>
      <c r="J533" s="157"/>
      <c r="K533" s="157"/>
      <c r="L533" s="157"/>
      <c r="M533" s="157"/>
      <c r="N533" s="157"/>
      <c r="O533" s="157"/>
      <c r="P533" s="157"/>
      <c r="Q533" s="157"/>
      <c r="R533" s="157"/>
      <c r="S533" s="157"/>
      <c r="U533" s="157"/>
      <c r="V533" s="157"/>
      <c r="W533" s="157"/>
      <c r="X533" s="157"/>
      <c r="Y533" s="157"/>
      <c r="Z533" s="157"/>
      <c r="AA533" s="157"/>
      <c r="AB533" s="157"/>
      <c r="AC533" s="157"/>
      <c r="AD533" s="157"/>
      <c r="AE533" s="157"/>
      <c r="AF533" s="157"/>
      <c r="AG533" s="157"/>
      <c r="AH533" s="49"/>
      <c r="AI533" s="154"/>
      <c r="AJ533" s="155"/>
    </row>
    <row r="534" spans="4:36" x14ac:dyDescent="0.2">
      <c r="D534" s="25"/>
      <c r="E534" s="25"/>
      <c r="F534" s="157"/>
      <c r="G534" s="157"/>
      <c r="H534" s="157"/>
      <c r="I534" s="157"/>
      <c r="J534" s="157"/>
      <c r="K534" s="157"/>
      <c r="L534" s="157"/>
      <c r="M534" s="157"/>
      <c r="N534" s="157"/>
      <c r="O534" s="157"/>
      <c r="P534" s="157"/>
      <c r="Q534" s="157"/>
      <c r="R534" s="157"/>
      <c r="S534" s="157"/>
      <c r="U534" s="157"/>
      <c r="V534" s="157"/>
      <c r="W534" s="157"/>
      <c r="X534" s="157"/>
      <c r="Y534" s="157"/>
      <c r="Z534" s="157"/>
      <c r="AA534" s="157"/>
      <c r="AB534" s="157"/>
      <c r="AC534" s="157"/>
      <c r="AD534" s="157"/>
      <c r="AE534" s="157"/>
      <c r="AF534" s="157"/>
      <c r="AG534" s="157"/>
      <c r="AH534" s="49"/>
      <c r="AI534" s="154"/>
      <c r="AJ534" s="155"/>
    </row>
    <row r="535" spans="4:36" x14ac:dyDescent="0.2">
      <c r="D535" s="25"/>
      <c r="E535" s="25"/>
      <c r="F535" s="157"/>
      <c r="G535" s="157"/>
      <c r="H535" s="157"/>
      <c r="I535" s="157"/>
      <c r="J535" s="157"/>
      <c r="K535" s="157"/>
      <c r="L535" s="157"/>
      <c r="M535" s="157"/>
      <c r="N535" s="157"/>
      <c r="O535" s="157"/>
      <c r="P535" s="157"/>
      <c r="Q535" s="157"/>
      <c r="R535" s="157"/>
      <c r="S535" s="157"/>
      <c r="U535" s="157"/>
      <c r="V535" s="157"/>
      <c r="W535" s="157"/>
      <c r="X535" s="157"/>
      <c r="Y535" s="157"/>
      <c r="Z535" s="157"/>
      <c r="AA535" s="157"/>
      <c r="AB535" s="157"/>
      <c r="AC535" s="157"/>
      <c r="AD535" s="157"/>
      <c r="AE535" s="157"/>
      <c r="AF535" s="157"/>
      <c r="AG535" s="157"/>
      <c r="AH535" s="49"/>
      <c r="AI535" s="154"/>
      <c r="AJ535" s="155"/>
    </row>
    <row r="536" spans="4:36" x14ac:dyDescent="0.2">
      <c r="D536" s="25"/>
      <c r="E536" s="25"/>
      <c r="F536" s="157"/>
      <c r="G536" s="157"/>
      <c r="H536" s="157"/>
      <c r="I536" s="157"/>
      <c r="J536" s="157"/>
      <c r="K536" s="157"/>
      <c r="L536" s="157"/>
      <c r="M536" s="157"/>
      <c r="N536" s="157"/>
      <c r="O536" s="157"/>
      <c r="P536" s="157"/>
      <c r="Q536" s="157"/>
      <c r="R536" s="157"/>
      <c r="S536" s="157"/>
      <c r="U536" s="157"/>
      <c r="V536" s="157"/>
      <c r="W536" s="157"/>
      <c r="X536" s="157"/>
      <c r="Y536" s="157"/>
      <c r="Z536" s="157"/>
      <c r="AA536" s="157"/>
      <c r="AB536" s="157"/>
      <c r="AC536" s="157"/>
      <c r="AD536" s="157"/>
      <c r="AE536" s="157"/>
      <c r="AF536" s="157"/>
      <c r="AG536" s="157"/>
      <c r="AH536" s="49"/>
      <c r="AI536" s="154"/>
      <c r="AJ536" s="155"/>
    </row>
    <row r="537" spans="4:36" x14ac:dyDescent="0.2">
      <c r="D537" s="25"/>
      <c r="E537" s="25"/>
      <c r="F537" s="157"/>
      <c r="G537" s="157"/>
      <c r="H537" s="157"/>
      <c r="I537" s="157"/>
      <c r="J537" s="157"/>
      <c r="K537" s="157"/>
      <c r="L537" s="157"/>
      <c r="M537" s="157"/>
      <c r="N537" s="157"/>
      <c r="O537" s="157"/>
      <c r="P537" s="157"/>
      <c r="Q537" s="157"/>
      <c r="R537" s="157"/>
      <c r="S537" s="157"/>
      <c r="U537" s="157"/>
      <c r="V537" s="157"/>
      <c r="W537" s="157"/>
      <c r="X537" s="157"/>
      <c r="Y537" s="157"/>
      <c r="Z537" s="157"/>
      <c r="AA537" s="157"/>
      <c r="AB537" s="157"/>
      <c r="AC537" s="157"/>
      <c r="AD537" s="157"/>
      <c r="AE537" s="157"/>
      <c r="AF537" s="157"/>
      <c r="AG537" s="157"/>
      <c r="AH537" s="49"/>
      <c r="AI537" s="154"/>
      <c r="AJ537" s="155"/>
    </row>
    <row r="538" spans="4:36" x14ac:dyDescent="0.2">
      <c r="D538" s="25"/>
      <c r="E538" s="25"/>
      <c r="F538" s="157"/>
      <c r="G538" s="157"/>
      <c r="H538" s="157"/>
      <c r="I538" s="157"/>
      <c r="J538" s="157"/>
      <c r="K538" s="157"/>
      <c r="L538" s="157"/>
      <c r="M538" s="157"/>
      <c r="N538" s="157"/>
      <c r="O538" s="157"/>
      <c r="P538" s="157"/>
      <c r="Q538" s="157"/>
      <c r="R538" s="157"/>
      <c r="S538" s="157"/>
      <c r="U538" s="157"/>
      <c r="V538" s="157"/>
      <c r="W538" s="157"/>
      <c r="X538" s="157"/>
      <c r="Y538" s="157"/>
      <c r="Z538" s="157"/>
      <c r="AA538" s="157"/>
      <c r="AB538" s="157"/>
      <c r="AC538" s="157"/>
      <c r="AD538" s="157"/>
      <c r="AE538" s="157"/>
      <c r="AF538" s="157"/>
      <c r="AG538" s="157"/>
      <c r="AH538" s="49"/>
      <c r="AI538" s="154"/>
      <c r="AJ538" s="155"/>
    </row>
    <row r="539" spans="4:36" x14ac:dyDescent="0.2">
      <c r="D539" s="25"/>
      <c r="E539" s="25"/>
      <c r="F539" s="157"/>
      <c r="G539" s="157"/>
      <c r="H539" s="157"/>
      <c r="I539" s="157"/>
      <c r="J539" s="157"/>
      <c r="K539" s="157"/>
      <c r="L539" s="157"/>
      <c r="M539" s="157"/>
      <c r="N539" s="157"/>
      <c r="O539" s="157"/>
      <c r="P539" s="157"/>
      <c r="Q539" s="157"/>
      <c r="R539" s="157"/>
      <c r="S539" s="157"/>
      <c r="U539" s="157"/>
      <c r="V539" s="157"/>
      <c r="W539" s="157"/>
      <c r="X539" s="157"/>
      <c r="Y539" s="157"/>
      <c r="Z539" s="157"/>
      <c r="AA539" s="157"/>
      <c r="AB539" s="157"/>
      <c r="AC539" s="157"/>
      <c r="AD539" s="157"/>
      <c r="AE539" s="157"/>
      <c r="AF539" s="157"/>
      <c r="AG539" s="157"/>
      <c r="AH539" s="49"/>
      <c r="AI539" s="154"/>
      <c r="AJ539" s="155"/>
    </row>
    <row r="540" spans="4:36" x14ac:dyDescent="0.2">
      <c r="D540" s="25"/>
      <c r="E540" s="25"/>
      <c r="F540" s="157"/>
      <c r="G540" s="157"/>
      <c r="H540" s="157"/>
      <c r="I540" s="157"/>
      <c r="J540" s="157"/>
      <c r="K540" s="157"/>
      <c r="L540" s="157"/>
      <c r="M540" s="157"/>
      <c r="N540" s="157"/>
      <c r="O540" s="157"/>
      <c r="P540" s="157"/>
      <c r="Q540" s="157"/>
      <c r="R540" s="157"/>
      <c r="S540" s="157"/>
      <c r="U540" s="157"/>
      <c r="V540" s="157"/>
      <c r="W540" s="157"/>
      <c r="X540" s="157"/>
      <c r="Y540" s="157"/>
      <c r="Z540" s="157"/>
      <c r="AA540" s="157"/>
      <c r="AB540" s="157"/>
      <c r="AC540" s="157"/>
      <c r="AD540" s="157"/>
      <c r="AE540" s="157"/>
      <c r="AF540" s="157"/>
      <c r="AG540" s="157"/>
      <c r="AH540" s="49"/>
      <c r="AI540" s="154"/>
      <c r="AJ540" s="155"/>
    </row>
    <row r="541" spans="4:36" x14ac:dyDescent="0.2">
      <c r="D541" s="25"/>
      <c r="E541" s="25"/>
      <c r="F541" s="157"/>
      <c r="G541" s="157"/>
      <c r="H541" s="157"/>
      <c r="I541" s="157"/>
      <c r="J541" s="157"/>
      <c r="K541" s="157"/>
      <c r="L541" s="157"/>
      <c r="M541" s="157"/>
      <c r="N541" s="157"/>
      <c r="O541" s="157"/>
      <c r="P541" s="157"/>
      <c r="Q541" s="157"/>
      <c r="R541" s="157"/>
      <c r="S541" s="157"/>
      <c r="U541" s="157"/>
      <c r="V541" s="157"/>
      <c r="W541" s="157"/>
      <c r="X541" s="157"/>
      <c r="Y541" s="157"/>
      <c r="Z541" s="157"/>
      <c r="AA541" s="157"/>
      <c r="AB541" s="157"/>
      <c r="AC541" s="157"/>
      <c r="AD541" s="157"/>
      <c r="AE541" s="157"/>
      <c r="AF541" s="157"/>
      <c r="AG541" s="157"/>
      <c r="AH541" s="49"/>
      <c r="AI541" s="154"/>
      <c r="AJ541" s="155"/>
    </row>
    <row r="542" spans="4:36" x14ac:dyDescent="0.2">
      <c r="D542" s="25"/>
      <c r="E542" s="25"/>
      <c r="F542" s="157"/>
      <c r="G542" s="157"/>
      <c r="H542" s="157"/>
      <c r="I542" s="157"/>
      <c r="J542" s="157"/>
      <c r="K542" s="157"/>
      <c r="L542" s="157"/>
      <c r="M542" s="157"/>
      <c r="N542" s="157"/>
      <c r="O542" s="157"/>
      <c r="P542" s="157"/>
      <c r="Q542" s="157"/>
      <c r="R542" s="157"/>
      <c r="S542" s="157"/>
      <c r="U542" s="157"/>
      <c r="V542" s="157"/>
      <c r="W542" s="157"/>
      <c r="X542" s="157"/>
      <c r="Y542" s="157"/>
      <c r="Z542" s="157"/>
      <c r="AA542" s="157"/>
      <c r="AB542" s="157"/>
      <c r="AC542" s="157"/>
      <c r="AD542" s="157"/>
      <c r="AE542" s="157"/>
      <c r="AF542" s="157"/>
      <c r="AG542" s="157"/>
      <c r="AH542" s="49"/>
      <c r="AI542" s="154"/>
      <c r="AJ542" s="155"/>
    </row>
    <row r="543" spans="4:36" x14ac:dyDescent="0.2">
      <c r="D543" s="25"/>
      <c r="E543" s="25"/>
      <c r="F543" s="157"/>
      <c r="G543" s="157"/>
      <c r="H543" s="157"/>
      <c r="I543" s="157"/>
      <c r="J543" s="157"/>
      <c r="K543" s="157"/>
      <c r="L543" s="157"/>
      <c r="M543" s="157"/>
      <c r="N543" s="157"/>
      <c r="O543" s="157"/>
      <c r="P543" s="157"/>
      <c r="Q543" s="157"/>
      <c r="R543" s="157"/>
      <c r="S543" s="157"/>
      <c r="U543" s="157"/>
      <c r="V543" s="157"/>
      <c r="W543" s="157"/>
      <c r="X543" s="157"/>
      <c r="Y543" s="157"/>
      <c r="Z543" s="157"/>
      <c r="AA543" s="157"/>
      <c r="AB543" s="157"/>
      <c r="AC543" s="157"/>
      <c r="AD543" s="157"/>
      <c r="AE543" s="157"/>
      <c r="AF543" s="157"/>
      <c r="AG543" s="157"/>
      <c r="AH543" s="49"/>
      <c r="AI543" s="154"/>
      <c r="AJ543" s="155"/>
    </row>
    <row r="544" spans="4:36" x14ac:dyDescent="0.2">
      <c r="D544" s="25"/>
      <c r="E544" s="25"/>
      <c r="F544" s="157"/>
      <c r="G544" s="157"/>
      <c r="H544" s="157"/>
      <c r="I544" s="157"/>
      <c r="J544" s="157"/>
      <c r="K544" s="157"/>
      <c r="L544" s="157"/>
      <c r="M544" s="157"/>
      <c r="N544" s="157"/>
      <c r="O544" s="157"/>
      <c r="P544" s="157"/>
      <c r="Q544" s="157"/>
      <c r="R544" s="157"/>
      <c r="S544" s="157"/>
      <c r="U544" s="157"/>
      <c r="V544" s="157"/>
      <c r="W544" s="157"/>
      <c r="X544" s="157"/>
      <c r="Y544" s="157"/>
      <c r="Z544" s="157"/>
      <c r="AA544" s="157"/>
      <c r="AB544" s="157"/>
      <c r="AC544" s="157"/>
      <c r="AD544" s="157"/>
      <c r="AE544" s="157"/>
      <c r="AF544" s="157"/>
      <c r="AG544" s="157"/>
      <c r="AH544" s="49"/>
      <c r="AI544" s="154"/>
      <c r="AJ544" s="155"/>
    </row>
    <row r="545" spans="4:36" x14ac:dyDescent="0.2">
      <c r="D545" s="25"/>
      <c r="E545" s="25"/>
      <c r="F545" s="157"/>
      <c r="G545" s="157"/>
      <c r="H545" s="157"/>
      <c r="I545" s="157"/>
      <c r="J545" s="157"/>
      <c r="K545" s="157"/>
      <c r="L545" s="157"/>
      <c r="M545" s="157"/>
      <c r="N545" s="157"/>
      <c r="O545" s="157"/>
      <c r="P545" s="157"/>
      <c r="Q545" s="157"/>
      <c r="R545" s="157"/>
      <c r="S545" s="157"/>
      <c r="U545" s="157"/>
      <c r="V545" s="157"/>
      <c r="W545" s="157"/>
      <c r="X545" s="157"/>
      <c r="Y545" s="157"/>
      <c r="Z545" s="157"/>
      <c r="AA545" s="157"/>
      <c r="AB545" s="157"/>
      <c r="AC545" s="157"/>
      <c r="AD545" s="157"/>
      <c r="AE545" s="157"/>
      <c r="AF545" s="157"/>
      <c r="AG545" s="157"/>
      <c r="AH545" s="49"/>
      <c r="AI545" s="154"/>
      <c r="AJ545" s="155"/>
    </row>
    <row r="546" spans="4:36" x14ac:dyDescent="0.2">
      <c r="D546" s="25"/>
      <c r="E546" s="25"/>
      <c r="F546" s="157"/>
      <c r="G546" s="157"/>
      <c r="H546" s="157"/>
      <c r="I546" s="157"/>
      <c r="J546" s="157"/>
      <c r="K546" s="157"/>
      <c r="L546" s="157"/>
      <c r="M546" s="157"/>
      <c r="N546" s="157"/>
      <c r="O546" s="157"/>
      <c r="P546" s="157"/>
      <c r="Q546" s="157"/>
      <c r="R546" s="157"/>
      <c r="S546" s="157"/>
      <c r="U546" s="157"/>
      <c r="V546" s="157"/>
      <c r="W546" s="157"/>
      <c r="X546" s="157"/>
      <c r="Y546" s="157"/>
      <c r="Z546" s="157"/>
      <c r="AA546" s="157"/>
      <c r="AB546" s="157"/>
      <c r="AC546" s="157"/>
      <c r="AD546" s="157"/>
      <c r="AE546" s="157"/>
      <c r="AF546" s="157"/>
      <c r="AG546" s="157"/>
      <c r="AH546" s="49"/>
      <c r="AI546" s="154"/>
      <c r="AJ546" s="155"/>
    </row>
    <row r="547" spans="4:36" x14ac:dyDescent="0.2">
      <c r="D547" s="25"/>
      <c r="E547" s="25"/>
      <c r="F547" s="157"/>
      <c r="G547" s="157"/>
      <c r="H547" s="157"/>
      <c r="I547" s="157"/>
      <c r="J547" s="157"/>
      <c r="K547" s="157"/>
      <c r="L547" s="157"/>
      <c r="M547" s="157"/>
      <c r="N547" s="157"/>
      <c r="O547" s="157"/>
      <c r="P547" s="157"/>
      <c r="Q547" s="157"/>
      <c r="R547" s="157"/>
      <c r="S547" s="157"/>
      <c r="U547" s="157"/>
      <c r="V547" s="157"/>
      <c r="W547" s="157"/>
      <c r="X547" s="157"/>
      <c r="Y547" s="157"/>
      <c r="Z547" s="157"/>
      <c r="AA547" s="157"/>
      <c r="AB547" s="157"/>
      <c r="AC547" s="157"/>
      <c r="AD547" s="157"/>
      <c r="AE547" s="157"/>
      <c r="AF547" s="157"/>
      <c r="AG547" s="157"/>
      <c r="AH547" s="49"/>
      <c r="AI547" s="154"/>
      <c r="AJ547" s="155"/>
    </row>
    <row r="548" spans="4:36" x14ac:dyDescent="0.2">
      <c r="D548" s="25"/>
      <c r="E548" s="25"/>
      <c r="F548" s="157"/>
      <c r="G548" s="157"/>
      <c r="H548" s="157"/>
      <c r="I548" s="157"/>
      <c r="J548" s="157"/>
      <c r="K548" s="157"/>
      <c r="L548" s="157"/>
      <c r="M548" s="157"/>
      <c r="N548" s="157"/>
      <c r="O548" s="157"/>
      <c r="P548" s="157"/>
      <c r="Q548" s="157"/>
      <c r="R548" s="157"/>
      <c r="S548" s="157"/>
      <c r="U548" s="157"/>
      <c r="V548" s="157"/>
      <c r="W548" s="157"/>
      <c r="X548" s="157"/>
      <c r="Y548" s="157"/>
      <c r="Z548" s="157"/>
      <c r="AA548" s="157"/>
      <c r="AB548" s="157"/>
      <c r="AC548" s="157"/>
      <c r="AD548" s="157"/>
      <c r="AE548" s="157"/>
      <c r="AF548" s="157"/>
      <c r="AG548" s="157"/>
      <c r="AH548" s="49"/>
      <c r="AI548" s="154"/>
      <c r="AJ548" s="155"/>
    </row>
    <row r="549" spans="4:36" x14ac:dyDescent="0.2">
      <c r="D549" s="25"/>
      <c r="E549" s="25"/>
      <c r="F549" s="157"/>
      <c r="G549" s="157"/>
      <c r="H549" s="157"/>
      <c r="I549" s="157"/>
      <c r="J549" s="157"/>
      <c r="K549" s="157"/>
      <c r="L549" s="157"/>
      <c r="M549" s="157"/>
      <c r="N549" s="157"/>
      <c r="O549" s="157"/>
      <c r="P549" s="157"/>
      <c r="Q549" s="157"/>
      <c r="R549" s="157"/>
      <c r="S549" s="157"/>
      <c r="U549" s="157"/>
      <c r="V549" s="157"/>
      <c r="W549" s="157"/>
      <c r="X549" s="157"/>
      <c r="Y549" s="157"/>
      <c r="Z549" s="157"/>
      <c r="AA549" s="157"/>
      <c r="AB549" s="157"/>
      <c r="AC549" s="157"/>
      <c r="AD549" s="157"/>
      <c r="AE549" s="157"/>
      <c r="AF549" s="157"/>
      <c r="AG549" s="157"/>
      <c r="AH549" s="49"/>
      <c r="AI549" s="154"/>
      <c r="AJ549" s="155"/>
    </row>
    <row r="550" spans="4:36" x14ac:dyDescent="0.2">
      <c r="D550" s="25"/>
      <c r="E550" s="25"/>
      <c r="F550" s="157"/>
      <c r="G550" s="157"/>
      <c r="H550" s="157"/>
      <c r="I550" s="157"/>
      <c r="J550" s="157"/>
      <c r="K550" s="157"/>
      <c r="L550" s="157"/>
      <c r="M550" s="157"/>
      <c r="N550" s="157"/>
      <c r="O550" s="157"/>
      <c r="P550" s="157"/>
      <c r="Q550" s="157"/>
      <c r="R550" s="157"/>
      <c r="S550" s="157"/>
      <c r="U550" s="157"/>
      <c r="V550" s="157"/>
      <c r="W550" s="157"/>
      <c r="X550" s="157"/>
      <c r="Y550" s="157"/>
      <c r="Z550" s="157"/>
      <c r="AA550" s="157"/>
      <c r="AB550" s="157"/>
      <c r="AC550" s="157"/>
      <c r="AD550" s="157"/>
      <c r="AE550" s="157"/>
      <c r="AF550" s="157"/>
      <c r="AG550" s="157"/>
      <c r="AH550" s="49"/>
      <c r="AI550" s="154"/>
      <c r="AJ550" s="155"/>
    </row>
    <row r="551" spans="4:36" x14ac:dyDescent="0.2">
      <c r="D551" s="25"/>
      <c r="E551" s="25"/>
      <c r="F551" s="157"/>
      <c r="G551" s="157"/>
      <c r="H551" s="157"/>
      <c r="I551" s="157"/>
      <c r="J551" s="157"/>
      <c r="K551" s="157"/>
      <c r="L551" s="157"/>
      <c r="M551" s="157"/>
      <c r="N551" s="157"/>
      <c r="O551" s="157"/>
      <c r="P551" s="157"/>
      <c r="Q551" s="157"/>
      <c r="R551" s="157"/>
      <c r="S551" s="157"/>
      <c r="U551" s="157"/>
      <c r="V551" s="157"/>
      <c r="W551" s="157"/>
      <c r="X551" s="157"/>
      <c r="Y551" s="157"/>
      <c r="Z551" s="157"/>
      <c r="AA551" s="157"/>
      <c r="AB551" s="157"/>
      <c r="AC551" s="157"/>
      <c r="AD551" s="157"/>
      <c r="AE551" s="157"/>
      <c r="AF551" s="157"/>
      <c r="AG551" s="157"/>
      <c r="AH551" s="49"/>
      <c r="AI551" s="154"/>
      <c r="AJ551" s="155"/>
    </row>
    <row r="552" spans="4:36" x14ac:dyDescent="0.2">
      <c r="D552" s="25"/>
      <c r="E552" s="25"/>
      <c r="F552" s="157"/>
      <c r="G552" s="157"/>
      <c r="H552" s="157"/>
      <c r="I552" s="157"/>
      <c r="J552" s="157"/>
      <c r="K552" s="157"/>
      <c r="L552" s="157"/>
      <c r="M552" s="157"/>
      <c r="N552" s="157"/>
      <c r="O552" s="157"/>
      <c r="P552" s="157"/>
      <c r="Q552" s="157"/>
      <c r="R552" s="157"/>
      <c r="S552" s="157"/>
      <c r="U552" s="157"/>
      <c r="V552" s="157"/>
      <c r="W552" s="157"/>
      <c r="X552" s="157"/>
      <c r="Y552" s="157"/>
      <c r="Z552" s="157"/>
      <c r="AA552" s="157"/>
      <c r="AB552" s="157"/>
      <c r="AC552" s="157"/>
      <c r="AD552" s="157"/>
      <c r="AE552" s="157"/>
      <c r="AF552" s="157"/>
      <c r="AG552" s="157"/>
      <c r="AH552" s="49"/>
      <c r="AI552" s="154"/>
      <c r="AJ552" s="155"/>
    </row>
    <row r="553" spans="4:36" x14ac:dyDescent="0.2">
      <c r="D553" s="25"/>
      <c r="E553" s="25"/>
      <c r="F553" s="157"/>
      <c r="G553" s="157"/>
      <c r="H553" s="157"/>
      <c r="I553" s="157"/>
      <c r="J553" s="157"/>
      <c r="K553" s="157"/>
      <c r="L553" s="157"/>
      <c r="M553" s="157"/>
      <c r="N553" s="157"/>
      <c r="O553" s="157"/>
      <c r="P553" s="157"/>
      <c r="Q553" s="157"/>
      <c r="R553" s="157"/>
      <c r="S553" s="157"/>
      <c r="U553" s="157"/>
      <c r="V553" s="157"/>
      <c r="W553" s="157"/>
      <c r="X553" s="157"/>
      <c r="Y553" s="157"/>
      <c r="Z553" s="157"/>
      <c r="AA553" s="157"/>
      <c r="AB553" s="157"/>
      <c r="AC553" s="157"/>
      <c r="AD553" s="157"/>
      <c r="AE553" s="157"/>
      <c r="AF553" s="157"/>
      <c r="AG553" s="157"/>
      <c r="AH553" s="49"/>
      <c r="AI553" s="154"/>
      <c r="AJ553" s="155"/>
    </row>
    <row r="554" spans="4:36" x14ac:dyDescent="0.2">
      <c r="D554" s="25"/>
      <c r="E554" s="25"/>
      <c r="F554" s="157"/>
      <c r="G554" s="157"/>
      <c r="H554" s="157"/>
      <c r="I554" s="157"/>
      <c r="J554" s="157"/>
      <c r="K554" s="157"/>
      <c r="L554" s="157"/>
      <c r="M554" s="157"/>
      <c r="N554" s="157"/>
      <c r="O554" s="157"/>
      <c r="P554" s="157"/>
      <c r="Q554" s="157"/>
      <c r="R554" s="157"/>
      <c r="S554" s="157"/>
      <c r="U554" s="157"/>
      <c r="V554" s="157"/>
      <c r="W554" s="157"/>
      <c r="X554" s="157"/>
      <c r="Y554" s="157"/>
      <c r="Z554" s="157"/>
      <c r="AA554" s="157"/>
      <c r="AB554" s="157"/>
      <c r="AC554" s="157"/>
      <c r="AD554" s="157"/>
      <c r="AE554" s="157"/>
      <c r="AF554" s="157"/>
      <c r="AG554" s="157"/>
      <c r="AH554" s="49"/>
      <c r="AI554" s="154"/>
      <c r="AJ554" s="155"/>
    </row>
    <row r="555" spans="4:36" x14ac:dyDescent="0.2">
      <c r="D555" s="25"/>
      <c r="E555" s="25"/>
      <c r="F555" s="157"/>
      <c r="G555" s="157"/>
      <c r="H555" s="157"/>
      <c r="I555" s="157"/>
      <c r="J555" s="157"/>
      <c r="K555" s="157"/>
      <c r="L555" s="157"/>
      <c r="M555" s="157"/>
      <c r="N555" s="157"/>
      <c r="O555" s="157"/>
      <c r="P555" s="157"/>
      <c r="Q555" s="157"/>
      <c r="R555" s="157"/>
      <c r="S555" s="157"/>
      <c r="U555" s="157"/>
      <c r="V555" s="157"/>
      <c r="W555" s="157"/>
      <c r="X555" s="157"/>
      <c r="Y555" s="157"/>
      <c r="Z555" s="157"/>
      <c r="AA555" s="157"/>
      <c r="AB555" s="157"/>
      <c r="AC555" s="157"/>
      <c r="AD555" s="157"/>
      <c r="AE555" s="157"/>
      <c r="AF555" s="157"/>
      <c r="AG555" s="157"/>
      <c r="AH555" s="49"/>
      <c r="AI555" s="154"/>
      <c r="AJ555" s="155"/>
    </row>
    <row r="556" spans="4:36" x14ac:dyDescent="0.2">
      <c r="D556" s="25"/>
      <c r="E556" s="25"/>
      <c r="F556" s="157"/>
      <c r="G556" s="157"/>
      <c r="H556" s="157"/>
      <c r="I556" s="157"/>
      <c r="J556" s="157"/>
      <c r="K556" s="157"/>
      <c r="L556" s="157"/>
      <c r="M556" s="157"/>
      <c r="N556" s="157"/>
      <c r="O556" s="157"/>
      <c r="P556" s="157"/>
      <c r="Q556" s="157"/>
      <c r="R556" s="157"/>
      <c r="S556" s="157"/>
      <c r="U556" s="157"/>
      <c r="V556" s="157"/>
      <c r="W556" s="157"/>
      <c r="X556" s="157"/>
      <c r="Y556" s="157"/>
      <c r="Z556" s="157"/>
      <c r="AA556" s="157"/>
      <c r="AB556" s="157"/>
      <c r="AC556" s="157"/>
      <c r="AD556" s="157"/>
      <c r="AE556" s="157"/>
      <c r="AF556" s="157"/>
      <c r="AG556" s="157"/>
      <c r="AH556" s="49"/>
      <c r="AI556" s="154"/>
      <c r="AJ556" s="155"/>
    </row>
    <row r="557" spans="4:36" x14ac:dyDescent="0.2">
      <c r="D557" s="25"/>
      <c r="E557" s="25"/>
      <c r="F557" s="157"/>
      <c r="G557" s="157"/>
      <c r="H557" s="157"/>
      <c r="I557" s="157"/>
      <c r="J557" s="157"/>
      <c r="K557" s="157"/>
      <c r="L557" s="157"/>
      <c r="M557" s="157"/>
      <c r="N557" s="157"/>
      <c r="O557" s="157"/>
      <c r="P557" s="157"/>
      <c r="Q557" s="157"/>
      <c r="R557" s="157"/>
      <c r="S557" s="157"/>
      <c r="U557" s="157"/>
      <c r="V557" s="157"/>
      <c r="W557" s="157"/>
      <c r="X557" s="157"/>
      <c r="Y557" s="157"/>
      <c r="Z557" s="157"/>
      <c r="AA557" s="157"/>
      <c r="AB557" s="157"/>
      <c r="AC557" s="157"/>
      <c r="AD557" s="157"/>
      <c r="AE557" s="157"/>
      <c r="AF557" s="157"/>
      <c r="AG557" s="157"/>
      <c r="AH557" s="49"/>
      <c r="AI557" s="154"/>
      <c r="AJ557" s="155"/>
    </row>
    <row r="558" spans="4:36" x14ac:dyDescent="0.2">
      <c r="D558" s="25"/>
      <c r="E558" s="25"/>
      <c r="F558" s="157"/>
      <c r="G558" s="157"/>
      <c r="H558" s="157"/>
      <c r="I558" s="157"/>
      <c r="J558" s="157"/>
      <c r="K558" s="157"/>
      <c r="L558" s="157"/>
      <c r="M558" s="157"/>
      <c r="N558" s="157"/>
      <c r="O558" s="157"/>
      <c r="P558" s="157"/>
      <c r="Q558" s="157"/>
      <c r="R558" s="157"/>
      <c r="S558" s="157"/>
      <c r="U558" s="157"/>
      <c r="V558" s="157"/>
      <c r="W558" s="157"/>
      <c r="X558" s="157"/>
      <c r="Y558" s="157"/>
      <c r="Z558" s="157"/>
      <c r="AA558" s="157"/>
      <c r="AB558" s="157"/>
      <c r="AC558" s="157"/>
      <c r="AD558" s="157"/>
      <c r="AE558" s="157"/>
      <c r="AF558" s="157"/>
      <c r="AG558" s="157"/>
      <c r="AH558" s="49"/>
      <c r="AI558" s="154"/>
      <c r="AJ558" s="155"/>
    </row>
    <row r="559" spans="4:36" x14ac:dyDescent="0.2">
      <c r="D559" s="25"/>
      <c r="E559" s="25"/>
      <c r="F559" s="157"/>
      <c r="G559" s="157"/>
      <c r="H559" s="157"/>
      <c r="I559" s="157"/>
      <c r="J559" s="157"/>
      <c r="K559" s="157"/>
      <c r="L559" s="157"/>
      <c r="M559" s="157"/>
      <c r="N559" s="157"/>
      <c r="O559" s="157"/>
      <c r="P559" s="157"/>
      <c r="Q559" s="157"/>
      <c r="R559" s="157"/>
      <c r="S559" s="157"/>
      <c r="U559" s="157"/>
      <c r="V559" s="157"/>
      <c r="W559" s="157"/>
      <c r="X559" s="157"/>
      <c r="Y559" s="157"/>
      <c r="Z559" s="157"/>
      <c r="AA559" s="157"/>
      <c r="AB559" s="157"/>
      <c r="AC559" s="157"/>
      <c r="AD559" s="157"/>
      <c r="AE559" s="157"/>
      <c r="AF559" s="157"/>
      <c r="AG559" s="157"/>
      <c r="AH559" s="49"/>
      <c r="AI559" s="154"/>
      <c r="AJ559" s="155"/>
    </row>
    <row r="560" spans="4:36" x14ac:dyDescent="0.2">
      <c r="D560" s="25"/>
      <c r="E560" s="25"/>
      <c r="F560" s="157"/>
      <c r="G560" s="157"/>
      <c r="H560" s="157"/>
      <c r="I560" s="157"/>
      <c r="J560" s="157"/>
      <c r="K560" s="157"/>
      <c r="L560" s="157"/>
      <c r="M560" s="157"/>
      <c r="N560" s="157"/>
      <c r="O560" s="157"/>
      <c r="P560" s="157"/>
      <c r="Q560" s="157"/>
      <c r="R560" s="157"/>
      <c r="S560" s="157"/>
      <c r="U560" s="157"/>
      <c r="V560" s="157"/>
      <c r="W560" s="157"/>
      <c r="X560" s="157"/>
      <c r="Y560" s="157"/>
      <c r="Z560" s="157"/>
      <c r="AA560" s="157"/>
      <c r="AB560" s="157"/>
      <c r="AC560" s="157"/>
      <c r="AD560" s="157"/>
      <c r="AE560" s="157"/>
      <c r="AF560" s="157"/>
      <c r="AG560" s="157"/>
      <c r="AH560" s="49"/>
      <c r="AI560" s="154"/>
      <c r="AJ560" s="155"/>
    </row>
    <row r="561" spans="4:36" x14ac:dyDescent="0.2">
      <c r="D561" s="25"/>
      <c r="E561" s="25"/>
      <c r="F561" s="157"/>
      <c r="G561" s="157"/>
      <c r="H561" s="157"/>
      <c r="I561" s="157"/>
      <c r="J561" s="157"/>
      <c r="K561" s="157"/>
      <c r="L561" s="157"/>
      <c r="M561" s="157"/>
      <c r="N561" s="157"/>
      <c r="O561" s="157"/>
      <c r="P561" s="157"/>
      <c r="Q561" s="157"/>
      <c r="R561" s="157"/>
      <c r="S561" s="157"/>
      <c r="U561" s="157"/>
      <c r="V561" s="157"/>
      <c r="W561" s="157"/>
      <c r="X561" s="157"/>
      <c r="Y561" s="157"/>
      <c r="Z561" s="157"/>
      <c r="AA561" s="157"/>
      <c r="AB561" s="157"/>
      <c r="AC561" s="157"/>
      <c r="AD561" s="157"/>
      <c r="AE561" s="157"/>
      <c r="AF561" s="157"/>
      <c r="AG561" s="157"/>
      <c r="AH561" s="49"/>
      <c r="AI561" s="154"/>
      <c r="AJ561" s="155"/>
    </row>
    <row r="562" spans="4:36" x14ac:dyDescent="0.2">
      <c r="D562" s="25"/>
      <c r="E562" s="25"/>
      <c r="F562" s="157"/>
      <c r="G562" s="157"/>
      <c r="H562" s="157"/>
      <c r="I562" s="157"/>
      <c r="J562" s="157"/>
      <c r="K562" s="157"/>
      <c r="L562" s="157"/>
      <c r="M562" s="157"/>
      <c r="N562" s="157"/>
      <c r="O562" s="157"/>
      <c r="P562" s="157"/>
      <c r="Q562" s="157"/>
      <c r="R562" s="157"/>
      <c r="S562" s="157"/>
      <c r="U562" s="157"/>
      <c r="V562" s="157"/>
      <c r="W562" s="157"/>
      <c r="X562" s="157"/>
      <c r="Y562" s="157"/>
      <c r="Z562" s="157"/>
      <c r="AA562" s="157"/>
      <c r="AB562" s="157"/>
      <c r="AC562" s="157"/>
      <c r="AD562" s="157"/>
      <c r="AE562" s="157"/>
      <c r="AF562" s="157"/>
      <c r="AG562" s="157"/>
      <c r="AH562" s="49"/>
      <c r="AI562" s="154"/>
      <c r="AJ562" s="155"/>
    </row>
    <row r="563" spans="4:36" x14ac:dyDescent="0.2">
      <c r="D563" s="25"/>
      <c r="E563" s="25"/>
      <c r="F563" s="157"/>
      <c r="G563" s="157"/>
      <c r="H563" s="157"/>
      <c r="I563" s="157"/>
      <c r="J563" s="157"/>
      <c r="K563" s="157"/>
      <c r="L563" s="157"/>
      <c r="M563" s="157"/>
      <c r="N563" s="157"/>
      <c r="O563" s="157"/>
      <c r="P563" s="157"/>
      <c r="Q563" s="157"/>
      <c r="R563" s="157"/>
      <c r="S563" s="157"/>
      <c r="U563" s="157"/>
      <c r="V563" s="157"/>
      <c r="W563" s="157"/>
      <c r="X563" s="157"/>
      <c r="Y563" s="157"/>
      <c r="Z563" s="157"/>
      <c r="AA563" s="157"/>
      <c r="AB563" s="157"/>
      <c r="AC563" s="157"/>
      <c r="AD563" s="157"/>
      <c r="AE563" s="157"/>
      <c r="AF563" s="157"/>
      <c r="AG563" s="157"/>
      <c r="AH563" s="49"/>
      <c r="AI563" s="154"/>
      <c r="AJ563" s="155"/>
    </row>
    <row r="564" spans="4:36" x14ac:dyDescent="0.2">
      <c r="D564" s="25"/>
      <c r="E564" s="25"/>
      <c r="F564" s="157"/>
      <c r="G564" s="157"/>
      <c r="H564" s="157"/>
      <c r="I564" s="157"/>
      <c r="J564" s="157"/>
      <c r="K564" s="157"/>
      <c r="L564" s="157"/>
      <c r="M564" s="157"/>
      <c r="N564" s="157"/>
      <c r="O564" s="157"/>
      <c r="P564" s="157"/>
      <c r="Q564" s="157"/>
      <c r="R564" s="157"/>
      <c r="S564" s="157"/>
      <c r="U564" s="157"/>
      <c r="V564" s="157"/>
      <c r="W564" s="157"/>
      <c r="X564" s="157"/>
      <c r="Y564" s="157"/>
      <c r="Z564" s="157"/>
      <c r="AA564" s="157"/>
      <c r="AB564" s="157"/>
      <c r="AC564" s="157"/>
      <c r="AD564" s="157"/>
      <c r="AE564" s="157"/>
      <c r="AF564" s="157"/>
      <c r="AG564" s="157"/>
      <c r="AH564" s="49"/>
      <c r="AI564" s="154"/>
      <c r="AJ564" s="155"/>
    </row>
    <row r="565" spans="4:36" x14ac:dyDescent="0.2">
      <c r="D565" s="25"/>
      <c r="E565" s="25"/>
      <c r="F565" s="157"/>
      <c r="G565" s="157"/>
      <c r="H565" s="157"/>
      <c r="I565" s="157"/>
      <c r="J565" s="157"/>
      <c r="K565" s="157"/>
      <c r="L565" s="157"/>
      <c r="M565" s="157"/>
      <c r="N565" s="157"/>
      <c r="O565" s="157"/>
      <c r="P565" s="157"/>
      <c r="Q565" s="157"/>
      <c r="R565" s="157"/>
      <c r="S565" s="157"/>
      <c r="U565" s="157"/>
      <c r="V565" s="157"/>
      <c r="W565" s="157"/>
      <c r="X565" s="157"/>
      <c r="Y565" s="157"/>
      <c r="Z565" s="157"/>
      <c r="AA565" s="157"/>
      <c r="AB565" s="157"/>
      <c r="AC565" s="157"/>
      <c r="AD565" s="157"/>
      <c r="AE565" s="157"/>
      <c r="AF565" s="157"/>
      <c r="AG565" s="157"/>
      <c r="AH565" s="49"/>
      <c r="AI565" s="154"/>
      <c r="AJ565" s="155"/>
    </row>
    <row r="566" spans="4:36" x14ac:dyDescent="0.2">
      <c r="D566" s="25"/>
      <c r="E566" s="25"/>
      <c r="F566" s="157"/>
      <c r="G566" s="157"/>
      <c r="H566" s="157"/>
      <c r="I566" s="157"/>
      <c r="J566" s="157"/>
      <c r="K566" s="157"/>
      <c r="L566" s="157"/>
      <c r="M566" s="157"/>
      <c r="N566" s="157"/>
      <c r="O566" s="157"/>
      <c r="P566" s="157"/>
      <c r="Q566" s="157"/>
      <c r="R566" s="157"/>
      <c r="S566" s="157"/>
      <c r="U566" s="157"/>
      <c r="V566" s="157"/>
      <c r="W566" s="157"/>
      <c r="X566" s="157"/>
      <c r="Y566" s="157"/>
      <c r="Z566" s="157"/>
      <c r="AA566" s="157"/>
      <c r="AB566" s="157"/>
      <c r="AC566" s="157"/>
      <c r="AD566" s="157"/>
      <c r="AE566" s="157"/>
      <c r="AF566" s="157"/>
      <c r="AG566" s="157"/>
      <c r="AH566" s="49"/>
      <c r="AI566" s="154"/>
      <c r="AJ566" s="155"/>
    </row>
    <row r="567" spans="4:36" x14ac:dyDescent="0.2">
      <c r="D567" s="25"/>
      <c r="E567" s="25"/>
      <c r="F567" s="157"/>
      <c r="G567" s="157"/>
      <c r="H567" s="157"/>
      <c r="I567" s="157"/>
      <c r="J567" s="157"/>
      <c r="K567" s="157"/>
      <c r="L567" s="157"/>
      <c r="M567" s="157"/>
      <c r="N567" s="157"/>
      <c r="O567" s="157"/>
      <c r="P567" s="157"/>
      <c r="Q567" s="157"/>
      <c r="R567" s="157"/>
      <c r="S567" s="157"/>
      <c r="U567" s="157"/>
      <c r="V567" s="157"/>
      <c r="W567" s="157"/>
      <c r="X567" s="157"/>
      <c r="Y567" s="157"/>
      <c r="Z567" s="157"/>
      <c r="AA567" s="157"/>
      <c r="AB567" s="157"/>
      <c r="AC567" s="157"/>
      <c r="AD567" s="157"/>
      <c r="AE567" s="157"/>
      <c r="AF567" s="157"/>
      <c r="AG567" s="157"/>
      <c r="AH567" s="49"/>
      <c r="AI567" s="154"/>
      <c r="AJ567" s="155"/>
    </row>
    <row r="568" spans="4:36" x14ac:dyDescent="0.2">
      <c r="D568" s="25"/>
      <c r="E568" s="25"/>
      <c r="F568" s="157"/>
      <c r="G568" s="157"/>
      <c r="H568" s="157"/>
      <c r="I568" s="157"/>
      <c r="J568" s="157"/>
      <c r="K568" s="157"/>
      <c r="L568" s="157"/>
      <c r="M568" s="157"/>
      <c r="N568" s="157"/>
      <c r="O568" s="157"/>
      <c r="P568" s="157"/>
      <c r="Q568" s="157"/>
      <c r="R568" s="157"/>
      <c r="S568" s="157"/>
      <c r="U568" s="157"/>
      <c r="V568" s="157"/>
      <c r="W568" s="157"/>
      <c r="X568" s="157"/>
      <c r="Y568" s="157"/>
      <c r="Z568" s="157"/>
      <c r="AA568" s="157"/>
      <c r="AB568" s="157"/>
      <c r="AC568" s="157"/>
      <c r="AD568" s="157"/>
      <c r="AE568" s="157"/>
      <c r="AF568" s="157"/>
      <c r="AG568" s="157"/>
      <c r="AH568" s="49"/>
      <c r="AI568" s="154"/>
      <c r="AJ568" s="155"/>
    </row>
    <row r="569" spans="4:36" x14ac:dyDescent="0.2">
      <c r="D569" s="25"/>
      <c r="E569" s="25"/>
      <c r="F569" s="157"/>
      <c r="G569" s="157"/>
      <c r="H569" s="157"/>
      <c r="I569" s="157"/>
      <c r="J569" s="157"/>
      <c r="K569" s="157"/>
      <c r="L569" s="157"/>
      <c r="M569" s="157"/>
      <c r="N569" s="157"/>
      <c r="O569" s="157"/>
      <c r="P569" s="157"/>
      <c r="Q569" s="157"/>
      <c r="R569" s="157"/>
      <c r="S569" s="157"/>
      <c r="U569" s="157"/>
      <c r="V569" s="157"/>
      <c r="W569" s="157"/>
      <c r="X569" s="157"/>
      <c r="Y569" s="157"/>
      <c r="Z569" s="157"/>
      <c r="AA569" s="157"/>
      <c r="AB569" s="157"/>
      <c r="AC569" s="157"/>
      <c r="AD569" s="157"/>
      <c r="AE569" s="157"/>
      <c r="AF569" s="157"/>
      <c r="AG569" s="157"/>
      <c r="AH569" s="49"/>
      <c r="AI569" s="154"/>
      <c r="AJ569" s="155"/>
    </row>
    <row r="570" spans="4:36" x14ac:dyDescent="0.2">
      <c r="D570" s="25"/>
      <c r="E570" s="25"/>
      <c r="F570" s="157"/>
      <c r="G570" s="157"/>
      <c r="H570" s="157"/>
      <c r="I570" s="157"/>
      <c r="J570" s="157"/>
      <c r="K570" s="157"/>
      <c r="L570" s="157"/>
      <c r="M570" s="157"/>
      <c r="N570" s="157"/>
      <c r="O570" s="157"/>
      <c r="P570" s="157"/>
      <c r="Q570" s="157"/>
      <c r="R570" s="157"/>
      <c r="S570" s="157"/>
      <c r="U570" s="157"/>
      <c r="V570" s="157"/>
      <c r="W570" s="157"/>
      <c r="X570" s="157"/>
      <c r="Y570" s="157"/>
      <c r="Z570" s="157"/>
      <c r="AA570" s="157"/>
      <c r="AB570" s="157"/>
      <c r="AC570" s="157"/>
      <c r="AD570" s="157"/>
      <c r="AE570" s="157"/>
      <c r="AF570" s="157"/>
      <c r="AG570" s="157"/>
      <c r="AH570" s="49"/>
      <c r="AI570" s="154"/>
      <c r="AJ570" s="155"/>
    </row>
    <row r="571" spans="4:36" x14ac:dyDescent="0.2">
      <c r="D571" s="25"/>
      <c r="E571" s="25"/>
      <c r="F571" s="157"/>
      <c r="G571" s="157"/>
      <c r="H571" s="157"/>
      <c r="I571" s="157"/>
      <c r="J571" s="157"/>
      <c r="K571" s="157"/>
      <c r="L571" s="157"/>
      <c r="M571" s="157"/>
      <c r="N571" s="157"/>
      <c r="O571" s="157"/>
      <c r="P571" s="157"/>
      <c r="Q571" s="157"/>
      <c r="R571" s="157"/>
      <c r="S571" s="157"/>
      <c r="U571" s="157"/>
      <c r="V571" s="157"/>
      <c r="W571" s="157"/>
      <c r="X571" s="157"/>
      <c r="Y571" s="157"/>
      <c r="Z571" s="157"/>
      <c r="AA571" s="157"/>
      <c r="AB571" s="157"/>
      <c r="AC571" s="157"/>
      <c r="AD571" s="157"/>
      <c r="AE571" s="157"/>
      <c r="AF571" s="157"/>
      <c r="AG571" s="157"/>
      <c r="AH571" s="49"/>
      <c r="AI571" s="154"/>
      <c r="AJ571" s="155"/>
    </row>
    <row r="572" spans="4:36" x14ac:dyDescent="0.2">
      <c r="D572" s="25"/>
      <c r="E572" s="25"/>
      <c r="F572" s="157"/>
      <c r="G572" s="157"/>
      <c r="H572" s="157"/>
      <c r="I572" s="157"/>
      <c r="J572" s="157"/>
      <c r="K572" s="157"/>
      <c r="L572" s="157"/>
      <c r="M572" s="157"/>
      <c r="N572" s="157"/>
      <c r="O572" s="157"/>
      <c r="P572" s="157"/>
      <c r="Q572" s="157"/>
      <c r="R572" s="157"/>
      <c r="S572" s="157"/>
      <c r="U572" s="157"/>
      <c r="V572" s="157"/>
      <c r="W572" s="157"/>
      <c r="X572" s="157"/>
      <c r="Y572" s="157"/>
      <c r="Z572" s="157"/>
      <c r="AA572" s="157"/>
      <c r="AB572" s="157"/>
      <c r="AC572" s="157"/>
      <c r="AD572" s="157"/>
      <c r="AE572" s="157"/>
      <c r="AF572" s="157"/>
      <c r="AG572" s="157"/>
      <c r="AH572" s="49"/>
      <c r="AI572" s="154"/>
      <c r="AJ572" s="155"/>
    </row>
    <row r="573" spans="4:36" x14ac:dyDescent="0.2">
      <c r="D573" s="25"/>
      <c r="E573" s="25"/>
      <c r="F573" s="157"/>
      <c r="G573" s="157"/>
      <c r="H573" s="157"/>
      <c r="I573" s="157"/>
      <c r="J573" s="157"/>
      <c r="K573" s="157"/>
      <c r="L573" s="157"/>
      <c r="M573" s="157"/>
      <c r="N573" s="157"/>
      <c r="O573" s="157"/>
      <c r="P573" s="157"/>
      <c r="Q573" s="157"/>
      <c r="R573" s="157"/>
      <c r="S573" s="157"/>
      <c r="U573" s="157"/>
      <c r="V573" s="157"/>
      <c r="W573" s="157"/>
      <c r="X573" s="157"/>
      <c r="Y573" s="157"/>
      <c r="Z573" s="157"/>
      <c r="AA573" s="157"/>
      <c r="AB573" s="157"/>
      <c r="AC573" s="157"/>
      <c r="AD573" s="157"/>
      <c r="AE573" s="157"/>
      <c r="AF573" s="157"/>
      <c r="AG573" s="157"/>
      <c r="AH573" s="49"/>
      <c r="AI573" s="154"/>
      <c r="AJ573" s="155"/>
    </row>
    <row r="574" spans="4:36" x14ac:dyDescent="0.2">
      <c r="D574" s="25"/>
      <c r="E574" s="25"/>
      <c r="F574" s="157"/>
      <c r="G574" s="157"/>
      <c r="H574" s="157"/>
      <c r="I574" s="157"/>
      <c r="J574" s="157"/>
      <c r="K574" s="157"/>
      <c r="L574" s="157"/>
      <c r="M574" s="157"/>
      <c r="N574" s="157"/>
      <c r="O574" s="157"/>
      <c r="P574" s="157"/>
      <c r="Q574" s="157"/>
      <c r="R574" s="157"/>
      <c r="S574" s="157"/>
      <c r="U574" s="157"/>
      <c r="V574" s="157"/>
      <c r="W574" s="157"/>
      <c r="X574" s="157"/>
      <c r="Y574" s="157"/>
      <c r="Z574" s="157"/>
      <c r="AA574" s="157"/>
      <c r="AB574" s="157"/>
      <c r="AC574" s="157"/>
      <c r="AD574" s="157"/>
      <c r="AE574" s="157"/>
      <c r="AF574" s="157"/>
      <c r="AG574" s="157"/>
      <c r="AH574" s="49"/>
      <c r="AI574" s="154"/>
      <c r="AJ574" s="155"/>
    </row>
    <row r="575" spans="4:36" x14ac:dyDescent="0.2">
      <c r="D575" s="25"/>
      <c r="E575" s="25"/>
      <c r="F575" s="157"/>
      <c r="G575" s="157"/>
      <c r="H575" s="157"/>
      <c r="I575" s="157"/>
      <c r="J575" s="157"/>
      <c r="K575" s="157"/>
      <c r="L575" s="157"/>
      <c r="M575" s="157"/>
      <c r="N575" s="157"/>
      <c r="O575" s="157"/>
      <c r="P575" s="157"/>
      <c r="Q575" s="157"/>
      <c r="R575" s="157"/>
      <c r="S575" s="157"/>
      <c r="U575" s="157"/>
      <c r="V575" s="157"/>
      <c r="W575" s="157"/>
      <c r="X575" s="157"/>
      <c r="Y575" s="157"/>
      <c r="Z575" s="157"/>
      <c r="AA575" s="157"/>
      <c r="AB575" s="157"/>
      <c r="AC575" s="157"/>
      <c r="AD575" s="157"/>
      <c r="AE575" s="157"/>
      <c r="AF575" s="157"/>
      <c r="AG575" s="157"/>
      <c r="AH575" s="49"/>
      <c r="AI575" s="154"/>
      <c r="AJ575" s="155"/>
    </row>
    <row r="576" spans="4:36" x14ac:dyDescent="0.2">
      <c r="D576" s="25"/>
      <c r="E576" s="25"/>
      <c r="F576" s="157"/>
      <c r="G576" s="157"/>
      <c r="H576" s="157"/>
      <c r="I576" s="157"/>
      <c r="J576" s="157"/>
      <c r="K576" s="157"/>
      <c r="L576" s="157"/>
      <c r="M576" s="157"/>
      <c r="N576" s="157"/>
      <c r="O576" s="157"/>
      <c r="P576" s="157"/>
      <c r="Q576" s="157"/>
      <c r="R576" s="157"/>
      <c r="S576" s="157"/>
      <c r="U576" s="157"/>
      <c r="V576" s="157"/>
      <c r="W576" s="157"/>
      <c r="X576" s="157"/>
      <c r="Y576" s="157"/>
      <c r="Z576" s="157"/>
      <c r="AA576" s="157"/>
      <c r="AB576" s="157"/>
      <c r="AC576" s="157"/>
      <c r="AD576" s="157"/>
      <c r="AE576" s="157"/>
      <c r="AF576" s="157"/>
      <c r="AG576" s="157"/>
      <c r="AH576" s="49"/>
      <c r="AI576" s="154"/>
      <c r="AJ576" s="155"/>
    </row>
    <row r="577" spans="4:36" x14ac:dyDescent="0.2">
      <c r="D577" s="25"/>
      <c r="E577" s="25"/>
      <c r="F577" s="157"/>
      <c r="G577" s="157"/>
      <c r="H577" s="157"/>
      <c r="I577" s="157"/>
      <c r="J577" s="157"/>
      <c r="K577" s="157"/>
      <c r="L577" s="157"/>
      <c r="M577" s="157"/>
      <c r="N577" s="157"/>
      <c r="O577" s="157"/>
      <c r="P577" s="157"/>
      <c r="Q577" s="157"/>
      <c r="R577" s="157"/>
      <c r="S577" s="157"/>
      <c r="U577" s="157"/>
      <c r="V577" s="157"/>
      <c r="W577" s="157"/>
      <c r="X577" s="157"/>
      <c r="Y577" s="157"/>
      <c r="Z577" s="157"/>
      <c r="AA577" s="157"/>
      <c r="AB577" s="157"/>
      <c r="AC577" s="157"/>
      <c r="AD577" s="157"/>
      <c r="AE577" s="157"/>
      <c r="AF577" s="157"/>
      <c r="AG577" s="157"/>
      <c r="AH577" s="49"/>
      <c r="AI577" s="154"/>
      <c r="AJ577" s="155"/>
    </row>
    <row r="578" spans="4:36" x14ac:dyDescent="0.2">
      <c r="D578" s="25"/>
      <c r="E578" s="25"/>
      <c r="F578" s="157"/>
      <c r="G578" s="157"/>
      <c r="H578" s="157"/>
      <c r="I578" s="157"/>
      <c r="J578" s="157"/>
      <c r="K578" s="157"/>
      <c r="L578" s="157"/>
      <c r="M578" s="157"/>
      <c r="N578" s="157"/>
      <c r="O578" s="157"/>
      <c r="P578" s="157"/>
      <c r="Q578" s="157"/>
      <c r="R578" s="157"/>
      <c r="S578" s="157"/>
      <c r="U578" s="157"/>
      <c r="V578" s="157"/>
      <c r="W578" s="157"/>
      <c r="X578" s="157"/>
      <c r="Y578" s="157"/>
      <c r="Z578" s="157"/>
      <c r="AA578" s="157"/>
      <c r="AB578" s="157"/>
      <c r="AC578" s="157"/>
      <c r="AD578" s="157"/>
      <c r="AE578" s="157"/>
      <c r="AF578" s="157"/>
      <c r="AG578" s="157"/>
      <c r="AH578" s="49"/>
      <c r="AI578" s="154"/>
      <c r="AJ578" s="155"/>
    </row>
    <row r="579" spans="4:36" x14ac:dyDescent="0.2">
      <c r="D579" s="25"/>
      <c r="E579" s="25"/>
      <c r="F579" s="157"/>
      <c r="G579" s="157"/>
      <c r="H579" s="157"/>
      <c r="I579" s="157"/>
      <c r="J579" s="157"/>
      <c r="K579" s="157"/>
      <c r="L579" s="157"/>
      <c r="M579" s="157"/>
      <c r="N579" s="157"/>
      <c r="O579" s="157"/>
      <c r="P579" s="157"/>
      <c r="Q579" s="157"/>
      <c r="R579" s="157"/>
      <c r="S579" s="157"/>
      <c r="U579" s="157"/>
      <c r="V579" s="157"/>
      <c r="W579" s="157"/>
      <c r="X579" s="157"/>
      <c r="Y579" s="157"/>
      <c r="Z579" s="157"/>
      <c r="AA579" s="157"/>
      <c r="AB579" s="157"/>
      <c r="AC579" s="157"/>
      <c r="AD579" s="157"/>
      <c r="AE579" s="157"/>
      <c r="AF579" s="157"/>
      <c r="AG579" s="157"/>
      <c r="AH579" s="49"/>
      <c r="AI579" s="154"/>
      <c r="AJ579" s="155"/>
    </row>
    <row r="580" spans="4:36" x14ac:dyDescent="0.2">
      <c r="D580" s="25"/>
      <c r="E580" s="25"/>
      <c r="F580" s="157"/>
      <c r="G580" s="157"/>
      <c r="H580" s="157"/>
      <c r="I580" s="157"/>
      <c r="J580" s="157"/>
      <c r="K580" s="157"/>
      <c r="L580" s="157"/>
      <c r="M580" s="157"/>
      <c r="N580" s="157"/>
      <c r="O580" s="157"/>
      <c r="P580" s="157"/>
      <c r="Q580" s="157"/>
      <c r="R580" s="157"/>
      <c r="S580" s="157"/>
      <c r="U580" s="157"/>
      <c r="V580" s="157"/>
      <c r="W580" s="157"/>
      <c r="X580" s="157"/>
      <c r="Y580" s="157"/>
      <c r="Z580" s="157"/>
      <c r="AA580" s="157"/>
      <c r="AB580" s="157"/>
      <c r="AC580" s="157"/>
      <c r="AD580" s="157"/>
      <c r="AE580" s="157"/>
      <c r="AF580" s="157"/>
      <c r="AG580" s="157"/>
      <c r="AH580" s="49"/>
      <c r="AI580" s="154"/>
      <c r="AJ580" s="155"/>
    </row>
    <row r="581" spans="4:36" x14ac:dyDescent="0.2">
      <c r="D581" s="25"/>
      <c r="E581" s="25"/>
      <c r="F581" s="157"/>
      <c r="G581" s="157"/>
      <c r="H581" s="157"/>
      <c r="I581" s="157"/>
      <c r="J581" s="157"/>
      <c r="K581" s="157"/>
      <c r="L581" s="157"/>
      <c r="M581" s="157"/>
      <c r="N581" s="157"/>
      <c r="O581" s="157"/>
      <c r="P581" s="157"/>
      <c r="Q581" s="157"/>
      <c r="R581" s="157"/>
      <c r="S581" s="157"/>
      <c r="U581" s="157"/>
      <c r="V581" s="157"/>
      <c r="W581" s="157"/>
      <c r="X581" s="157"/>
      <c r="Y581" s="157"/>
      <c r="Z581" s="157"/>
      <c r="AA581" s="157"/>
      <c r="AB581" s="157"/>
      <c r="AC581" s="157"/>
      <c r="AD581" s="157"/>
      <c r="AE581" s="157"/>
      <c r="AF581" s="157"/>
      <c r="AG581" s="157"/>
      <c r="AH581" s="49"/>
      <c r="AI581" s="154"/>
      <c r="AJ581" s="155"/>
    </row>
    <row r="582" spans="4:36" x14ac:dyDescent="0.2">
      <c r="D582" s="25"/>
      <c r="E582" s="25"/>
      <c r="F582" s="157"/>
      <c r="G582" s="157"/>
      <c r="H582" s="157"/>
      <c r="I582" s="157"/>
      <c r="J582" s="157"/>
      <c r="K582" s="157"/>
      <c r="L582" s="157"/>
      <c r="M582" s="157"/>
      <c r="N582" s="157"/>
      <c r="O582" s="157"/>
      <c r="P582" s="157"/>
      <c r="Q582" s="157"/>
      <c r="R582" s="157"/>
      <c r="S582" s="157"/>
      <c r="U582" s="157"/>
      <c r="V582" s="157"/>
      <c r="W582" s="157"/>
      <c r="X582" s="157"/>
      <c r="Y582" s="157"/>
      <c r="Z582" s="157"/>
      <c r="AA582" s="157"/>
      <c r="AB582" s="157"/>
      <c r="AC582" s="157"/>
      <c r="AD582" s="157"/>
      <c r="AE582" s="157"/>
      <c r="AF582" s="157"/>
      <c r="AG582" s="157"/>
      <c r="AH582" s="49"/>
      <c r="AI582" s="154"/>
      <c r="AJ582" s="155"/>
    </row>
    <row r="583" spans="4:36" x14ac:dyDescent="0.2">
      <c r="D583" s="25"/>
      <c r="E583" s="25"/>
      <c r="F583" s="157"/>
      <c r="G583" s="157"/>
      <c r="H583" s="157"/>
      <c r="I583" s="157"/>
      <c r="J583" s="157"/>
      <c r="K583" s="157"/>
      <c r="L583" s="157"/>
      <c r="M583" s="157"/>
      <c r="N583" s="157"/>
      <c r="O583" s="157"/>
      <c r="P583" s="157"/>
      <c r="Q583" s="157"/>
      <c r="R583" s="157"/>
      <c r="S583" s="157"/>
      <c r="U583" s="157"/>
      <c r="V583" s="157"/>
      <c r="W583" s="157"/>
      <c r="X583" s="157"/>
      <c r="Y583" s="157"/>
      <c r="Z583" s="157"/>
      <c r="AA583" s="157"/>
      <c r="AB583" s="157"/>
      <c r="AC583" s="157"/>
      <c r="AD583" s="157"/>
      <c r="AE583" s="157"/>
      <c r="AF583" s="157"/>
      <c r="AG583" s="157"/>
      <c r="AH583" s="49"/>
      <c r="AI583" s="154"/>
      <c r="AJ583" s="155"/>
    </row>
    <row r="584" spans="4:36" x14ac:dyDescent="0.2">
      <c r="D584" s="25"/>
      <c r="E584" s="25"/>
      <c r="F584" s="157"/>
      <c r="G584" s="157"/>
      <c r="H584" s="157"/>
      <c r="I584" s="157"/>
      <c r="J584" s="157"/>
      <c r="K584" s="157"/>
      <c r="L584" s="157"/>
      <c r="M584" s="157"/>
      <c r="N584" s="157"/>
      <c r="O584" s="157"/>
      <c r="P584" s="157"/>
      <c r="Q584" s="157"/>
      <c r="R584" s="157"/>
      <c r="S584" s="157"/>
      <c r="U584" s="157"/>
      <c r="V584" s="157"/>
      <c r="W584" s="157"/>
      <c r="X584" s="157"/>
      <c r="Y584" s="157"/>
      <c r="Z584" s="157"/>
      <c r="AA584" s="157"/>
      <c r="AB584" s="157"/>
      <c r="AC584" s="157"/>
      <c r="AD584" s="157"/>
      <c r="AE584" s="157"/>
      <c r="AF584" s="157"/>
      <c r="AG584" s="157"/>
      <c r="AH584" s="49"/>
      <c r="AI584" s="154"/>
      <c r="AJ584" s="155"/>
    </row>
    <row r="585" spans="4:36" x14ac:dyDescent="0.2">
      <c r="D585" s="25"/>
      <c r="E585" s="25"/>
      <c r="F585" s="157"/>
      <c r="G585" s="157"/>
      <c r="H585" s="157"/>
      <c r="I585" s="157"/>
      <c r="J585" s="157"/>
      <c r="K585" s="157"/>
      <c r="L585" s="157"/>
      <c r="M585" s="157"/>
      <c r="N585" s="157"/>
      <c r="O585" s="157"/>
      <c r="P585" s="157"/>
      <c r="Q585" s="157"/>
      <c r="R585" s="157"/>
      <c r="S585" s="157"/>
      <c r="U585" s="157"/>
      <c r="V585" s="157"/>
      <c r="W585" s="157"/>
      <c r="X585" s="157"/>
      <c r="Y585" s="157"/>
      <c r="Z585" s="157"/>
      <c r="AA585" s="157"/>
      <c r="AB585" s="157"/>
      <c r="AC585" s="157"/>
      <c r="AD585" s="157"/>
      <c r="AE585" s="157"/>
      <c r="AF585" s="157"/>
      <c r="AG585" s="157"/>
      <c r="AH585" s="49"/>
      <c r="AI585" s="154"/>
      <c r="AJ585" s="155"/>
    </row>
    <row r="586" spans="4:36" x14ac:dyDescent="0.2">
      <c r="D586" s="25"/>
      <c r="E586" s="25"/>
      <c r="F586" s="157"/>
      <c r="G586" s="157"/>
      <c r="H586" s="157"/>
      <c r="I586" s="157"/>
      <c r="J586" s="157"/>
      <c r="K586" s="157"/>
      <c r="L586" s="157"/>
      <c r="M586" s="157"/>
      <c r="N586" s="157"/>
      <c r="O586" s="157"/>
      <c r="P586" s="157"/>
      <c r="Q586" s="157"/>
      <c r="R586" s="157"/>
      <c r="S586" s="157"/>
      <c r="U586" s="157"/>
      <c r="V586" s="157"/>
      <c r="W586" s="157"/>
      <c r="X586" s="157"/>
      <c r="Y586" s="157"/>
      <c r="Z586" s="157"/>
      <c r="AA586" s="157"/>
      <c r="AB586" s="157"/>
      <c r="AC586" s="157"/>
      <c r="AD586" s="157"/>
      <c r="AE586" s="157"/>
      <c r="AF586" s="157"/>
      <c r="AG586" s="157"/>
      <c r="AH586" s="49"/>
      <c r="AI586" s="154"/>
      <c r="AJ586" s="155"/>
    </row>
    <row r="587" spans="4:36" x14ac:dyDescent="0.2">
      <c r="D587" s="25"/>
      <c r="E587" s="25"/>
      <c r="F587" s="157"/>
      <c r="G587" s="157"/>
      <c r="H587" s="157"/>
      <c r="I587" s="157"/>
      <c r="J587" s="157"/>
      <c r="K587" s="157"/>
      <c r="L587" s="157"/>
      <c r="M587" s="157"/>
      <c r="N587" s="157"/>
      <c r="O587" s="157"/>
      <c r="P587" s="157"/>
      <c r="Q587" s="157"/>
      <c r="R587" s="157"/>
      <c r="S587" s="157"/>
      <c r="U587" s="157"/>
      <c r="V587" s="157"/>
      <c r="W587" s="157"/>
      <c r="X587" s="157"/>
      <c r="Y587" s="157"/>
      <c r="Z587" s="157"/>
      <c r="AA587" s="157"/>
      <c r="AB587" s="157"/>
      <c r="AC587" s="157"/>
      <c r="AD587" s="157"/>
      <c r="AE587" s="157"/>
      <c r="AF587" s="157"/>
      <c r="AG587" s="157"/>
      <c r="AH587" s="49"/>
      <c r="AI587" s="154"/>
      <c r="AJ587" s="155"/>
    </row>
    <row r="588" spans="4:36" x14ac:dyDescent="0.2">
      <c r="D588" s="25"/>
      <c r="E588" s="25"/>
      <c r="F588" s="157"/>
      <c r="G588" s="157"/>
      <c r="H588" s="157"/>
      <c r="I588" s="157"/>
      <c r="J588" s="157"/>
      <c r="K588" s="157"/>
      <c r="L588" s="157"/>
      <c r="M588" s="157"/>
      <c r="N588" s="157"/>
      <c r="O588" s="157"/>
      <c r="P588" s="157"/>
      <c r="Q588" s="157"/>
      <c r="R588" s="157"/>
      <c r="S588" s="157"/>
      <c r="U588" s="157"/>
      <c r="V588" s="157"/>
      <c r="W588" s="157"/>
      <c r="X588" s="157"/>
      <c r="Y588" s="157"/>
      <c r="Z588" s="157"/>
      <c r="AA588" s="157"/>
      <c r="AB588" s="157"/>
      <c r="AC588" s="157"/>
      <c r="AD588" s="157"/>
      <c r="AE588" s="157"/>
      <c r="AF588" s="157"/>
      <c r="AG588" s="157"/>
      <c r="AH588" s="49"/>
      <c r="AI588" s="154"/>
      <c r="AJ588" s="155"/>
    </row>
    <row r="589" spans="4:36" x14ac:dyDescent="0.2">
      <c r="D589" s="25"/>
      <c r="E589" s="25"/>
      <c r="F589" s="157"/>
      <c r="G589" s="157"/>
      <c r="H589" s="157"/>
      <c r="I589" s="157"/>
      <c r="J589" s="157"/>
      <c r="K589" s="157"/>
      <c r="L589" s="157"/>
      <c r="M589" s="157"/>
      <c r="N589" s="157"/>
      <c r="O589" s="157"/>
      <c r="P589" s="157"/>
      <c r="Q589" s="157"/>
      <c r="R589" s="157"/>
      <c r="S589" s="157"/>
      <c r="U589" s="157"/>
      <c r="V589" s="157"/>
      <c r="W589" s="157"/>
      <c r="X589" s="157"/>
      <c r="Y589" s="157"/>
      <c r="Z589" s="157"/>
      <c r="AA589" s="157"/>
      <c r="AB589" s="157"/>
      <c r="AC589" s="157"/>
      <c r="AD589" s="157"/>
      <c r="AE589" s="157"/>
      <c r="AF589" s="157"/>
      <c r="AG589" s="157"/>
      <c r="AH589" s="49"/>
      <c r="AI589" s="154"/>
      <c r="AJ589" s="155"/>
    </row>
    <row r="590" spans="4:36" x14ac:dyDescent="0.2">
      <c r="D590" s="25"/>
      <c r="E590" s="25"/>
      <c r="F590" s="157"/>
      <c r="G590" s="157"/>
      <c r="H590" s="157"/>
      <c r="I590" s="157"/>
      <c r="J590" s="157"/>
      <c r="K590" s="157"/>
      <c r="L590" s="157"/>
      <c r="M590" s="157"/>
      <c r="N590" s="157"/>
      <c r="O590" s="157"/>
      <c r="P590" s="157"/>
      <c r="Q590" s="157"/>
      <c r="R590" s="157"/>
      <c r="S590" s="157"/>
      <c r="U590" s="157"/>
      <c r="V590" s="157"/>
      <c r="W590" s="157"/>
      <c r="X590" s="157"/>
      <c r="Y590" s="157"/>
      <c r="Z590" s="157"/>
      <c r="AA590" s="157"/>
      <c r="AB590" s="157"/>
      <c r="AC590" s="157"/>
      <c r="AD590" s="157"/>
      <c r="AE590" s="157"/>
      <c r="AF590" s="157"/>
      <c r="AG590" s="157"/>
      <c r="AH590" s="49"/>
      <c r="AI590" s="154"/>
      <c r="AJ590" s="155"/>
    </row>
    <row r="591" spans="4:36" x14ac:dyDescent="0.2">
      <c r="D591" s="25"/>
      <c r="E591" s="25"/>
      <c r="F591" s="157"/>
      <c r="G591" s="157"/>
      <c r="H591" s="157"/>
      <c r="I591" s="157"/>
      <c r="J591" s="157"/>
      <c r="K591" s="157"/>
      <c r="L591" s="157"/>
      <c r="M591" s="157"/>
      <c r="N591" s="157"/>
      <c r="O591" s="157"/>
      <c r="P591" s="157"/>
      <c r="Q591" s="157"/>
      <c r="R591" s="157"/>
      <c r="S591" s="157"/>
      <c r="U591" s="157"/>
      <c r="V591" s="157"/>
      <c r="W591" s="157"/>
      <c r="X591" s="157"/>
      <c r="Y591" s="157"/>
      <c r="Z591" s="157"/>
      <c r="AA591" s="157"/>
      <c r="AB591" s="157"/>
      <c r="AC591" s="157"/>
      <c r="AD591" s="157"/>
      <c r="AE591" s="157"/>
      <c r="AF591" s="157"/>
      <c r="AG591" s="157"/>
      <c r="AH591" s="49"/>
      <c r="AI591" s="154"/>
      <c r="AJ591" s="155"/>
    </row>
    <row r="592" spans="4:36" x14ac:dyDescent="0.2">
      <c r="D592" s="25"/>
      <c r="E592" s="25"/>
      <c r="F592" s="157"/>
      <c r="G592" s="157"/>
      <c r="H592" s="157"/>
      <c r="I592" s="157"/>
      <c r="J592" s="157"/>
      <c r="K592" s="157"/>
      <c r="L592" s="157"/>
      <c r="M592" s="157"/>
      <c r="N592" s="157"/>
      <c r="O592" s="157"/>
      <c r="P592" s="157"/>
      <c r="Q592" s="157"/>
      <c r="R592" s="157"/>
      <c r="S592" s="157"/>
      <c r="U592" s="157"/>
      <c r="V592" s="157"/>
      <c r="W592" s="157"/>
      <c r="X592" s="157"/>
      <c r="Y592" s="157"/>
      <c r="Z592" s="157"/>
      <c r="AA592" s="157"/>
      <c r="AB592" s="157"/>
      <c r="AC592" s="157"/>
      <c r="AD592" s="157"/>
      <c r="AE592" s="157"/>
      <c r="AF592" s="157"/>
      <c r="AG592" s="157"/>
      <c r="AH592" s="49"/>
      <c r="AI592" s="154"/>
      <c r="AJ592" s="155"/>
    </row>
    <row r="593" spans="4:36" x14ac:dyDescent="0.2">
      <c r="D593" s="25"/>
      <c r="E593" s="25"/>
      <c r="F593" s="157"/>
      <c r="G593" s="157"/>
      <c r="H593" s="157"/>
      <c r="I593" s="157"/>
      <c r="J593" s="157"/>
      <c r="K593" s="157"/>
      <c r="L593" s="157"/>
      <c r="M593" s="157"/>
      <c r="N593" s="157"/>
      <c r="O593" s="157"/>
      <c r="P593" s="157"/>
      <c r="Q593" s="157"/>
      <c r="R593" s="157"/>
      <c r="S593" s="157"/>
      <c r="U593" s="157"/>
      <c r="V593" s="157"/>
      <c r="W593" s="157"/>
      <c r="X593" s="157"/>
      <c r="Y593" s="157"/>
      <c r="Z593" s="157"/>
      <c r="AA593" s="157"/>
      <c r="AB593" s="157"/>
      <c r="AC593" s="157"/>
      <c r="AD593" s="157"/>
      <c r="AE593" s="157"/>
      <c r="AF593" s="157"/>
      <c r="AG593" s="157"/>
      <c r="AH593" s="49"/>
      <c r="AI593" s="154"/>
      <c r="AJ593" s="155"/>
    </row>
    <row r="594" spans="4:36" x14ac:dyDescent="0.2">
      <c r="D594" s="25"/>
      <c r="E594" s="25"/>
      <c r="F594" s="157"/>
      <c r="G594" s="157"/>
      <c r="H594" s="157"/>
      <c r="I594" s="157"/>
      <c r="J594" s="157"/>
      <c r="K594" s="157"/>
      <c r="L594" s="157"/>
      <c r="M594" s="157"/>
      <c r="N594" s="157"/>
      <c r="O594" s="157"/>
      <c r="P594" s="157"/>
      <c r="Q594" s="157"/>
      <c r="R594" s="157"/>
      <c r="S594" s="157"/>
      <c r="U594" s="157"/>
      <c r="V594" s="157"/>
      <c r="W594" s="157"/>
      <c r="X594" s="157"/>
      <c r="Y594" s="157"/>
      <c r="Z594" s="157"/>
      <c r="AA594" s="157"/>
      <c r="AB594" s="157"/>
      <c r="AC594" s="157"/>
      <c r="AD594" s="157"/>
      <c r="AE594" s="157"/>
      <c r="AF594" s="157"/>
      <c r="AG594" s="157"/>
      <c r="AH594" s="49"/>
      <c r="AI594" s="154"/>
      <c r="AJ594" s="155"/>
    </row>
    <row r="595" spans="4:36" x14ac:dyDescent="0.2">
      <c r="D595" s="25"/>
      <c r="E595" s="25"/>
      <c r="F595" s="157"/>
      <c r="G595" s="157"/>
      <c r="H595" s="157"/>
      <c r="I595" s="157"/>
      <c r="J595" s="157"/>
      <c r="K595" s="157"/>
      <c r="L595" s="157"/>
      <c r="M595" s="157"/>
      <c r="N595" s="157"/>
      <c r="O595" s="157"/>
      <c r="P595" s="157"/>
      <c r="Q595" s="157"/>
      <c r="R595" s="157"/>
      <c r="S595" s="157"/>
      <c r="U595" s="157"/>
      <c r="V595" s="157"/>
      <c r="W595" s="157"/>
      <c r="X595" s="157"/>
      <c r="Y595" s="157"/>
      <c r="Z595" s="157"/>
      <c r="AA595" s="157"/>
      <c r="AB595" s="157"/>
      <c r="AC595" s="157"/>
      <c r="AD595" s="157"/>
      <c r="AE595" s="157"/>
      <c r="AF595" s="157"/>
      <c r="AG595" s="157"/>
      <c r="AH595" s="49"/>
      <c r="AI595" s="154"/>
      <c r="AJ595" s="155"/>
    </row>
    <row r="596" spans="4:36" x14ac:dyDescent="0.2">
      <c r="D596" s="25"/>
      <c r="E596" s="25"/>
      <c r="F596" s="157"/>
      <c r="G596" s="157"/>
      <c r="H596" s="157"/>
      <c r="I596" s="157"/>
      <c r="J596" s="157"/>
      <c r="K596" s="157"/>
      <c r="L596" s="157"/>
      <c r="M596" s="157"/>
      <c r="N596" s="157"/>
      <c r="O596" s="157"/>
      <c r="P596" s="157"/>
      <c r="Q596" s="157"/>
      <c r="R596" s="157"/>
      <c r="S596" s="157"/>
      <c r="U596" s="157"/>
      <c r="V596" s="157"/>
      <c r="W596" s="157"/>
      <c r="X596" s="157"/>
      <c r="Y596" s="157"/>
      <c r="Z596" s="157"/>
      <c r="AA596" s="157"/>
      <c r="AB596" s="157"/>
      <c r="AC596" s="157"/>
      <c r="AD596" s="157"/>
      <c r="AE596" s="157"/>
      <c r="AF596" s="157"/>
      <c r="AG596" s="157"/>
      <c r="AH596" s="49"/>
      <c r="AI596" s="154"/>
      <c r="AJ596" s="155"/>
    </row>
    <row r="597" spans="4:36" x14ac:dyDescent="0.2">
      <c r="D597" s="25"/>
      <c r="E597" s="25"/>
      <c r="F597" s="157"/>
      <c r="G597" s="157"/>
      <c r="H597" s="157"/>
      <c r="I597" s="157"/>
      <c r="J597" s="157"/>
      <c r="K597" s="157"/>
      <c r="L597" s="157"/>
      <c r="M597" s="157"/>
      <c r="N597" s="157"/>
      <c r="O597" s="157"/>
      <c r="P597" s="157"/>
      <c r="Q597" s="157"/>
      <c r="R597" s="157"/>
      <c r="S597" s="157"/>
      <c r="U597" s="157"/>
      <c r="V597" s="157"/>
      <c r="W597" s="157"/>
      <c r="X597" s="157"/>
      <c r="Y597" s="157"/>
      <c r="Z597" s="157"/>
      <c r="AA597" s="157"/>
      <c r="AB597" s="157"/>
      <c r="AC597" s="157"/>
      <c r="AD597" s="157"/>
      <c r="AE597" s="157"/>
      <c r="AF597" s="157"/>
      <c r="AG597" s="157"/>
      <c r="AH597" s="49"/>
      <c r="AI597" s="154"/>
      <c r="AJ597" s="155"/>
    </row>
    <row r="598" spans="4:36" x14ac:dyDescent="0.2">
      <c r="D598" s="25"/>
      <c r="E598" s="25"/>
      <c r="F598" s="157"/>
      <c r="G598" s="157"/>
      <c r="H598" s="157"/>
      <c r="I598" s="157"/>
      <c r="J598" s="157"/>
      <c r="K598" s="157"/>
      <c r="L598" s="157"/>
      <c r="M598" s="157"/>
      <c r="N598" s="157"/>
      <c r="O598" s="157"/>
      <c r="P598" s="157"/>
      <c r="Q598" s="157"/>
      <c r="R598" s="157"/>
      <c r="S598" s="157"/>
      <c r="U598" s="157"/>
      <c r="V598" s="157"/>
      <c r="W598" s="157"/>
      <c r="X598" s="157"/>
      <c r="Y598" s="157"/>
      <c r="Z598" s="157"/>
      <c r="AA598" s="157"/>
      <c r="AB598" s="157"/>
      <c r="AC598" s="157"/>
      <c r="AD598" s="157"/>
      <c r="AE598" s="157"/>
      <c r="AF598" s="157"/>
      <c r="AG598" s="157"/>
      <c r="AH598" s="49"/>
      <c r="AI598" s="154"/>
      <c r="AJ598" s="155"/>
    </row>
    <row r="599" spans="4:36" x14ac:dyDescent="0.2">
      <c r="D599" s="25"/>
      <c r="E599" s="25"/>
      <c r="F599" s="157"/>
      <c r="G599" s="157"/>
      <c r="H599" s="157"/>
      <c r="I599" s="157"/>
      <c r="J599" s="157"/>
      <c r="K599" s="157"/>
      <c r="L599" s="157"/>
      <c r="M599" s="157"/>
      <c r="N599" s="157"/>
      <c r="O599" s="157"/>
      <c r="P599" s="157"/>
      <c r="Q599" s="157"/>
      <c r="R599" s="157"/>
      <c r="S599" s="157"/>
      <c r="U599" s="157"/>
      <c r="V599" s="157"/>
      <c r="W599" s="157"/>
      <c r="X599" s="157"/>
      <c r="Y599" s="157"/>
      <c r="Z599" s="157"/>
      <c r="AA599" s="157"/>
      <c r="AB599" s="157"/>
      <c r="AC599" s="157"/>
      <c r="AD599" s="157"/>
      <c r="AE599" s="157"/>
      <c r="AF599" s="157"/>
      <c r="AG599" s="157"/>
      <c r="AH599" s="49"/>
      <c r="AI599" s="154"/>
      <c r="AJ599" s="155"/>
    </row>
    <row r="600" spans="4:36" x14ac:dyDescent="0.2">
      <c r="D600" s="25"/>
      <c r="E600" s="25"/>
      <c r="F600" s="157"/>
      <c r="G600" s="157"/>
      <c r="H600" s="157"/>
      <c r="I600" s="157"/>
      <c r="J600" s="157"/>
      <c r="K600" s="157"/>
      <c r="L600" s="157"/>
      <c r="M600" s="157"/>
      <c r="N600" s="157"/>
      <c r="O600" s="157"/>
      <c r="P600" s="157"/>
      <c r="Q600" s="157"/>
      <c r="R600" s="157"/>
      <c r="S600" s="157"/>
      <c r="U600" s="157"/>
      <c r="V600" s="157"/>
      <c r="W600" s="157"/>
      <c r="X600" s="157"/>
      <c r="Y600" s="157"/>
      <c r="Z600" s="157"/>
      <c r="AA600" s="157"/>
      <c r="AB600" s="157"/>
      <c r="AC600" s="157"/>
      <c r="AD600" s="157"/>
      <c r="AE600" s="157"/>
      <c r="AF600" s="157"/>
      <c r="AG600" s="157"/>
      <c r="AH600" s="49"/>
      <c r="AI600" s="154"/>
      <c r="AJ600" s="155"/>
    </row>
    <row r="601" spans="4:36" x14ac:dyDescent="0.2">
      <c r="D601" s="25"/>
      <c r="E601" s="25"/>
      <c r="F601" s="157"/>
      <c r="G601" s="157"/>
      <c r="H601" s="157"/>
      <c r="I601" s="157"/>
      <c r="J601" s="157"/>
      <c r="K601" s="157"/>
      <c r="L601" s="157"/>
      <c r="M601" s="157"/>
      <c r="N601" s="157"/>
      <c r="O601" s="157"/>
      <c r="P601" s="157"/>
      <c r="Q601" s="157"/>
      <c r="R601" s="157"/>
      <c r="S601" s="157"/>
      <c r="U601" s="157"/>
      <c r="V601" s="157"/>
      <c r="W601" s="157"/>
      <c r="X601" s="157"/>
      <c r="Y601" s="157"/>
      <c r="Z601" s="157"/>
      <c r="AA601" s="157"/>
      <c r="AB601" s="157"/>
      <c r="AC601" s="157"/>
      <c r="AD601" s="157"/>
      <c r="AE601" s="157"/>
      <c r="AF601" s="157"/>
      <c r="AG601" s="157"/>
      <c r="AH601" s="49"/>
      <c r="AI601" s="154"/>
      <c r="AJ601" s="155"/>
    </row>
    <row r="602" spans="4:36" x14ac:dyDescent="0.2">
      <c r="D602" s="25"/>
      <c r="E602" s="25"/>
      <c r="F602" s="157"/>
      <c r="G602" s="157"/>
      <c r="H602" s="157"/>
      <c r="I602" s="157"/>
      <c r="J602" s="157"/>
      <c r="K602" s="157"/>
      <c r="L602" s="157"/>
      <c r="M602" s="157"/>
      <c r="N602" s="157"/>
      <c r="O602" s="157"/>
      <c r="P602" s="157"/>
      <c r="Q602" s="157"/>
      <c r="R602" s="157"/>
      <c r="S602" s="157"/>
      <c r="U602" s="157"/>
      <c r="V602" s="157"/>
      <c r="W602" s="157"/>
      <c r="X602" s="157"/>
      <c r="Y602" s="157"/>
      <c r="Z602" s="157"/>
      <c r="AA602" s="157"/>
      <c r="AB602" s="157"/>
      <c r="AC602" s="157"/>
      <c r="AD602" s="157"/>
      <c r="AE602" s="157"/>
      <c r="AF602" s="157"/>
      <c r="AG602" s="157"/>
      <c r="AH602" s="49"/>
      <c r="AI602" s="154"/>
      <c r="AJ602" s="155"/>
    </row>
    <row r="603" spans="4:36" x14ac:dyDescent="0.2">
      <c r="D603" s="25"/>
      <c r="E603" s="25"/>
      <c r="F603" s="157"/>
      <c r="G603" s="157"/>
      <c r="H603" s="157"/>
      <c r="I603" s="157"/>
      <c r="J603" s="157"/>
      <c r="K603" s="157"/>
      <c r="L603" s="157"/>
      <c r="M603" s="157"/>
      <c r="N603" s="157"/>
      <c r="O603" s="157"/>
      <c r="P603" s="157"/>
      <c r="Q603" s="157"/>
      <c r="R603" s="157"/>
      <c r="S603" s="157"/>
      <c r="U603" s="157"/>
      <c r="V603" s="157"/>
      <c r="W603" s="157"/>
      <c r="X603" s="157"/>
      <c r="Y603" s="157"/>
      <c r="Z603" s="157"/>
      <c r="AA603" s="157"/>
      <c r="AB603" s="157"/>
      <c r="AC603" s="157"/>
      <c r="AD603" s="157"/>
      <c r="AE603" s="157"/>
      <c r="AF603" s="157"/>
      <c r="AG603" s="157"/>
      <c r="AH603" s="49"/>
      <c r="AI603" s="154"/>
      <c r="AJ603" s="155"/>
    </row>
    <row r="604" spans="4:36" x14ac:dyDescent="0.2">
      <c r="D604" s="25"/>
      <c r="E604" s="25"/>
      <c r="F604" s="157"/>
      <c r="G604" s="157"/>
      <c r="H604" s="157"/>
      <c r="I604" s="157"/>
      <c r="J604" s="157"/>
      <c r="K604" s="157"/>
      <c r="L604" s="157"/>
      <c r="M604" s="157"/>
      <c r="N604" s="157"/>
      <c r="O604" s="157"/>
      <c r="P604" s="157"/>
      <c r="Q604" s="157"/>
      <c r="R604" s="157"/>
      <c r="S604" s="157"/>
      <c r="U604" s="157"/>
      <c r="V604" s="157"/>
      <c r="W604" s="157"/>
      <c r="X604" s="157"/>
      <c r="Y604" s="157"/>
      <c r="Z604" s="157"/>
      <c r="AA604" s="157"/>
      <c r="AB604" s="157"/>
      <c r="AC604" s="157"/>
      <c r="AD604" s="157"/>
      <c r="AE604" s="157"/>
      <c r="AF604" s="157"/>
      <c r="AG604" s="157"/>
      <c r="AH604" s="49"/>
      <c r="AI604" s="154"/>
      <c r="AJ604" s="155"/>
    </row>
    <row r="605" spans="4:36" x14ac:dyDescent="0.2">
      <c r="D605" s="25"/>
      <c r="E605" s="25"/>
      <c r="F605" s="157"/>
      <c r="G605" s="157"/>
      <c r="H605" s="157"/>
      <c r="I605" s="157"/>
      <c r="J605" s="157"/>
      <c r="K605" s="157"/>
      <c r="L605" s="157"/>
      <c r="M605" s="157"/>
      <c r="N605" s="157"/>
      <c r="O605" s="157"/>
      <c r="P605" s="157"/>
      <c r="Q605" s="157"/>
      <c r="R605" s="157"/>
      <c r="S605" s="157"/>
      <c r="U605" s="157"/>
      <c r="V605" s="157"/>
      <c r="W605" s="157"/>
      <c r="X605" s="157"/>
      <c r="Y605" s="157"/>
      <c r="Z605" s="157"/>
      <c r="AA605" s="157"/>
      <c r="AB605" s="157"/>
      <c r="AC605" s="157"/>
      <c r="AD605" s="157"/>
      <c r="AE605" s="157"/>
      <c r="AF605" s="157"/>
      <c r="AG605" s="157"/>
      <c r="AH605" s="49"/>
      <c r="AI605" s="154"/>
      <c r="AJ605" s="155"/>
    </row>
    <row r="606" spans="4:36" x14ac:dyDescent="0.2">
      <c r="D606" s="25"/>
      <c r="E606" s="25"/>
      <c r="F606" s="157"/>
      <c r="G606" s="157"/>
      <c r="H606" s="157"/>
      <c r="I606" s="157"/>
      <c r="J606" s="157"/>
      <c r="K606" s="157"/>
      <c r="L606" s="157"/>
      <c r="M606" s="157"/>
      <c r="N606" s="157"/>
      <c r="O606" s="157"/>
      <c r="P606" s="157"/>
      <c r="Q606" s="157"/>
      <c r="R606" s="157"/>
      <c r="S606" s="157"/>
      <c r="U606" s="157"/>
      <c r="V606" s="157"/>
      <c r="W606" s="157"/>
      <c r="X606" s="157"/>
      <c r="Y606" s="157"/>
      <c r="Z606" s="157"/>
      <c r="AA606" s="157"/>
      <c r="AB606" s="157"/>
      <c r="AC606" s="157"/>
      <c r="AD606" s="157"/>
      <c r="AE606" s="157"/>
      <c r="AF606" s="157"/>
      <c r="AG606" s="157"/>
      <c r="AH606" s="49"/>
      <c r="AI606" s="154"/>
      <c r="AJ606" s="155"/>
    </row>
    <row r="607" spans="4:36" x14ac:dyDescent="0.2">
      <c r="D607" s="25"/>
      <c r="E607" s="25"/>
      <c r="F607" s="157"/>
      <c r="G607" s="157"/>
      <c r="H607" s="157"/>
      <c r="I607" s="157"/>
      <c r="J607" s="157"/>
      <c r="K607" s="157"/>
      <c r="L607" s="157"/>
      <c r="M607" s="157"/>
      <c r="N607" s="157"/>
      <c r="O607" s="157"/>
      <c r="P607" s="157"/>
      <c r="Q607" s="157"/>
      <c r="R607" s="157"/>
      <c r="S607" s="157"/>
      <c r="U607" s="157"/>
      <c r="V607" s="157"/>
      <c r="W607" s="157"/>
      <c r="X607" s="157"/>
      <c r="Y607" s="157"/>
      <c r="Z607" s="157"/>
      <c r="AA607" s="157"/>
      <c r="AB607" s="157"/>
      <c r="AC607" s="157"/>
      <c r="AD607" s="157"/>
      <c r="AE607" s="157"/>
      <c r="AF607" s="157"/>
      <c r="AG607" s="157"/>
      <c r="AH607" s="49"/>
      <c r="AI607" s="154"/>
      <c r="AJ607" s="155"/>
    </row>
    <row r="608" spans="4:36" x14ac:dyDescent="0.2">
      <c r="D608" s="25"/>
      <c r="E608" s="25"/>
      <c r="F608" s="157"/>
      <c r="G608" s="157"/>
      <c r="H608" s="157"/>
      <c r="I608" s="157"/>
      <c r="J608" s="157"/>
      <c r="K608" s="157"/>
      <c r="L608" s="157"/>
      <c r="M608" s="157"/>
      <c r="N608" s="157"/>
      <c r="O608" s="157"/>
      <c r="P608" s="157"/>
      <c r="Q608" s="157"/>
      <c r="R608" s="157"/>
      <c r="S608" s="157"/>
      <c r="U608" s="157"/>
      <c r="V608" s="157"/>
      <c r="W608" s="157"/>
      <c r="X608" s="157"/>
      <c r="Y608" s="157"/>
      <c r="Z608" s="157"/>
      <c r="AA608" s="157"/>
      <c r="AB608" s="157"/>
      <c r="AC608" s="157"/>
      <c r="AD608" s="157"/>
      <c r="AE608" s="157"/>
      <c r="AF608" s="157"/>
      <c r="AG608" s="157"/>
      <c r="AH608" s="49"/>
      <c r="AI608" s="154"/>
      <c r="AJ608" s="155"/>
    </row>
    <row r="609" spans="4:36" x14ac:dyDescent="0.2">
      <c r="D609" s="25"/>
      <c r="E609" s="25"/>
      <c r="F609" s="157"/>
      <c r="G609" s="157"/>
      <c r="H609" s="157"/>
      <c r="I609" s="157"/>
      <c r="J609" s="157"/>
      <c r="K609" s="157"/>
      <c r="L609" s="157"/>
      <c r="M609" s="157"/>
      <c r="N609" s="157"/>
      <c r="O609" s="157"/>
      <c r="P609" s="157"/>
      <c r="Q609" s="157"/>
      <c r="R609" s="157"/>
      <c r="S609" s="157"/>
      <c r="U609" s="157"/>
      <c r="V609" s="157"/>
      <c r="W609" s="157"/>
      <c r="X609" s="157"/>
      <c r="Y609" s="157"/>
      <c r="Z609" s="157"/>
      <c r="AA609" s="157"/>
      <c r="AB609" s="157"/>
      <c r="AC609" s="157"/>
      <c r="AD609" s="157"/>
      <c r="AE609" s="157"/>
      <c r="AF609" s="157"/>
      <c r="AG609" s="157"/>
      <c r="AH609" s="49"/>
      <c r="AI609" s="154"/>
      <c r="AJ609" s="155"/>
    </row>
    <row r="610" spans="4:36" x14ac:dyDescent="0.2">
      <c r="D610" s="25"/>
      <c r="E610" s="25"/>
      <c r="F610" s="157"/>
      <c r="G610" s="157"/>
      <c r="H610" s="157"/>
      <c r="I610" s="157"/>
      <c r="J610" s="157"/>
      <c r="K610" s="157"/>
      <c r="L610" s="157"/>
      <c r="M610" s="157"/>
      <c r="N610" s="157"/>
      <c r="O610" s="157"/>
      <c r="P610" s="157"/>
      <c r="Q610" s="157"/>
      <c r="R610" s="157"/>
      <c r="S610" s="157"/>
      <c r="U610" s="157"/>
      <c r="V610" s="157"/>
      <c r="W610" s="157"/>
      <c r="X610" s="157"/>
      <c r="Y610" s="157"/>
      <c r="Z610" s="157"/>
      <c r="AA610" s="157"/>
      <c r="AB610" s="157"/>
      <c r="AC610" s="157"/>
      <c r="AD610" s="157"/>
      <c r="AE610" s="157"/>
      <c r="AF610" s="157"/>
      <c r="AG610" s="157"/>
      <c r="AH610" s="49"/>
      <c r="AI610" s="154"/>
      <c r="AJ610" s="155"/>
    </row>
    <row r="611" spans="4:36" x14ac:dyDescent="0.2">
      <c r="D611" s="25"/>
      <c r="E611" s="25"/>
      <c r="F611" s="157"/>
      <c r="G611" s="157"/>
      <c r="H611" s="157"/>
      <c r="I611" s="157"/>
      <c r="J611" s="157"/>
      <c r="K611" s="157"/>
      <c r="L611" s="157"/>
      <c r="M611" s="157"/>
      <c r="N611" s="157"/>
      <c r="O611" s="157"/>
      <c r="P611" s="157"/>
      <c r="Q611" s="157"/>
      <c r="R611" s="157"/>
      <c r="S611" s="157"/>
      <c r="U611" s="157"/>
      <c r="V611" s="157"/>
      <c r="W611" s="157"/>
      <c r="X611" s="157"/>
      <c r="Y611" s="157"/>
      <c r="Z611" s="157"/>
      <c r="AA611" s="157"/>
      <c r="AB611" s="157"/>
      <c r="AC611" s="157"/>
      <c r="AD611" s="157"/>
      <c r="AE611" s="157"/>
      <c r="AF611" s="157"/>
      <c r="AG611" s="157"/>
      <c r="AH611" s="49"/>
      <c r="AI611" s="154"/>
      <c r="AJ611" s="155"/>
    </row>
    <row r="612" spans="4:36" x14ac:dyDescent="0.2">
      <c r="D612" s="25"/>
      <c r="E612" s="25"/>
      <c r="F612" s="157"/>
      <c r="G612" s="157"/>
      <c r="H612" s="157"/>
      <c r="I612" s="157"/>
      <c r="J612" s="157"/>
      <c r="K612" s="157"/>
      <c r="L612" s="157"/>
      <c r="M612" s="157"/>
      <c r="N612" s="157"/>
      <c r="O612" s="157"/>
      <c r="P612" s="157"/>
      <c r="Q612" s="157"/>
      <c r="R612" s="157"/>
      <c r="S612" s="157"/>
      <c r="U612" s="157"/>
      <c r="V612" s="157"/>
      <c r="W612" s="157"/>
      <c r="X612" s="157"/>
      <c r="Y612" s="157"/>
      <c r="Z612" s="157"/>
      <c r="AA612" s="157"/>
      <c r="AB612" s="157"/>
      <c r="AC612" s="157"/>
      <c r="AD612" s="157"/>
      <c r="AE612" s="157"/>
      <c r="AF612" s="157"/>
      <c r="AG612" s="157"/>
      <c r="AH612" s="49"/>
      <c r="AI612" s="154"/>
      <c r="AJ612" s="155"/>
    </row>
    <row r="613" spans="4:36" x14ac:dyDescent="0.2">
      <c r="D613" s="25"/>
      <c r="E613" s="25"/>
      <c r="F613" s="157"/>
      <c r="G613" s="157"/>
      <c r="H613" s="157"/>
      <c r="I613" s="157"/>
      <c r="J613" s="157"/>
      <c r="K613" s="157"/>
      <c r="L613" s="157"/>
      <c r="M613" s="157"/>
      <c r="N613" s="157"/>
      <c r="O613" s="157"/>
      <c r="P613" s="157"/>
      <c r="Q613" s="157"/>
      <c r="R613" s="157"/>
      <c r="S613" s="157"/>
      <c r="U613" s="157"/>
      <c r="V613" s="157"/>
      <c r="W613" s="157"/>
      <c r="X613" s="157"/>
      <c r="Y613" s="157"/>
      <c r="Z613" s="157"/>
      <c r="AA613" s="157"/>
      <c r="AB613" s="157"/>
      <c r="AC613" s="157"/>
      <c r="AD613" s="157"/>
      <c r="AE613" s="157"/>
      <c r="AF613" s="157"/>
      <c r="AG613" s="157"/>
      <c r="AH613" s="49"/>
      <c r="AI613" s="154"/>
      <c r="AJ613" s="155"/>
    </row>
    <row r="614" spans="4:36" x14ac:dyDescent="0.2">
      <c r="D614" s="25"/>
      <c r="E614" s="25"/>
      <c r="F614" s="157"/>
      <c r="G614" s="157"/>
      <c r="H614" s="157"/>
      <c r="I614" s="157"/>
      <c r="J614" s="157"/>
      <c r="K614" s="157"/>
      <c r="L614" s="157"/>
      <c r="M614" s="157"/>
      <c r="N614" s="157"/>
      <c r="O614" s="157"/>
      <c r="P614" s="157"/>
      <c r="Q614" s="157"/>
      <c r="R614" s="157"/>
      <c r="S614" s="157"/>
      <c r="U614" s="157"/>
      <c r="V614" s="157"/>
      <c r="W614" s="157"/>
      <c r="X614" s="157"/>
      <c r="Y614" s="157"/>
      <c r="Z614" s="157"/>
      <c r="AA614" s="157"/>
      <c r="AB614" s="157"/>
      <c r="AC614" s="157"/>
      <c r="AD614" s="157"/>
      <c r="AE614" s="157"/>
      <c r="AF614" s="157"/>
      <c r="AG614" s="157"/>
      <c r="AH614" s="49"/>
      <c r="AI614" s="154"/>
      <c r="AJ614" s="155"/>
    </row>
    <row r="615" spans="4:36" x14ac:dyDescent="0.2">
      <c r="D615" s="25"/>
      <c r="E615" s="25"/>
      <c r="F615" s="157"/>
      <c r="G615" s="157"/>
      <c r="H615" s="157"/>
      <c r="I615" s="157"/>
      <c r="J615" s="157"/>
      <c r="K615" s="157"/>
      <c r="L615" s="157"/>
      <c r="M615" s="157"/>
      <c r="N615" s="157"/>
      <c r="O615" s="157"/>
      <c r="P615" s="157"/>
      <c r="Q615" s="157"/>
      <c r="R615" s="157"/>
      <c r="S615" s="157"/>
      <c r="U615" s="157"/>
      <c r="V615" s="157"/>
      <c r="W615" s="157"/>
      <c r="X615" s="157"/>
      <c r="Y615" s="157"/>
      <c r="Z615" s="157"/>
      <c r="AA615" s="157"/>
      <c r="AB615" s="157"/>
      <c r="AC615" s="157"/>
      <c r="AD615" s="157"/>
      <c r="AE615" s="157"/>
      <c r="AF615" s="157"/>
      <c r="AG615" s="157"/>
      <c r="AH615" s="49"/>
      <c r="AI615" s="154"/>
      <c r="AJ615" s="155"/>
    </row>
    <row r="616" spans="4:36" x14ac:dyDescent="0.2">
      <c r="D616" s="25"/>
      <c r="E616" s="25"/>
      <c r="F616" s="157"/>
      <c r="G616" s="157"/>
      <c r="H616" s="157"/>
      <c r="I616" s="157"/>
      <c r="J616" s="157"/>
      <c r="K616" s="157"/>
      <c r="L616" s="157"/>
      <c r="M616" s="157"/>
      <c r="N616" s="157"/>
      <c r="O616" s="157"/>
      <c r="P616" s="157"/>
      <c r="Q616" s="157"/>
      <c r="R616" s="157"/>
      <c r="S616" s="157"/>
      <c r="U616" s="157"/>
      <c r="V616" s="157"/>
      <c r="W616" s="157"/>
      <c r="X616" s="157"/>
      <c r="Y616" s="157"/>
      <c r="Z616" s="157"/>
      <c r="AA616" s="157"/>
      <c r="AB616" s="157"/>
      <c r="AC616" s="157"/>
      <c r="AD616" s="157"/>
      <c r="AE616" s="157"/>
      <c r="AF616" s="157"/>
      <c r="AG616" s="157"/>
      <c r="AH616" s="49"/>
      <c r="AI616" s="154"/>
      <c r="AJ616" s="155"/>
    </row>
    <row r="617" spans="4:36" x14ac:dyDescent="0.2">
      <c r="D617" s="25"/>
      <c r="E617" s="25"/>
      <c r="F617" s="157"/>
      <c r="G617" s="157"/>
      <c r="H617" s="157"/>
      <c r="I617" s="157"/>
      <c r="J617" s="157"/>
      <c r="K617" s="157"/>
      <c r="L617" s="157"/>
      <c r="M617" s="157"/>
      <c r="N617" s="157"/>
      <c r="O617" s="157"/>
      <c r="P617" s="157"/>
      <c r="Q617" s="157"/>
      <c r="R617" s="157"/>
      <c r="S617" s="157"/>
      <c r="U617" s="157"/>
      <c r="V617" s="157"/>
      <c r="W617" s="157"/>
      <c r="X617" s="157"/>
      <c r="Y617" s="157"/>
      <c r="Z617" s="157"/>
      <c r="AA617" s="157"/>
      <c r="AB617" s="157"/>
      <c r="AC617" s="157"/>
      <c r="AD617" s="157"/>
      <c r="AE617" s="157"/>
      <c r="AF617" s="157"/>
      <c r="AG617" s="157"/>
      <c r="AH617" s="49"/>
      <c r="AI617" s="154"/>
      <c r="AJ617" s="155"/>
    </row>
    <row r="618" spans="4:36" x14ac:dyDescent="0.2">
      <c r="D618" s="25"/>
      <c r="E618" s="25"/>
      <c r="F618" s="157"/>
      <c r="G618" s="157"/>
      <c r="H618" s="157"/>
      <c r="I618" s="157"/>
      <c r="J618" s="157"/>
      <c r="K618" s="157"/>
      <c r="L618" s="157"/>
      <c r="M618" s="157"/>
      <c r="N618" s="157"/>
      <c r="O618" s="157"/>
      <c r="P618" s="157"/>
      <c r="Q618" s="157"/>
      <c r="R618" s="157"/>
      <c r="S618" s="157"/>
      <c r="U618" s="157"/>
      <c r="V618" s="157"/>
      <c r="W618" s="157"/>
      <c r="X618" s="157"/>
      <c r="Y618" s="157"/>
      <c r="Z618" s="157"/>
      <c r="AA618" s="157"/>
      <c r="AB618" s="157"/>
      <c r="AC618" s="157"/>
      <c r="AD618" s="157"/>
      <c r="AE618" s="157"/>
      <c r="AF618" s="157"/>
      <c r="AG618" s="157"/>
      <c r="AH618" s="49"/>
      <c r="AI618" s="154"/>
      <c r="AJ618" s="155"/>
    </row>
    <row r="619" spans="4:36" x14ac:dyDescent="0.2">
      <c r="D619" s="25"/>
      <c r="E619" s="25"/>
      <c r="F619" s="157"/>
      <c r="G619" s="157"/>
      <c r="H619" s="157"/>
      <c r="I619" s="157"/>
      <c r="J619" s="157"/>
      <c r="K619" s="157"/>
      <c r="L619" s="157"/>
      <c r="M619" s="157"/>
      <c r="N619" s="157"/>
      <c r="O619" s="157"/>
      <c r="P619" s="157"/>
      <c r="Q619" s="157"/>
      <c r="R619" s="157"/>
      <c r="S619" s="157"/>
      <c r="U619" s="157"/>
      <c r="V619" s="157"/>
      <c r="W619" s="157"/>
      <c r="X619" s="157"/>
      <c r="Y619" s="157"/>
      <c r="Z619" s="157"/>
      <c r="AA619" s="157"/>
      <c r="AB619" s="157"/>
      <c r="AC619" s="157"/>
      <c r="AD619" s="157"/>
      <c r="AE619" s="157"/>
      <c r="AF619" s="157"/>
      <c r="AG619" s="157"/>
      <c r="AH619" s="49"/>
      <c r="AI619" s="154"/>
      <c r="AJ619" s="155"/>
    </row>
    <row r="620" spans="4:36" x14ac:dyDescent="0.2">
      <c r="D620" s="25"/>
      <c r="E620" s="25"/>
      <c r="F620" s="157"/>
      <c r="G620" s="157"/>
      <c r="H620" s="157"/>
      <c r="I620" s="157"/>
      <c r="J620" s="157"/>
      <c r="K620" s="157"/>
      <c r="L620" s="157"/>
      <c r="M620" s="157"/>
      <c r="N620" s="157"/>
      <c r="O620" s="157"/>
      <c r="P620" s="157"/>
      <c r="Q620" s="157"/>
      <c r="R620" s="157"/>
      <c r="S620" s="157"/>
      <c r="U620" s="157"/>
      <c r="V620" s="157"/>
      <c r="W620" s="157"/>
      <c r="X620" s="157"/>
      <c r="Y620" s="157"/>
      <c r="Z620" s="157"/>
      <c r="AA620" s="157"/>
      <c r="AB620" s="157"/>
      <c r="AC620" s="157"/>
      <c r="AD620" s="157"/>
      <c r="AE620" s="157"/>
      <c r="AF620" s="157"/>
      <c r="AG620" s="157"/>
      <c r="AH620" s="49"/>
      <c r="AI620" s="154"/>
      <c r="AJ620" s="155"/>
    </row>
    <row r="621" spans="4:36" x14ac:dyDescent="0.2">
      <c r="D621" s="25"/>
      <c r="E621" s="25"/>
      <c r="F621" s="157"/>
      <c r="G621" s="157"/>
      <c r="H621" s="157"/>
      <c r="I621" s="157"/>
      <c r="J621" s="157"/>
      <c r="K621" s="157"/>
      <c r="L621" s="157"/>
      <c r="M621" s="157"/>
      <c r="N621" s="157"/>
      <c r="O621" s="157"/>
      <c r="P621" s="157"/>
      <c r="Q621" s="157"/>
      <c r="R621" s="157"/>
      <c r="S621" s="157"/>
      <c r="U621" s="157"/>
      <c r="V621" s="157"/>
      <c r="W621" s="157"/>
      <c r="X621" s="157"/>
      <c r="Y621" s="157"/>
      <c r="Z621" s="157"/>
      <c r="AA621" s="157"/>
      <c r="AB621" s="157"/>
      <c r="AC621" s="157"/>
      <c r="AD621" s="157"/>
      <c r="AE621" s="157"/>
      <c r="AF621" s="157"/>
      <c r="AG621" s="157"/>
      <c r="AH621" s="49"/>
      <c r="AI621" s="154"/>
      <c r="AJ621" s="155"/>
    </row>
    <row r="622" spans="4:36" x14ac:dyDescent="0.2">
      <c r="D622" s="25"/>
      <c r="E622" s="25"/>
      <c r="F622" s="157"/>
      <c r="G622" s="157"/>
      <c r="H622" s="157"/>
      <c r="I622" s="157"/>
      <c r="J622" s="157"/>
      <c r="K622" s="157"/>
      <c r="L622" s="157"/>
      <c r="M622" s="157"/>
      <c r="N622" s="157"/>
      <c r="O622" s="157"/>
      <c r="P622" s="157"/>
      <c r="Q622" s="157"/>
      <c r="R622" s="157"/>
      <c r="S622" s="157"/>
      <c r="U622" s="157"/>
      <c r="V622" s="157"/>
      <c r="W622" s="157"/>
      <c r="X622" s="157"/>
      <c r="Y622" s="157"/>
      <c r="Z622" s="157"/>
      <c r="AA622" s="157"/>
      <c r="AB622" s="157"/>
      <c r="AC622" s="157"/>
      <c r="AD622" s="157"/>
      <c r="AE622" s="157"/>
      <c r="AF622" s="157"/>
      <c r="AG622" s="157"/>
      <c r="AH622" s="49"/>
      <c r="AI622" s="154"/>
      <c r="AJ622" s="155"/>
    </row>
    <row r="623" spans="4:36" x14ac:dyDescent="0.2">
      <c r="D623" s="25"/>
      <c r="E623" s="25"/>
      <c r="F623" s="157"/>
      <c r="G623" s="157"/>
      <c r="H623" s="157"/>
      <c r="I623" s="157"/>
      <c r="J623" s="157"/>
      <c r="K623" s="157"/>
      <c r="L623" s="157"/>
      <c r="M623" s="157"/>
      <c r="N623" s="157"/>
      <c r="O623" s="157"/>
      <c r="P623" s="157"/>
      <c r="Q623" s="157"/>
      <c r="R623" s="157"/>
      <c r="S623" s="157"/>
      <c r="U623" s="157"/>
      <c r="V623" s="157"/>
      <c r="W623" s="157"/>
      <c r="X623" s="157"/>
      <c r="Y623" s="157"/>
      <c r="Z623" s="157"/>
      <c r="AA623" s="157"/>
      <c r="AB623" s="157"/>
      <c r="AC623" s="157"/>
      <c r="AD623" s="157"/>
      <c r="AE623" s="157"/>
      <c r="AF623" s="157"/>
      <c r="AG623" s="157"/>
      <c r="AH623" s="49"/>
      <c r="AI623" s="154"/>
      <c r="AJ623" s="155"/>
    </row>
    <row r="624" spans="4:36" x14ac:dyDescent="0.2">
      <c r="D624" s="25"/>
      <c r="E624" s="25"/>
      <c r="F624" s="157"/>
      <c r="G624" s="157"/>
      <c r="H624" s="157"/>
      <c r="I624" s="157"/>
      <c r="J624" s="157"/>
      <c r="K624" s="157"/>
      <c r="L624" s="157"/>
      <c r="M624" s="157"/>
      <c r="N624" s="157"/>
      <c r="O624" s="157"/>
      <c r="P624" s="157"/>
      <c r="Q624" s="157"/>
      <c r="R624" s="157"/>
      <c r="S624" s="157"/>
      <c r="U624" s="157"/>
      <c r="V624" s="157"/>
      <c r="W624" s="157"/>
      <c r="X624" s="157"/>
      <c r="Y624" s="157"/>
      <c r="Z624" s="157"/>
      <c r="AA624" s="157"/>
      <c r="AB624" s="157"/>
      <c r="AC624" s="157"/>
      <c r="AD624" s="157"/>
      <c r="AE624" s="157"/>
      <c r="AF624" s="157"/>
      <c r="AG624" s="157"/>
      <c r="AH624" s="49"/>
      <c r="AI624" s="154"/>
      <c r="AJ624" s="155"/>
    </row>
    <row r="625" spans="4:36" x14ac:dyDescent="0.2">
      <c r="D625" s="25"/>
      <c r="E625" s="25"/>
      <c r="F625" s="157"/>
      <c r="G625" s="157"/>
      <c r="H625" s="157"/>
      <c r="I625" s="157"/>
      <c r="J625" s="157"/>
      <c r="K625" s="157"/>
      <c r="L625" s="157"/>
      <c r="M625" s="157"/>
      <c r="N625" s="157"/>
      <c r="O625" s="157"/>
      <c r="P625" s="157"/>
      <c r="Q625" s="157"/>
      <c r="R625" s="157"/>
      <c r="S625" s="157"/>
      <c r="U625" s="157"/>
      <c r="V625" s="157"/>
      <c r="W625" s="157"/>
      <c r="X625" s="157"/>
      <c r="Y625" s="157"/>
      <c r="Z625" s="157"/>
      <c r="AA625" s="157"/>
      <c r="AB625" s="157"/>
      <c r="AC625" s="157"/>
      <c r="AD625" s="157"/>
      <c r="AE625" s="157"/>
      <c r="AF625" s="157"/>
      <c r="AG625" s="157"/>
      <c r="AH625" s="49"/>
      <c r="AI625" s="154"/>
      <c r="AJ625" s="155"/>
    </row>
    <row r="626" spans="4:36" x14ac:dyDescent="0.2">
      <c r="D626" s="25"/>
      <c r="E626" s="25"/>
      <c r="F626" s="157"/>
      <c r="G626" s="157"/>
      <c r="H626" s="157"/>
      <c r="I626" s="157"/>
      <c r="J626" s="157"/>
      <c r="K626" s="157"/>
      <c r="L626" s="157"/>
      <c r="M626" s="157"/>
      <c r="N626" s="157"/>
      <c r="O626" s="157"/>
      <c r="P626" s="157"/>
      <c r="Q626" s="157"/>
      <c r="R626" s="157"/>
      <c r="S626" s="157"/>
      <c r="U626" s="157"/>
      <c r="V626" s="157"/>
      <c r="W626" s="157"/>
      <c r="X626" s="157"/>
      <c r="Y626" s="157"/>
      <c r="Z626" s="157"/>
      <c r="AA626" s="157"/>
      <c r="AB626" s="157"/>
      <c r="AC626" s="157"/>
      <c r="AD626" s="157"/>
      <c r="AE626" s="157"/>
      <c r="AF626" s="157"/>
      <c r="AG626" s="157"/>
      <c r="AH626" s="49"/>
      <c r="AI626" s="154"/>
      <c r="AJ626" s="155"/>
    </row>
    <row r="627" spans="4:36" x14ac:dyDescent="0.2">
      <c r="D627" s="25"/>
      <c r="E627" s="25"/>
      <c r="F627" s="157"/>
      <c r="G627" s="157"/>
      <c r="H627" s="157"/>
      <c r="I627" s="157"/>
      <c r="J627" s="157"/>
      <c r="K627" s="157"/>
      <c r="L627" s="157"/>
      <c r="M627" s="157"/>
      <c r="N627" s="157"/>
      <c r="O627" s="157"/>
      <c r="P627" s="157"/>
      <c r="Q627" s="157"/>
      <c r="R627" s="157"/>
      <c r="S627" s="157"/>
      <c r="U627" s="157"/>
      <c r="V627" s="157"/>
      <c r="W627" s="157"/>
      <c r="X627" s="157"/>
      <c r="Y627" s="157"/>
      <c r="Z627" s="157"/>
      <c r="AA627" s="157"/>
      <c r="AB627" s="157"/>
      <c r="AC627" s="157"/>
      <c r="AD627" s="157"/>
      <c r="AE627" s="157"/>
      <c r="AF627" s="157"/>
      <c r="AG627" s="157"/>
      <c r="AH627" s="49"/>
      <c r="AI627" s="154"/>
      <c r="AJ627" s="155"/>
    </row>
    <row r="628" spans="4:36" x14ac:dyDescent="0.2">
      <c r="D628" s="25"/>
      <c r="E628" s="25"/>
      <c r="F628" s="157"/>
      <c r="G628" s="157"/>
      <c r="H628" s="157"/>
      <c r="I628" s="157"/>
      <c r="J628" s="157"/>
      <c r="K628" s="157"/>
      <c r="L628" s="157"/>
      <c r="M628" s="157"/>
      <c r="N628" s="157"/>
      <c r="O628" s="157"/>
      <c r="P628" s="157"/>
      <c r="Q628" s="157"/>
      <c r="R628" s="157"/>
      <c r="S628" s="157"/>
      <c r="U628" s="157"/>
      <c r="V628" s="157"/>
      <c r="W628" s="157"/>
      <c r="X628" s="157"/>
      <c r="Y628" s="157"/>
      <c r="Z628" s="157"/>
      <c r="AA628" s="157"/>
      <c r="AB628" s="157"/>
      <c r="AC628" s="157"/>
      <c r="AD628" s="157"/>
      <c r="AE628" s="157"/>
      <c r="AF628" s="157"/>
      <c r="AG628" s="157"/>
      <c r="AH628" s="49"/>
      <c r="AI628" s="154"/>
      <c r="AJ628" s="155"/>
    </row>
    <row r="629" spans="4:36" x14ac:dyDescent="0.2">
      <c r="D629" s="25"/>
      <c r="E629" s="25"/>
      <c r="F629" s="157"/>
      <c r="G629" s="157"/>
      <c r="H629" s="157"/>
      <c r="I629" s="157"/>
      <c r="J629" s="157"/>
      <c r="K629" s="157"/>
      <c r="L629" s="157"/>
      <c r="M629" s="157"/>
      <c r="N629" s="157"/>
      <c r="O629" s="157"/>
      <c r="P629" s="157"/>
      <c r="Q629" s="157"/>
      <c r="R629" s="157"/>
      <c r="S629" s="157"/>
      <c r="U629" s="157"/>
      <c r="V629" s="157"/>
      <c r="W629" s="157"/>
      <c r="X629" s="157"/>
      <c r="Y629" s="157"/>
      <c r="Z629" s="157"/>
      <c r="AA629" s="157"/>
      <c r="AB629" s="157"/>
      <c r="AC629" s="157"/>
      <c r="AD629" s="157"/>
      <c r="AE629" s="157"/>
      <c r="AF629" s="157"/>
      <c r="AG629" s="157"/>
      <c r="AH629" s="49"/>
      <c r="AI629" s="154"/>
      <c r="AJ629" s="155"/>
    </row>
    <row r="630" spans="4:36" x14ac:dyDescent="0.2">
      <c r="D630" s="25"/>
      <c r="E630" s="25"/>
      <c r="F630" s="157"/>
      <c r="G630" s="157"/>
      <c r="H630" s="157"/>
      <c r="I630" s="157"/>
      <c r="J630" s="157"/>
      <c r="K630" s="157"/>
      <c r="L630" s="157"/>
      <c r="M630" s="157"/>
      <c r="N630" s="157"/>
      <c r="O630" s="157"/>
      <c r="P630" s="157"/>
      <c r="Q630" s="157"/>
      <c r="R630" s="157"/>
      <c r="S630" s="157"/>
      <c r="U630" s="157"/>
      <c r="V630" s="157"/>
      <c r="W630" s="157"/>
      <c r="X630" s="157"/>
      <c r="Y630" s="157"/>
      <c r="Z630" s="157"/>
      <c r="AA630" s="157"/>
      <c r="AB630" s="157"/>
      <c r="AC630" s="157"/>
      <c r="AD630" s="157"/>
      <c r="AE630" s="157"/>
      <c r="AF630" s="157"/>
      <c r="AG630" s="157"/>
      <c r="AH630" s="49"/>
      <c r="AI630" s="154"/>
      <c r="AJ630" s="155"/>
    </row>
    <row r="631" spans="4:36" x14ac:dyDescent="0.2">
      <c r="D631" s="25"/>
      <c r="E631" s="25"/>
      <c r="F631" s="157"/>
      <c r="G631" s="157"/>
      <c r="H631" s="157"/>
      <c r="I631" s="157"/>
      <c r="J631" s="157"/>
      <c r="K631" s="157"/>
      <c r="L631" s="157"/>
      <c r="M631" s="157"/>
      <c r="N631" s="157"/>
      <c r="O631" s="157"/>
      <c r="P631" s="157"/>
      <c r="Q631" s="157"/>
      <c r="R631" s="157"/>
      <c r="S631" s="157"/>
      <c r="U631" s="157"/>
      <c r="V631" s="157"/>
      <c r="W631" s="157"/>
      <c r="X631" s="157"/>
      <c r="Y631" s="157"/>
      <c r="Z631" s="157"/>
      <c r="AA631" s="157"/>
      <c r="AB631" s="157"/>
      <c r="AC631" s="157"/>
      <c r="AD631" s="157"/>
      <c r="AE631" s="157"/>
      <c r="AF631" s="157"/>
      <c r="AG631" s="157"/>
      <c r="AH631" s="49"/>
      <c r="AI631" s="154"/>
      <c r="AJ631" s="155"/>
    </row>
    <row r="632" spans="4:36" x14ac:dyDescent="0.2">
      <c r="D632" s="25"/>
      <c r="E632" s="25"/>
      <c r="F632" s="157"/>
      <c r="G632" s="157"/>
      <c r="H632" s="157"/>
      <c r="I632" s="157"/>
      <c r="J632" s="157"/>
      <c r="K632" s="157"/>
      <c r="L632" s="157"/>
      <c r="M632" s="157"/>
      <c r="N632" s="157"/>
      <c r="O632" s="157"/>
      <c r="P632" s="157"/>
      <c r="Q632" s="157"/>
      <c r="R632" s="157"/>
      <c r="S632" s="157"/>
      <c r="U632" s="157"/>
      <c r="V632" s="157"/>
      <c r="W632" s="157"/>
      <c r="X632" s="157"/>
      <c r="Y632" s="157"/>
      <c r="Z632" s="157"/>
      <c r="AA632" s="157"/>
      <c r="AB632" s="157"/>
      <c r="AC632" s="157"/>
      <c r="AD632" s="157"/>
      <c r="AE632" s="157"/>
      <c r="AF632" s="157"/>
      <c r="AG632" s="157"/>
      <c r="AH632" s="49"/>
      <c r="AI632" s="154"/>
      <c r="AJ632" s="155"/>
    </row>
    <row r="633" spans="4:36" x14ac:dyDescent="0.2">
      <c r="D633" s="25"/>
      <c r="E633" s="25"/>
      <c r="F633" s="157"/>
      <c r="G633" s="157"/>
      <c r="H633" s="157"/>
      <c r="I633" s="157"/>
      <c r="J633" s="157"/>
      <c r="K633" s="157"/>
      <c r="L633" s="157"/>
      <c r="M633" s="157"/>
      <c r="N633" s="157"/>
      <c r="O633" s="157"/>
      <c r="P633" s="157"/>
      <c r="Q633" s="157"/>
      <c r="R633" s="157"/>
      <c r="S633" s="157"/>
      <c r="U633" s="157"/>
      <c r="V633" s="157"/>
      <c r="W633" s="157"/>
      <c r="X633" s="157"/>
      <c r="Y633" s="157"/>
      <c r="Z633" s="157"/>
      <c r="AA633" s="157"/>
      <c r="AB633" s="157"/>
      <c r="AC633" s="157"/>
      <c r="AD633" s="157"/>
      <c r="AE633" s="157"/>
      <c r="AF633" s="157"/>
      <c r="AG633" s="157"/>
      <c r="AH633" s="49"/>
      <c r="AI633" s="154"/>
      <c r="AJ633" s="155"/>
    </row>
    <row r="634" spans="4:36" x14ac:dyDescent="0.2">
      <c r="D634" s="25"/>
      <c r="E634" s="25"/>
      <c r="F634" s="157"/>
      <c r="G634" s="157"/>
      <c r="H634" s="157"/>
      <c r="I634" s="157"/>
      <c r="J634" s="157"/>
      <c r="K634" s="157"/>
      <c r="L634" s="157"/>
      <c r="M634" s="157"/>
      <c r="N634" s="157"/>
      <c r="O634" s="157"/>
      <c r="P634" s="157"/>
      <c r="Q634" s="157"/>
      <c r="R634" s="157"/>
      <c r="S634" s="157"/>
      <c r="U634" s="157"/>
      <c r="V634" s="157"/>
      <c r="W634" s="157"/>
      <c r="X634" s="157"/>
      <c r="Y634" s="157"/>
      <c r="Z634" s="157"/>
      <c r="AA634" s="157"/>
      <c r="AB634" s="157"/>
      <c r="AC634" s="157"/>
      <c r="AD634" s="157"/>
      <c r="AE634" s="157"/>
      <c r="AF634" s="157"/>
      <c r="AG634" s="157"/>
      <c r="AH634" s="49"/>
      <c r="AI634" s="154"/>
      <c r="AJ634" s="155"/>
    </row>
    <row r="635" spans="4:36" x14ac:dyDescent="0.2">
      <c r="D635" s="25"/>
      <c r="E635" s="25"/>
      <c r="F635" s="157"/>
      <c r="G635" s="157"/>
      <c r="H635" s="157"/>
      <c r="I635" s="157"/>
      <c r="J635" s="157"/>
      <c r="K635" s="157"/>
      <c r="L635" s="157"/>
      <c r="M635" s="157"/>
      <c r="N635" s="157"/>
      <c r="O635" s="157"/>
      <c r="P635" s="157"/>
      <c r="Q635" s="157"/>
      <c r="R635" s="157"/>
      <c r="S635" s="157"/>
      <c r="U635" s="157"/>
      <c r="V635" s="157"/>
      <c r="W635" s="157"/>
      <c r="X635" s="157"/>
      <c r="Y635" s="157"/>
      <c r="Z635" s="157"/>
      <c r="AA635" s="157"/>
      <c r="AB635" s="157"/>
      <c r="AC635" s="157"/>
      <c r="AD635" s="157"/>
      <c r="AE635" s="157"/>
      <c r="AF635" s="157"/>
      <c r="AG635" s="157"/>
      <c r="AH635" s="49"/>
      <c r="AI635" s="154"/>
      <c r="AJ635" s="155"/>
    </row>
    <row r="636" spans="4:36" x14ac:dyDescent="0.2">
      <c r="D636" s="25"/>
      <c r="E636" s="25"/>
      <c r="F636" s="157"/>
      <c r="G636" s="157"/>
      <c r="H636" s="157"/>
      <c r="I636" s="157"/>
      <c r="J636" s="157"/>
      <c r="K636" s="157"/>
      <c r="L636" s="157"/>
      <c r="M636" s="157"/>
      <c r="N636" s="157"/>
      <c r="O636" s="157"/>
      <c r="P636" s="157"/>
      <c r="Q636" s="157"/>
      <c r="R636" s="157"/>
      <c r="S636" s="157"/>
      <c r="U636" s="157"/>
      <c r="V636" s="157"/>
      <c r="W636" s="157"/>
      <c r="X636" s="157"/>
      <c r="Y636" s="157"/>
      <c r="Z636" s="157"/>
      <c r="AA636" s="157"/>
      <c r="AB636" s="157"/>
      <c r="AC636" s="157"/>
      <c r="AD636" s="157"/>
      <c r="AE636" s="157"/>
      <c r="AF636" s="157"/>
      <c r="AG636" s="157"/>
      <c r="AH636" s="49"/>
      <c r="AI636" s="154"/>
      <c r="AJ636" s="155"/>
    </row>
    <row r="637" spans="4:36" x14ac:dyDescent="0.2">
      <c r="D637" s="25"/>
      <c r="E637" s="25"/>
      <c r="F637" s="157"/>
      <c r="G637" s="157"/>
      <c r="H637" s="157"/>
      <c r="I637" s="157"/>
      <c r="J637" s="157"/>
      <c r="K637" s="157"/>
      <c r="L637" s="157"/>
      <c r="M637" s="157"/>
      <c r="N637" s="157"/>
      <c r="O637" s="157"/>
      <c r="P637" s="157"/>
      <c r="Q637" s="157"/>
      <c r="R637" s="157"/>
      <c r="S637" s="157"/>
      <c r="U637" s="157"/>
      <c r="V637" s="157"/>
      <c r="W637" s="157"/>
      <c r="X637" s="157"/>
      <c r="Y637" s="157"/>
      <c r="Z637" s="157"/>
      <c r="AA637" s="157"/>
      <c r="AB637" s="157"/>
      <c r="AC637" s="157"/>
      <c r="AD637" s="157"/>
      <c r="AE637" s="157"/>
      <c r="AF637" s="157"/>
      <c r="AG637" s="157"/>
      <c r="AH637" s="49"/>
      <c r="AI637" s="154"/>
      <c r="AJ637" s="155"/>
    </row>
    <row r="638" spans="4:36" x14ac:dyDescent="0.2">
      <c r="D638" s="25"/>
      <c r="E638" s="25"/>
      <c r="F638" s="157"/>
      <c r="G638" s="157"/>
      <c r="H638" s="157"/>
      <c r="I638" s="157"/>
      <c r="J638" s="157"/>
      <c r="K638" s="157"/>
      <c r="L638" s="157"/>
      <c r="M638" s="157"/>
      <c r="N638" s="157"/>
      <c r="O638" s="157"/>
      <c r="P638" s="157"/>
      <c r="Q638" s="157"/>
      <c r="R638" s="157"/>
      <c r="S638" s="157"/>
      <c r="U638" s="157"/>
      <c r="V638" s="157"/>
      <c r="W638" s="157"/>
      <c r="X638" s="157"/>
      <c r="Y638" s="157"/>
      <c r="Z638" s="157"/>
      <c r="AA638" s="157"/>
      <c r="AB638" s="157"/>
      <c r="AC638" s="157"/>
      <c r="AD638" s="157"/>
      <c r="AE638" s="157"/>
      <c r="AF638" s="157"/>
      <c r="AG638" s="157"/>
      <c r="AH638" s="49"/>
      <c r="AI638" s="154"/>
      <c r="AJ638" s="155"/>
    </row>
    <row r="639" spans="4:36" x14ac:dyDescent="0.2">
      <c r="D639" s="25"/>
      <c r="E639" s="25"/>
      <c r="F639" s="157"/>
      <c r="G639" s="157"/>
      <c r="H639" s="157"/>
      <c r="I639" s="157"/>
      <c r="J639" s="157"/>
      <c r="K639" s="157"/>
      <c r="L639" s="157"/>
      <c r="M639" s="157"/>
      <c r="N639" s="157"/>
      <c r="O639" s="157"/>
      <c r="P639" s="157"/>
      <c r="Q639" s="157"/>
      <c r="R639" s="157"/>
      <c r="S639" s="157"/>
      <c r="U639" s="157"/>
      <c r="V639" s="157"/>
      <c r="W639" s="157"/>
      <c r="X639" s="157"/>
      <c r="Y639" s="157"/>
      <c r="Z639" s="157"/>
      <c r="AA639" s="157"/>
      <c r="AB639" s="157"/>
      <c r="AC639" s="157"/>
      <c r="AD639" s="157"/>
      <c r="AE639" s="157"/>
      <c r="AF639" s="157"/>
      <c r="AG639" s="157"/>
      <c r="AH639" s="49"/>
      <c r="AI639" s="154"/>
      <c r="AJ639" s="155"/>
    </row>
    <row r="640" spans="4:36" x14ac:dyDescent="0.2">
      <c r="D640" s="25"/>
      <c r="E640" s="25"/>
      <c r="F640" s="157"/>
      <c r="G640" s="157"/>
      <c r="H640" s="157"/>
      <c r="I640" s="157"/>
      <c r="J640" s="157"/>
      <c r="K640" s="157"/>
      <c r="L640" s="157"/>
      <c r="M640" s="157"/>
      <c r="N640" s="157"/>
      <c r="O640" s="157"/>
      <c r="P640" s="157"/>
      <c r="Q640" s="157"/>
      <c r="R640" s="157"/>
      <c r="S640" s="157"/>
      <c r="U640" s="157"/>
      <c r="V640" s="157"/>
      <c r="W640" s="157"/>
      <c r="X640" s="157"/>
      <c r="Y640" s="157"/>
      <c r="Z640" s="157"/>
      <c r="AA640" s="157"/>
      <c r="AB640" s="157"/>
      <c r="AC640" s="157"/>
      <c r="AD640" s="157"/>
      <c r="AE640" s="157"/>
      <c r="AF640" s="157"/>
      <c r="AG640" s="157"/>
      <c r="AH640" s="49"/>
      <c r="AI640" s="154"/>
      <c r="AJ640" s="155"/>
    </row>
    <row r="641" spans="4:36" x14ac:dyDescent="0.2">
      <c r="D641" s="25"/>
      <c r="E641" s="25"/>
      <c r="F641" s="157"/>
      <c r="G641" s="157"/>
      <c r="H641" s="157"/>
      <c r="I641" s="157"/>
      <c r="J641" s="157"/>
      <c r="K641" s="157"/>
      <c r="L641" s="157"/>
      <c r="M641" s="157"/>
      <c r="N641" s="157"/>
      <c r="O641" s="157"/>
      <c r="P641" s="157"/>
      <c r="Q641" s="157"/>
      <c r="R641" s="157"/>
      <c r="S641" s="157"/>
      <c r="U641" s="157"/>
      <c r="V641" s="157"/>
      <c r="W641" s="157"/>
      <c r="X641" s="157"/>
      <c r="Y641" s="157"/>
      <c r="Z641" s="157"/>
      <c r="AA641" s="157"/>
      <c r="AB641" s="157"/>
      <c r="AC641" s="157"/>
      <c r="AD641" s="157"/>
      <c r="AE641" s="157"/>
      <c r="AF641" s="157"/>
      <c r="AG641" s="157"/>
      <c r="AH641" s="49"/>
      <c r="AI641" s="154"/>
      <c r="AJ641" s="155"/>
    </row>
    <row r="642" spans="4:36" x14ac:dyDescent="0.2">
      <c r="D642" s="25"/>
      <c r="E642" s="25"/>
      <c r="F642" s="157"/>
      <c r="G642" s="157"/>
      <c r="H642" s="157"/>
      <c r="I642" s="157"/>
      <c r="J642" s="157"/>
      <c r="K642" s="157"/>
      <c r="L642" s="157"/>
      <c r="M642" s="157"/>
      <c r="N642" s="157"/>
      <c r="O642" s="157"/>
      <c r="P642" s="157"/>
      <c r="Q642" s="157"/>
      <c r="R642" s="157"/>
      <c r="S642" s="157"/>
      <c r="U642" s="157"/>
      <c r="V642" s="157"/>
      <c r="W642" s="157"/>
      <c r="X642" s="157"/>
      <c r="Y642" s="157"/>
      <c r="Z642" s="157"/>
      <c r="AA642" s="157"/>
      <c r="AB642" s="157"/>
      <c r="AC642" s="157"/>
      <c r="AD642" s="157"/>
      <c r="AE642" s="157"/>
      <c r="AF642" s="157"/>
      <c r="AG642" s="157"/>
      <c r="AH642" s="49"/>
      <c r="AI642" s="154"/>
      <c r="AJ642" s="155"/>
    </row>
    <row r="643" spans="4:36" x14ac:dyDescent="0.2">
      <c r="D643" s="25"/>
      <c r="E643" s="25"/>
      <c r="F643" s="157"/>
      <c r="G643" s="157"/>
      <c r="H643" s="157"/>
      <c r="I643" s="157"/>
      <c r="J643" s="157"/>
      <c r="K643" s="157"/>
      <c r="L643" s="157"/>
      <c r="M643" s="157"/>
      <c r="N643" s="157"/>
      <c r="O643" s="157"/>
      <c r="P643" s="157"/>
      <c r="Q643" s="157"/>
      <c r="R643" s="157"/>
      <c r="S643" s="157"/>
      <c r="U643" s="157"/>
      <c r="V643" s="157"/>
      <c r="W643" s="157"/>
      <c r="X643" s="157"/>
      <c r="Y643" s="157"/>
      <c r="Z643" s="157"/>
      <c r="AA643" s="157"/>
      <c r="AB643" s="157"/>
      <c r="AC643" s="157"/>
      <c r="AD643" s="157"/>
      <c r="AE643" s="157"/>
      <c r="AF643" s="157"/>
      <c r="AG643" s="157"/>
      <c r="AH643" s="49"/>
      <c r="AI643" s="154"/>
      <c r="AJ643" s="155"/>
    </row>
    <row r="644" spans="4:36" x14ac:dyDescent="0.2">
      <c r="D644" s="25"/>
      <c r="E644" s="25"/>
      <c r="F644" s="157"/>
      <c r="G644" s="157"/>
      <c r="H644" s="157"/>
      <c r="I644" s="157"/>
      <c r="J644" s="157"/>
      <c r="K644" s="157"/>
      <c r="L644" s="157"/>
      <c r="M644" s="157"/>
      <c r="N644" s="157"/>
      <c r="O644" s="157"/>
      <c r="P644" s="157"/>
      <c r="Q644" s="157"/>
      <c r="R644" s="157"/>
      <c r="S644" s="157"/>
      <c r="U644" s="157"/>
      <c r="V644" s="157"/>
      <c r="W644" s="157"/>
      <c r="X644" s="157"/>
      <c r="Y644" s="157"/>
      <c r="Z644" s="157"/>
      <c r="AA644" s="157"/>
      <c r="AB644" s="157"/>
      <c r="AC644" s="157"/>
      <c r="AD644" s="157"/>
      <c r="AE644" s="157"/>
      <c r="AF644" s="157"/>
      <c r="AG644" s="157"/>
      <c r="AH644" s="49"/>
      <c r="AI644" s="154"/>
      <c r="AJ644" s="155"/>
    </row>
    <row r="645" spans="4:36" x14ac:dyDescent="0.2">
      <c r="D645" s="25"/>
      <c r="E645" s="25"/>
      <c r="F645" s="157"/>
      <c r="G645" s="157"/>
      <c r="H645" s="157"/>
      <c r="I645" s="157"/>
      <c r="J645" s="157"/>
      <c r="K645" s="157"/>
      <c r="L645" s="157"/>
      <c r="M645" s="157"/>
      <c r="N645" s="157"/>
      <c r="O645" s="157"/>
      <c r="P645" s="157"/>
      <c r="Q645" s="157"/>
      <c r="R645" s="157"/>
      <c r="S645" s="157"/>
      <c r="U645" s="157"/>
      <c r="V645" s="157"/>
      <c r="W645" s="157"/>
      <c r="X645" s="157"/>
      <c r="Y645" s="157"/>
      <c r="Z645" s="157"/>
      <c r="AA645" s="157"/>
      <c r="AB645" s="157"/>
      <c r="AC645" s="157"/>
      <c r="AD645" s="157"/>
      <c r="AE645" s="157"/>
      <c r="AF645" s="157"/>
      <c r="AG645" s="157"/>
      <c r="AH645" s="49"/>
      <c r="AI645" s="154"/>
      <c r="AJ645" s="155"/>
    </row>
    <row r="646" spans="4:36" x14ac:dyDescent="0.2">
      <c r="D646" s="25"/>
      <c r="E646" s="25"/>
      <c r="F646" s="157"/>
      <c r="G646" s="157"/>
      <c r="H646" s="157"/>
      <c r="I646" s="157"/>
      <c r="J646" s="157"/>
      <c r="K646" s="157"/>
      <c r="L646" s="157"/>
      <c r="M646" s="157"/>
      <c r="N646" s="157"/>
      <c r="O646" s="157"/>
      <c r="P646" s="157"/>
      <c r="Q646" s="157"/>
      <c r="R646" s="157"/>
      <c r="S646" s="157"/>
      <c r="U646" s="157"/>
      <c r="V646" s="157"/>
      <c r="W646" s="157"/>
      <c r="X646" s="157"/>
      <c r="Y646" s="157"/>
      <c r="Z646" s="157"/>
      <c r="AA646" s="157"/>
      <c r="AB646" s="157"/>
      <c r="AC646" s="157"/>
      <c r="AD646" s="157"/>
      <c r="AE646" s="157"/>
      <c r="AF646" s="157"/>
      <c r="AG646" s="157"/>
      <c r="AH646" s="49"/>
      <c r="AI646" s="154"/>
      <c r="AJ646" s="155"/>
    </row>
    <row r="647" spans="4:36" x14ac:dyDescent="0.2">
      <c r="D647" s="25"/>
      <c r="E647" s="25"/>
      <c r="F647" s="157"/>
      <c r="G647" s="157"/>
      <c r="H647" s="157"/>
      <c r="I647" s="157"/>
      <c r="J647" s="157"/>
      <c r="K647" s="157"/>
      <c r="L647" s="157"/>
      <c r="M647" s="157"/>
      <c r="N647" s="157"/>
      <c r="O647" s="157"/>
      <c r="P647" s="157"/>
      <c r="Q647" s="157"/>
      <c r="R647" s="157"/>
      <c r="S647" s="157"/>
      <c r="U647" s="157"/>
      <c r="V647" s="157"/>
      <c r="W647" s="157"/>
      <c r="X647" s="157"/>
      <c r="Y647" s="157"/>
      <c r="Z647" s="157"/>
      <c r="AA647" s="157"/>
      <c r="AB647" s="157"/>
      <c r="AC647" s="157"/>
      <c r="AD647" s="157"/>
      <c r="AE647" s="157"/>
      <c r="AF647" s="157"/>
      <c r="AG647" s="157"/>
      <c r="AH647" s="49"/>
      <c r="AI647" s="154"/>
      <c r="AJ647" s="155"/>
    </row>
    <row r="648" spans="4:36" x14ac:dyDescent="0.2">
      <c r="D648" s="25"/>
      <c r="E648" s="25"/>
      <c r="F648" s="157"/>
      <c r="G648" s="157"/>
      <c r="H648" s="157"/>
      <c r="I648" s="157"/>
      <c r="J648" s="157"/>
      <c r="K648" s="157"/>
      <c r="L648" s="157"/>
      <c r="M648" s="157"/>
      <c r="N648" s="157"/>
      <c r="O648" s="157"/>
      <c r="P648" s="157"/>
      <c r="Q648" s="157"/>
      <c r="R648" s="157"/>
      <c r="S648" s="157"/>
      <c r="U648" s="157"/>
      <c r="V648" s="157"/>
      <c r="W648" s="157"/>
      <c r="X648" s="157"/>
      <c r="Y648" s="157"/>
      <c r="Z648" s="157"/>
      <c r="AA648" s="157"/>
      <c r="AB648" s="157"/>
      <c r="AC648" s="157"/>
      <c r="AD648" s="157"/>
      <c r="AE648" s="157"/>
      <c r="AF648" s="157"/>
      <c r="AG648" s="157"/>
      <c r="AH648" s="49"/>
      <c r="AI648" s="154"/>
      <c r="AJ648" s="155"/>
    </row>
    <row r="649" spans="4:36" x14ac:dyDescent="0.2">
      <c r="D649" s="25"/>
      <c r="E649" s="25"/>
      <c r="F649" s="157"/>
      <c r="G649" s="157"/>
      <c r="H649" s="157"/>
      <c r="I649" s="157"/>
      <c r="J649" s="157"/>
      <c r="K649" s="157"/>
      <c r="L649" s="157"/>
      <c r="M649" s="157"/>
      <c r="N649" s="157"/>
      <c r="O649" s="157"/>
      <c r="P649" s="157"/>
      <c r="Q649" s="157"/>
      <c r="R649" s="157"/>
      <c r="S649" s="157"/>
      <c r="U649" s="157"/>
      <c r="V649" s="157"/>
      <c r="W649" s="157"/>
      <c r="X649" s="157"/>
      <c r="Y649" s="157"/>
      <c r="Z649" s="157"/>
      <c r="AA649" s="157"/>
      <c r="AB649" s="157"/>
      <c r="AC649" s="157"/>
      <c r="AD649" s="157"/>
      <c r="AE649" s="157"/>
      <c r="AF649" s="157"/>
      <c r="AG649" s="157"/>
      <c r="AH649" s="49"/>
      <c r="AI649" s="154"/>
      <c r="AJ649" s="155"/>
    </row>
    <row r="650" spans="4:36" x14ac:dyDescent="0.2">
      <c r="D650" s="25"/>
      <c r="E650" s="25"/>
      <c r="F650" s="157"/>
      <c r="G650" s="157"/>
      <c r="H650" s="157"/>
      <c r="I650" s="157"/>
      <c r="J650" s="157"/>
      <c r="K650" s="157"/>
      <c r="L650" s="157"/>
      <c r="M650" s="157"/>
      <c r="N650" s="157"/>
      <c r="O650" s="157"/>
      <c r="P650" s="157"/>
      <c r="Q650" s="157"/>
      <c r="R650" s="157"/>
      <c r="S650" s="157"/>
      <c r="U650" s="157"/>
      <c r="V650" s="157"/>
      <c r="W650" s="157"/>
      <c r="X650" s="157"/>
      <c r="Y650" s="157"/>
      <c r="Z650" s="157"/>
      <c r="AA650" s="157"/>
      <c r="AB650" s="157"/>
      <c r="AC650" s="157"/>
      <c r="AD650" s="157"/>
      <c r="AE650" s="157"/>
      <c r="AF650" s="157"/>
      <c r="AG650" s="157"/>
      <c r="AH650" s="49"/>
      <c r="AI650" s="154"/>
      <c r="AJ650" s="155"/>
    </row>
    <row r="651" spans="4:36" x14ac:dyDescent="0.2">
      <c r="D651" s="25"/>
      <c r="E651" s="25"/>
      <c r="F651" s="157"/>
      <c r="G651" s="157"/>
      <c r="H651" s="157"/>
      <c r="I651" s="157"/>
      <c r="J651" s="157"/>
      <c r="K651" s="157"/>
      <c r="L651" s="157"/>
      <c r="M651" s="157"/>
      <c r="N651" s="157"/>
      <c r="O651" s="157"/>
      <c r="P651" s="157"/>
      <c r="Q651" s="157"/>
      <c r="R651" s="157"/>
      <c r="S651" s="157"/>
      <c r="U651" s="157"/>
      <c r="V651" s="157"/>
      <c r="W651" s="157"/>
      <c r="X651" s="157"/>
      <c r="Y651" s="157"/>
      <c r="Z651" s="157"/>
      <c r="AA651" s="157"/>
      <c r="AB651" s="157"/>
      <c r="AC651" s="157"/>
      <c r="AD651" s="157"/>
      <c r="AE651" s="157"/>
      <c r="AF651" s="157"/>
      <c r="AG651" s="157"/>
      <c r="AH651" s="49"/>
      <c r="AI651" s="154"/>
      <c r="AJ651" s="155"/>
    </row>
    <row r="652" spans="4:36" x14ac:dyDescent="0.2">
      <c r="D652" s="25"/>
      <c r="E652" s="25"/>
      <c r="F652" s="157"/>
      <c r="G652" s="157"/>
      <c r="H652" s="157"/>
      <c r="I652" s="157"/>
      <c r="J652" s="157"/>
      <c r="K652" s="157"/>
      <c r="L652" s="157"/>
      <c r="M652" s="157"/>
      <c r="N652" s="157"/>
      <c r="O652" s="157"/>
      <c r="P652" s="157"/>
      <c r="Q652" s="157"/>
      <c r="R652" s="157"/>
      <c r="S652" s="157"/>
      <c r="U652" s="157"/>
      <c r="V652" s="157"/>
      <c r="W652" s="157"/>
      <c r="X652" s="157"/>
      <c r="Y652" s="157"/>
      <c r="Z652" s="157"/>
      <c r="AA652" s="157"/>
      <c r="AB652" s="157"/>
      <c r="AC652" s="157"/>
      <c r="AD652" s="157"/>
      <c r="AE652" s="157"/>
      <c r="AF652" s="157"/>
      <c r="AG652" s="157"/>
      <c r="AH652" s="49"/>
      <c r="AI652" s="154"/>
      <c r="AJ652" s="155"/>
    </row>
    <row r="653" spans="4:36" x14ac:dyDescent="0.2">
      <c r="D653" s="25"/>
      <c r="E653" s="25"/>
      <c r="F653" s="157"/>
      <c r="G653" s="157"/>
      <c r="H653" s="157"/>
      <c r="I653" s="157"/>
      <c r="J653" s="157"/>
      <c r="K653" s="157"/>
      <c r="L653" s="157"/>
      <c r="M653" s="157"/>
      <c r="N653" s="157"/>
      <c r="O653" s="157"/>
      <c r="P653" s="157"/>
      <c r="Q653" s="157"/>
      <c r="R653" s="157"/>
      <c r="S653" s="157"/>
      <c r="U653" s="157"/>
      <c r="V653" s="157"/>
      <c r="W653" s="157"/>
      <c r="X653" s="157"/>
      <c r="Y653" s="157"/>
      <c r="Z653" s="157"/>
      <c r="AA653" s="157"/>
      <c r="AB653" s="157"/>
      <c r="AC653" s="157"/>
      <c r="AD653" s="157"/>
      <c r="AE653" s="157"/>
      <c r="AF653" s="157"/>
      <c r="AG653" s="157"/>
      <c r="AH653" s="49"/>
      <c r="AI653" s="154"/>
      <c r="AJ653" s="155"/>
    </row>
    <row r="654" spans="4:36" x14ac:dyDescent="0.2">
      <c r="D654" s="25"/>
      <c r="E654" s="25"/>
      <c r="F654" s="157"/>
      <c r="G654" s="157"/>
      <c r="H654" s="157"/>
      <c r="I654" s="157"/>
      <c r="J654" s="157"/>
      <c r="K654" s="157"/>
      <c r="L654" s="157"/>
      <c r="M654" s="157"/>
      <c r="N654" s="157"/>
      <c r="O654" s="157"/>
      <c r="P654" s="157"/>
      <c r="Q654" s="157"/>
      <c r="R654" s="157"/>
      <c r="S654" s="157"/>
      <c r="U654" s="157"/>
      <c r="V654" s="157"/>
      <c r="W654" s="157"/>
      <c r="X654" s="157"/>
      <c r="Y654" s="157"/>
      <c r="Z654" s="157"/>
      <c r="AA654" s="157"/>
      <c r="AB654" s="157"/>
      <c r="AC654" s="157"/>
      <c r="AD654" s="157"/>
      <c r="AE654" s="157"/>
      <c r="AF654" s="157"/>
      <c r="AG654" s="157"/>
      <c r="AH654" s="49"/>
      <c r="AI654" s="154"/>
      <c r="AJ654" s="155"/>
    </row>
    <row r="655" spans="4:36" x14ac:dyDescent="0.2">
      <c r="D655" s="25"/>
      <c r="E655" s="25"/>
      <c r="F655" s="157"/>
      <c r="G655" s="157"/>
      <c r="H655" s="157"/>
      <c r="I655" s="157"/>
      <c r="J655" s="157"/>
      <c r="K655" s="157"/>
      <c r="L655" s="157"/>
      <c r="M655" s="157"/>
      <c r="N655" s="157"/>
      <c r="O655" s="157"/>
      <c r="P655" s="157"/>
      <c r="Q655" s="157"/>
      <c r="R655" s="157"/>
      <c r="S655" s="157"/>
      <c r="U655" s="157"/>
      <c r="V655" s="157"/>
      <c r="W655" s="157"/>
      <c r="X655" s="157"/>
      <c r="Y655" s="157"/>
      <c r="Z655" s="157"/>
      <c r="AA655" s="157"/>
      <c r="AB655" s="157"/>
      <c r="AC655" s="157"/>
      <c r="AD655" s="157"/>
      <c r="AE655" s="157"/>
      <c r="AF655" s="157"/>
      <c r="AG655" s="157"/>
      <c r="AH655" s="49"/>
      <c r="AI655" s="154"/>
      <c r="AJ655" s="155"/>
    </row>
    <row r="656" spans="4:36" x14ac:dyDescent="0.2">
      <c r="D656" s="25"/>
      <c r="E656" s="25"/>
      <c r="F656" s="157"/>
      <c r="G656" s="157"/>
      <c r="H656" s="157"/>
      <c r="I656" s="157"/>
      <c r="J656" s="157"/>
      <c r="K656" s="157"/>
      <c r="L656" s="157"/>
      <c r="M656" s="157"/>
      <c r="N656" s="157"/>
      <c r="O656" s="157"/>
      <c r="P656" s="157"/>
      <c r="Q656" s="157"/>
      <c r="R656" s="157"/>
      <c r="S656" s="157"/>
      <c r="U656" s="157"/>
      <c r="V656" s="157"/>
      <c r="W656" s="157"/>
      <c r="X656" s="157"/>
      <c r="Y656" s="157"/>
      <c r="Z656" s="157"/>
      <c r="AA656" s="157"/>
      <c r="AB656" s="157"/>
      <c r="AC656" s="157"/>
      <c r="AD656" s="157"/>
      <c r="AE656" s="157"/>
      <c r="AF656" s="157"/>
      <c r="AG656" s="157"/>
      <c r="AH656" s="49"/>
      <c r="AI656" s="154"/>
      <c r="AJ656" s="155"/>
    </row>
    <row r="657" spans="4:36" x14ac:dyDescent="0.2">
      <c r="D657" s="25"/>
      <c r="E657" s="25"/>
      <c r="F657" s="157"/>
      <c r="G657" s="157"/>
      <c r="H657" s="157"/>
      <c r="I657" s="157"/>
      <c r="J657" s="157"/>
      <c r="K657" s="157"/>
      <c r="L657" s="157"/>
      <c r="M657" s="157"/>
      <c r="N657" s="157"/>
      <c r="O657" s="157"/>
      <c r="P657" s="157"/>
      <c r="Q657" s="157"/>
      <c r="R657" s="157"/>
      <c r="S657" s="157"/>
      <c r="U657" s="157"/>
      <c r="V657" s="157"/>
      <c r="W657" s="157"/>
      <c r="X657" s="157"/>
      <c r="Y657" s="157"/>
      <c r="Z657" s="157"/>
      <c r="AA657" s="157"/>
      <c r="AB657" s="157"/>
      <c r="AC657" s="157"/>
      <c r="AD657" s="157"/>
      <c r="AE657" s="157"/>
      <c r="AF657" s="157"/>
      <c r="AG657" s="157"/>
      <c r="AH657" s="49"/>
      <c r="AI657" s="154"/>
      <c r="AJ657" s="155"/>
    </row>
    <row r="658" spans="4:36" x14ac:dyDescent="0.2">
      <c r="D658" s="25"/>
      <c r="E658" s="25"/>
      <c r="F658" s="157"/>
      <c r="G658" s="157"/>
      <c r="H658" s="157"/>
      <c r="I658" s="157"/>
      <c r="J658" s="157"/>
      <c r="K658" s="157"/>
      <c r="L658" s="157"/>
      <c r="M658" s="157"/>
      <c r="N658" s="157"/>
      <c r="O658" s="157"/>
      <c r="P658" s="157"/>
      <c r="Q658" s="157"/>
      <c r="R658" s="157"/>
      <c r="S658" s="157"/>
      <c r="U658" s="157"/>
      <c r="V658" s="157"/>
      <c r="W658" s="157"/>
      <c r="X658" s="157"/>
      <c r="Y658" s="157"/>
      <c r="Z658" s="157"/>
      <c r="AA658" s="157"/>
      <c r="AB658" s="157"/>
      <c r="AC658" s="157"/>
      <c r="AD658" s="157"/>
      <c r="AE658" s="157"/>
      <c r="AF658" s="157"/>
      <c r="AG658" s="157"/>
      <c r="AH658" s="49"/>
      <c r="AI658" s="154"/>
      <c r="AJ658" s="155"/>
    </row>
    <row r="659" spans="4:36" x14ac:dyDescent="0.2">
      <c r="D659" s="25"/>
      <c r="E659" s="25"/>
      <c r="F659" s="157"/>
      <c r="G659" s="157"/>
      <c r="H659" s="157"/>
      <c r="I659" s="157"/>
      <c r="J659" s="157"/>
      <c r="K659" s="157"/>
      <c r="L659" s="157"/>
      <c r="M659" s="157"/>
      <c r="N659" s="157"/>
      <c r="O659" s="157"/>
      <c r="P659" s="157"/>
      <c r="Q659" s="157"/>
      <c r="R659" s="157"/>
      <c r="S659" s="157"/>
      <c r="U659" s="157"/>
      <c r="V659" s="157"/>
      <c r="W659" s="157"/>
      <c r="X659" s="157"/>
      <c r="Y659" s="157"/>
      <c r="Z659" s="157"/>
      <c r="AA659" s="157"/>
      <c r="AB659" s="157"/>
      <c r="AC659" s="157"/>
      <c r="AD659" s="157"/>
      <c r="AE659" s="157"/>
      <c r="AF659" s="157"/>
      <c r="AG659" s="157"/>
      <c r="AH659" s="49"/>
      <c r="AI659" s="154"/>
      <c r="AJ659" s="155"/>
    </row>
    <row r="660" spans="4:36" x14ac:dyDescent="0.2">
      <c r="D660" s="25"/>
      <c r="E660" s="25"/>
      <c r="F660" s="157"/>
      <c r="G660" s="157"/>
      <c r="H660" s="157"/>
      <c r="I660" s="157"/>
      <c r="J660" s="157"/>
      <c r="K660" s="157"/>
      <c r="L660" s="157"/>
      <c r="M660" s="157"/>
      <c r="N660" s="157"/>
      <c r="O660" s="157"/>
      <c r="P660" s="157"/>
      <c r="Q660" s="157"/>
      <c r="R660" s="157"/>
      <c r="S660" s="157"/>
      <c r="U660" s="157"/>
      <c r="V660" s="157"/>
      <c r="W660" s="157"/>
      <c r="X660" s="157"/>
      <c r="Y660" s="157"/>
      <c r="Z660" s="157"/>
      <c r="AA660" s="157"/>
      <c r="AB660" s="157"/>
      <c r="AC660" s="157"/>
      <c r="AD660" s="157"/>
      <c r="AE660" s="157"/>
      <c r="AF660" s="157"/>
      <c r="AG660" s="157"/>
      <c r="AH660" s="49"/>
      <c r="AI660" s="154"/>
      <c r="AJ660" s="155"/>
    </row>
    <row r="661" spans="4:36" x14ac:dyDescent="0.2">
      <c r="D661" s="25"/>
      <c r="E661" s="25"/>
      <c r="F661" s="157"/>
      <c r="G661" s="157"/>
      <c r="H661" s="157"/>
      <c r="I661" s="157"/>
      <c r="J661" s="157"/>
      <c r="K661" s="157"/>
      <c r="L661" s="157"/>
      <c r="M661" s="157"/>
      <c r="N661" s="157"/>
      <c r="O661" s="157"/>
      <c r="P661" s="157"/>
      <c r="Q661" s="157"/>
      <c r="R661" s="157"/>
      <c r="S661" s="157"/>
      <c r="U661" s="157"/>
      <c r="V661" s="157"/>
      <c r="W661" s="157"/>
      <c r="X661" s="157"/>
      <c r="Y661" s="157"/>
      <c r="Z661" s="157"/>
      <c r="AA661" s="157"/>
      <c r="AB661" s="157"/>
      <c r="AC661" s="157"/>
      <c r="AD661" s="157"/>
      <c r="AE661" s="157"/>
      <c r="AF661" s="157"/>
      <c r="AG661" s="157"/>
      <c r="AH661" s="49"/>
      <c r="AI661" s="154"/>
      <c r="AJ661" s="155"/>
    </row>
    <row r="662" spans="4:36" x14ac:dyDescent="0.2">
      <c r="D662" s="25"/>
      <c r="E662" s="25"/>
      <c r="F662" s="157"/>
      <c r="G662" s="157"/>
      <c r="H662" s="157"/>
      <c r="I662" s="157"/>
      <c r="J662" s="157"/>
      <c r="K662" s="157"/>
      <c r="L662" s="157"/>
      <c r="M662" s="157"/>
      <c r="N662" s="157"/>
      <c r="O662" s="157"/>
      <c r="P662" s="157"/>
      <c r="Q662" s="157"/>
      <c r="R662" s="157"/>
      <c r="S662" s="157"/>
      <c r="U662" s="157"/>
      <c r="V662" s="157"/>
      <c r="W662" s="157"/>
      <c r="X662" s="157"/>
      <c r="Y662" s="157"/>
      <c r="Z662" s="157"/>
      <c r="AA662" s="157"/>
      <c r="AB662" s="157"/>
      <c r="AC662" s="157"/>
      <c r="AD662" s="157"/>
      <c r="AE662" s="157"/>
      <c r="AF662" s="157"/>
      <c r="AG662" s="157"/>
      <c r="AH662" s="49"/>
      <c r="AI662" s="154"/>
      <c r="AJ662" s="155"/>
    </row>
    <row r="663" spans="4:36" x14ac:dyDescent="0.2">
      <c r="D663" s="25"/>
      <c r="E663" s="25"/>
      <c r="F663" s="157"/>
      <c r="G663" s="157"/>
      <c r="H663" s="157"/>
      <c r="I663" s="157"/>
      <c r="J663" s="157"/>
      <c r="K663" s="157"/>
      <c r="L663" s="157"/>
      <c r="M663" s="157"/>
      <c r="N663" s="157"/>
      <c r="O663" s="157"/>
      <c r="P663" s="157"/>
      <c r="Q663" s="157"/>
      <c r="R663" s="157"/>
      <c r="S663" s="157"/>
      <c r="U663" s="157"/>
      <c r="V663" s="157"/>
      <c r="W663" s="157"/>
      <c r="X663" s="157"/>
      <c r="Y663" s="157"/>
      <c r="Z663" s="157"/>
      <c r="AA663" s="157"/>
      <c r="AB663" s="157"/>
      <c r="AC663" s="157"/>
      <c r="AD663" s="157"/>
      <c r="AE663" s="157"/>
      <c r="AF663" s="157"/>
      <c r="AG663" s="157"/>
      <c r="AH663" s="49"/>
      <c r="AI663" s="154"/>
      <c r="AJ663" s="155"/>
    </row>
    <row r="664" spans="4:36" x14ac:dyDescent="0.2">
      <c r="D664" s="25"/>
      <c r="E664" s="25"/>
      <c r="F664" s="157"/>
      <c r="G664" s="157"/>
      <c r="H664" s="157"/>
      <c r="I664" s="157"/>
      <c r="J664" s="157"/>
      <c r="K664" s="157"/>
      <c r="L664" s="157"/>
      <c r="M664" s="157"/>
      <c r="N664" s="157"/>
      <c r="O664" s="157"/>
      <c r="P664" s="157"/>
      <c r="Q664" s="157"/>
      <c r="R664" s="157"/>
      <c r="S664" s="157"/>
      <c r="U664" s="157"/>
      <c r="V664" s="157"/>
      <c r="W664" s="157"/>
      <c r="X664" s="157"/>
      <c r="Y664" s="157"/>
      <c r="Z664" s="157"/>
      <c r="AA664" s="157"/>
      <c r="AB664" s="157"/>
      <c r="AC664" s="157"/>
      <c r="AD664" s="157"/>
      <c r="AE664" s="157"/>
      <c r="AF664" s="157"/>
      <c r="AG664" s="157"/>
      <c r="AH664" s="49"/>
      <c r="AI664" s="154"/>
      <c r="AJ664" s="155"/>
    </row>
    <row r="665" spans="4:36" x14ac:dyDescent="0.2">
      <c r="D665" s="25"/>
      <c r="E665" s="25"/>
      <c r="F665" s="157"/>
      <c r="G665" s="157"/>
      <c r="H665" s="157"/>
      <c r="I665" s="157"/>
      <c r="J665" s="157"/>
      <c r="K665" s="157"/>
      <c r="L665" s="157"/>
      <c r="M665" s="157"/>
      <c r="N665" s="157"/>
      <c r="O665" s="157"/>
      <c r="P665" s="157"/>
      <c r="Q665" s="157"/>
      <c r="R665" s="157"/>
      <c r="S665" s="157"/>
      <c r="U665" s="157"/>
      <c r="V665" s="157"/>
      <c r="W665" s="157"/>
      <c r="X665" s="157"/>
      <c r="Y665" s="157"/>
      <c r="Z665" s="157"/>
      <c r="AA665" s="157"/>
      <c r="AB665" s="157"/>
      <c r="AC665" s="157"/>
      <c r="AD665" s="157"/>
      <c r="AE665" s="157"/>
      <c r="AF665" s="157"/>
      <c r="AG665" s="157"/>
      <c r="AH665" s="49"/>
      <c r="AI665" s="154"/>
      <c r="AJ665" s="155"/>
    </row>
    <row r="666" spans="4:36" x14ac:dyDescent="0.2">
      <c r="D666" s="25"/>
      <c r="E666" s="25"/>
      <c r="F666" s="157"/>
      <c r="G666" s="157"/>
      <c r="H666" s="157"/>
      <c r="I666" s="157"/>
      <c r="J666" s="157"/>
      <c r="K666" s="157"/>
      <c r="L666" s="157"/>
      <c r="M666" s="157"/>
      <c r="N666" s="157"/>
      <c r="O666" s="157"/>
      <c r="P666" s="157"/>
      <c r="Q666" s="157"/>
      <c r="R666" s="157"/>
      <c r="S666" s="157"/>
      <c r="U666" s="157"/>
      <c r="V666" s="157"/>
      <c r="W666" s="157"/>
      <c r="X666" s="157"/>
      <c r="Y666" s="157"/>
      <c r="Z666" s="157"/>
      <c r="AA666" s="157"/>
      <c r="AB666" s="157"/>
      <c r="AC666" s="157"/>
      <c r="AD666" s="157"/>
      <c r="AE666" s="157"/>
      <c r="AF666" s="157"/>
      <c r="AG666" s="157"/>
      <c r="AH666" s="49"/>
      <c r="AI666" s="154"/>
      <c r="AJ666" s="155"/>
    </row>
    <row r="667" spans="4:36" x14ac:dyDescent="0.2">
      <c r="D667" s="25"/>
      <c r="E667" s="25"/>
      <c r="F667" s="157"/>
      <c r="G667" s="157"/>
      <c r="H667" s="157"/>
      <c r="I667" s="157"/>
      <c r="J667" s="157"/>
      <c r="K667" s="157"/>
      <c r="L667" s="157"/>
      <c r="M667" s="157"/>
      <c r="N667" s="157"/>
      <c r="O667" s="157"/>
      <c r="P667" s="157"/>
      <c r="Q667" s="157"/>
      <c r="R667" s="157"/>
      <c r="S667" s="157"/>
      <c r="U667" s="157"/>
      <c r="V667" s="157"/>
      <c r="W667" s="157"/>
      <c r="X667" s="157"/>
      <c r="Y667" s="157"/>
      <c r="Z667" s="157"/>
      <c r="AA667" s="157"/>
      <c r="AB667" s="157"/>
      <c r="AC667" s="157"/>
      <c r="AD667" s="157"/>
      <c r="AE667" s="157"/>
      <c r="AF667" s="157"/>
      <c r="AG667" s="157"/>
      <c r="AH667" s="49"/>
      <c r="AI667" s="154"/>
      <c r="AJ667" s="155"/>
    </row>
    <row r="668" spans="4:36" x14ac:dyDescent="0.2">
      <c r="D668" s="25"/>
      <c r="E668" s="25"/>
      <c r="F668" s="157"/>
      <c r="G668" s="157"/>
      <c r="H668" s="157"/>
      <c r="I668" s="157"/>
      <c r="J668" s="157"/>
      <c r="K668" s="157"/>
      <c r="L668" s="157"/>
      <c r="M668" s="157"/>
      <c r="N668" s="157"/>
      <c r="O668" s="157"/>
      <c r="P668" s="157"/>
      <c r="Q668" s="157"/>
      <c r="R668" s="157"/>
      <c r="S668" s="157"/>
      <c r="U668" s="157"/>
      <c r="V668" s="157"/>
      <c r="W668" s="157"/>
      <c r="X668" s="157"/>
      <c r="Y668" s="157"/>
      <c r="Z668" s="157"/>
      <c r="AA668" s="157"/>
      <c r="AB668" s="157"/>
      <c r="AC668" s="157"/>
      <c r="AD668" s="157"/>
      <c r="AE668" s="157"/>
      <c r="AF668" s="157"/>
      <c r="AG668" s="157"/>
      <c r="AH668" s="49"/>
      <c r="AI668" s="154"/>
      <c r="AJ668" s="155"/>
    </row>
    <row r="669" spans="4:36" x14ac:dyDescent="0.2">
      <c r="D669" s="25"/>
      <c r="E669" s="25"/>
      <c r="F669" s="157"/>
      <c r="G669" s="157"/>
      <c r="H669" s="157"/>
      <c r="I669" s="157"/>
      <c r="J669" s="157"/>
      <c r="K669" s="157"/>
      <c r="L669" s="157"/>
      <c r="M669" s="157"/>
      <c r="N669" s="157"/>
      <c r="O669" s="157"/>
      <c r="P669" s="157"/>
      <c r="Q669" s="157"/>
      <c r="R669" s="157"/>
      <c r="S669" s="157"/>
      <c r="U669" s="157"/>
      <c r="V669" s="157"/>
      <c r="W669" s="157"/>
      <c r="X669" s="157"/>
      <c r="Y669" s="157"/>
      <c r="Z669" s="157"/>
      <c r="AA669" s="157"/>
      <c r="AB669" s="157"/>
      <c r="AC669" s="157"/>
      <c r="AD669" s="157"/>
      <c r="AE669" s="157"/>
      <c r="AF669" s="157"/>
      <c r="AG669" s="157"/>
      <c r="AH669" s="49"/>
      <c r="AI669" s="154"/>
      <c r="AJ669" s="155"/>
    </row>
    <row r="670" spans="4:36" x14ac:dyDescent="0.2">
      <c r="D670" s="25"/>
      <c r="E670" s="25"/>
      <c r="F670" s="157"/>
      <c r="G670" s="157"/>
      <c r="H670" s="157"/>
      <c r="I670" s="157"/>
      <c r="J670" s="157"/>
      <c r="K670" s="157"/>
      <c r="L670" s="157"/>
      <c r="M670" s="157"/>
      <c r="N670" s="157"/>
      <c r="O670" s="157"/>
      <c r="P670" s="157"/>
      <c r="Q670" s="157"/>
      <c r="R670" s="157"/>
      <c r="S670" s="157"/>
      <c r="U670" s="157"/>
      <c r="V670" s="157"/>
      <c r="W670" s="157"/>
      <c r="X670" s="157"/>
      <c r="Y670" s="157"/>
      <c r="Z670" s="157"/>
      <c r="AA670" s="157"/>
      <c r="AB670" s="157"/>
      <c r="AC670" s="157"/>
      <c r="AD670" s="157"/>
      <c r="AE670" s="157"/>
      <c r="AF670" s="157"/>
      <c r="AG670" s="157"/>
      <c r="AH670" s="49"/>
      <c r="AI670" s="154"/>
      <c r="AJ670" s="155"/>
    </row>
    <row r="671" spans="4:36" x14ac:dyDescent="0.2">
      <c r="D671" s="25"/>
      <c r="E671" s="25"/>
      <c r="F671" s="157"/>
      <c r="G671" s="157"/>
      <c r="H671" s="157"/>
      <c r="I671" s="157"/>
      <c r="J671" s="157"/>
      <c r="K671" s="157"/>
      <c r="L671" s="157"/>
      <c r="M671" s="157"/>
      <c r="N671" s="157"/>
      <c r="O671" s="157"/>
      <c r="P671" s="157"/>
      <c r="Q671" s="157"/>
      <c r="R671" s="157"/>
      <c r="S671" s="157"/>
      <c r="U671" s="157"/>
      <c r="V671" s="157"/>
      <c r="W671" s="157"/>
      <c r="X671" s="157"/>
      <c r="Y671" s="157"/>
      <c r="Z671" s="157"/>
      <c r="AA671" s="157"/>
      <c r="AB671" s="157"/>
      <c r="AC671" s="157"/>
      <c r="AD671" s="157"/>
      <c r="AE671" s="157"/>
      <c r="AF671" s="157"/>
      <c r="AG671" s="157"/>
      <c r="AH671" s="49"/>
      <c r="AI671" s="154"/>
      <c r="AJ671" s="155"/>
    </row>
    <row r="672" spans="4:36" x14ac:dyDescent="0.2">
      <c r="D672" s="25"/>
      <c r="E672" s="25"/>
      <c r="F672" s="157"/>
      <c r="G672" s="157"/>
      <c r="H672" s="157"/>
      <c r="I672" s="157"/>
      <c r="J672" s="157"/>
      <c r="K672" s="157"/>
      <c r="L672" s="157"/>
      <c r="M672" s="157"/>
      <c r="N672" s="157"/>
      <c r="O672" s="157"/>
      <c r="P672" s="157"/>
      <c r="Q672" s="157"/>
      <c r="R672" s="157"/>
      <c r="S672" s="157"/>
      <c r="U672" s="157"/>
      <c r="V672" s="157"/>
      <c r="W672" s="157"/>
      <c r="X672" s="157"/>
      <c r="Y672" s="157"/>
      <c r="Z672" s="157"/>
      <c r="AA672" s="157"/>
      <c r="AB672" s="157"/>
      <c r="AC672" s="157"/>
      <c r="AD672" s="157"/>
      <c r="AE672" s="157"/>
      <c r="AF672" s="157"/>
      <c r="AG672" s="157"/>
      <c r="AH672" s="49"/>
      <c r="AI672" s="154"/>
      <c r="AJ672" s="155"/>
    </row>
    <row r="673" spans="4:36" x14ac:dyDescent="0.2">
      <c r="D673" s="25"/>
      <c r="E673" s="25"/>
      <c r="F673" s="157"/>
      <c r="G673" s="157"/>
      <c r="H673" s="157"/>
      <c r="I673" s="157"/>
      <c r="J673" s="157"/>
      <c r="K673" s="157"/>
      <c r="L673" s="157"/>
      <c r="M673" s="157"/>
      <c r="N673" s="157"/>
      <c r="O673" s="157"/>
      <c r="P673" s="157"/>
      <c r="Q673" s="157"/>
      <c r="R673" s="157"/>
      <c r="S673" s="157"/>
      <c r="U673" s="157"/>
      <c r="V673" s="157"/>
      <c r="W673" s="157"/>
      <c r="X673" s="157"/>
      <c r="Y673" s="157"/>
      <c r="Z673" s="157"/>
      <c r="AA673" s="157"/>
      <c r="AB673" s="157"/>
      <c r="AC673" s="157"/>
      <c r="AD673" s="157"/>
      <c r="AE673" s="157"/>
      <c r="AF673" s="157"/>
      <c r="AG673" s="157"/>
      <c r="AH673" s="49"/>
      <c r="AI673" s="154"/>
      <c r="AJ673" s="155"/>
    </row>
    <row r="674" spans="4:36" x14ac:dyDescent="0.2">
      <c r="D674" s="25"/>
      <c r="E674" s="25"/>
      <c r="F674" s="157"/>
      <c r="G674" s="157"/>
      <c r="H674" s="157"/>
      <c r="I674" s="157"/>
      <c r="J674" s="157"/>
      <c r="K674" s="157"/>
      <c r="L674" s="157"/>
      <c r="M674" s="157"/>
      <c r="N674" s="157"/>
      <c r="O674" s="157"/>
      <c r="P674" s="157"/>
      <c r="Q674" s="157"/>
      <c r="R674" s="157"/>
      <c r="S674" s="157"/>
      <c r="U674" s="157"/>
      <c r="V674" s="157"/>
      <c r="W674" s="157"/>
      <c r="X674" s="157"/>
      <c r="Y674" s="157"/>
      <c r="Z674" s="157"/>
      <c r="AA674" s="157"/>
      <c r="AB674" s="157"/>
      <c r="AC674" s="157"/>
      <c r="AD674" s="157"/>
      <c r="AE674" s="157"/>
      <c r="AF674" s="157"/>
      <c r="AG674" s="157"/>
      <c r="AH674" s="49"/>
      <c r="AI674" s="154"/>
      <c r="AJ674" s="155"/>
    </row>
    <row r="675" spans="4:36" x14ac:dyDescent="0.2">
      <c r="D675" s="25"/>
      <c r="E675" s="25"/>
      <c r="F675" s="157"/>
      <c r="G675" s="157"/>
      <c r="H675" s="157"/>
      <c r="I675" s="157"/>
      <c r="J675" s="157"/>
      <c r="K675" s="157"/>
      <c r="L675" s="157"/>
      <c r="M675" s="157"/>
      <c r="N675" s="157"/>
      <c r="O675" s="157"/>
      <c r="P675" s="157"/>
      <c r="Q675" s="157"/>
      <c r="R675" s="157"/>
      <c r="S675" s="157"/>
      <c r="U675" s="157"/>
      <c r="V675" s="157"/>
      <c r="W675" s="157"/>
      <c r="X675" s="157"/>
      <c r="Y675" s="157"/>
      <c r="Z675" s="157"/>
      <c r="AA675" s="157"/>
      <c r="AB675" s="157"/>
      <c r="AC675" s="157"/>
      <c r="AD675" s="157"/>
      <c r="AE675" s="157"/>
      <c r="AF675" s="157"/>
      <c r="AG675" s="157"/>
      <c r="AH675" s="49"/>
      <c r="AI675" s="154"/>
      <c r="AJ675" s="155"/>
    </row>
    <row r="676" spans="4:36" x14ac:dyDescent="0.2">
      <c r="D676" s="25"/>
      <c r="E676" s="25"/>
      <c r="F676" s="157"/>
      <c r="G676" s="157"/>
      <c r="H676" s="157"/>
      <c r="I676" s="157"/>
      <c r="J676" s="157"/>
      <c r="K676" s="157"/>
      <c r="L676" s="157"/>
      <c r="M676" s="157"/>
      <c r="N676" s="157"/>
      <c r="O676" s="157"/>
      <c r="P676" s="157"/>
      <c r="Q676" s="157"/>
      <c r="R676" s="157"/>
      <c r="S676" s="157"/>
      <c r="U676" s="157"/>
      <c r="V676" s="157"/>
      <c r="W676" s="157"/>
      <c r="X676" s="157"/>
      <c r="Y676" s="157"/>
      <c r="Z676" s="157"/>
      <c r="AA676" s="157"/>
      <c r="AB676" s="157"/>
      <c r="AC676" s="157"/>
      <c r="AD676" s="157"/>
      <c r="AE676" s="157"/>
      <c r="AF676" s="157"/>
      <c r="AG676" s="157"/>
      <c r="AH676" s="49"/>
      <c r="AI676" s="154"/>
      <c r="AJ676" s="155"/>
    </row>
    <row r="677" spans="4:36" x14ac:dyDescent="0.2">
      <c r="D677" s="25"/>
      <c r="E677" s="25"/>
      <c r="F677" s="157"/>
      <c r="G677" s="157"/>
      <c r="H677" s="157"/>
      <c r="I677" s="157"/>
      <c r="J677" s="157"/>
      <c r="K677" s="157"/>
      <c r="L677" s="157"/>
      <c r="M677" s="157"/>
      <c r="N677" s="157"/>
      <c r="O677" s="157"/>
      <c r="P677" s="157"/>
      <c r="Q677" s="157"/>
      <c r="R677" s="157"/>
      <c r="S677" s="157"/>
      <c r="U677" s="157"/>
      <c r="V677" s="157"/>
      <c r="W677" s="157"/>
      <c r="X677" s="157"/>
      <c r="Y677" s="157"/>
      <c r="Z677" s="157"/>
      <c r="AA677" s="157"/>
      <c r="AB677" s="157"/>
      <c r="AC677" s="157"/>
      <c r="AD677" s="157"/>
      <c r="AE677" s="157"/>
      <c r="AF677" s="157"/>
      <c r="AG677" s="157"/>
      <c r="AH677" s="49"/>
      <c r="AI677" s="154"/>
      <c r="AJ677" s="155"/>
    </row>
    <row r="678" spans="4:36" x14ac:dyDescent="0.2">
      <c r="D678" s="25"/>
      <c r="E678" s="25"/>
      <c r="F678" s="157"/>
      <c r="G678" s="157"/>
      <c r="H678" s="157"/>
      <c r="I678" s="157"/>
      <c r="J678" s="157"/>
      <c r="K678" s="157"/>
      <c r="L678" s="157"/>
      <c r="M678" s="157"/>
      <c r="N678" s="157"/>
      <c r="O678" s="157"/>
      <c r="P678" s="157"/>
      <c r="Q678" s="157"/>
      <c r="R678" s="157"/>
      <c r="S678" s="157"/>
      <c r="U678" s="157"/>
      <c r="V678" s="157"/>
      <c r="W678" s="157"/>
      <c r="X678" s="157"/>
      <c r="Y678" s="157"/>
      <c r="Z678" s="157"/>
      <c r="AA678" s="157"/>
      <c r="AB678" s="157"/>
      <c r="AC678" s="157"/>
      <c r="AD678" s="157"/>
      <c r="AE678" s="157"/>
      <c r="AF678" s="157"/>
      <c r="AG678" s="157"/>
      <c r="AH678" s="49"/>
      <c r="AI678" s="154"/>
      <c r="AJ678" s="155"/>
    </row>
    <row r="679" spans="4:36" x14ac:dyDescent="0.2">
      <c r="D679" s="25"/>
      <c r="E679" s="25"/>
      <c r="F679" s="157"/>
      <c r="G679" s="157"/>
      <c r="H679" s="157"/>
      <c r="I679" s="157"/>
      <c r="J679" s="157"/>
      <c r="K679" s="157"/>
      <c r="L679" s="157"/>
      <c r="M679" s="157"/>
      <c r="N679" s="157"/>
      <c r="O679" s="157"/>
      <c r="P679" s="157"/>
      <c r="Q679" s="157"/>
      <c r="R679" s="157"/>
      <c r="S679" s="157"/>
      <c r="U679" s="157"/>
      <c r="V679" s="157"/>
      <c r="W679" s="157"/>
      <c r="X679" s="157"/>
      <c r="Y679" s="157"/>
      <c r="Z679" s="157"/>
      <c r="AA679" s="157"/>
      <c r="AB679" s="157"/>
      <c r="AC679" s="157"/>
      <c r="AD679" s="157"/>
      <c r="AE679" s="157"/>
      <c r="AF679" s="157"/>
      <c r="AG679" s="157"/>
      <c r="AH679" s="49"/>
      <c r="AI679" s="154"/>
      <c r="AJ679" s="155"/>
    </row>
    <row r="680" spans="4:36" x14ac:dyDescent="0.2">
      <c r="D680" s="25"/>
      <c r="E680" s="25"/>
      <c r="F680" s="157"/>
      <c r="G680" s="157"/>
      <c r="H680" s="157"/>
      <c r="I680" s="157"/>
      <c r="J680" s="157"/>
      <c r="K680" s="157"/>
      <c r="L680" s="157"/>
      <c r="M680" s="157"/>
      <c r="N680" s="157"/>
      <c r="O680" s="157"/>
      <c r="P680" s="157"/>
      <c r="Q680" s="157"/>
      <c r="R680" s="157"/>
      <c r="S680" s="157"/>
      <c r="U680" s="157"/>
      <c r="V680" s="157"/>
      <c r="W680" s="157"/>
      <c r="X680" s="157"/>
      <c r="Y680" s="157"/>
      <c r="Z680" s="157"/>
      <c r="AA680" s="157"/>
      <c r="AB680" s="157"/>
      <c r="AC680" s="157"/>
      <c r="AD680" s="157"/>
      <c r="AE680" s="157"/>
      <c r="AF680" s="157"/>
      <c r="AG680" s="157"/>
      <c r="AH680" s="49"/>
      <c r="AI680" s="154"/>
      <c r="AJ680" s="155"/>
    </row>
    <row r="681" spans="4:36" x14ac:dyDescent="0.2">
      <c r="D681" s="25"/>
      <c r="E681" s="25"/>
      <c r="F681" s="157"/>
      <c r="G681" s="157"/>
      <c r="H681" s="157"/>
      <c r="I681" s="157"/>
      <c r="J681" s="157"/>
      <c r="K681" s="157"/>
      <c r="L681" s="157"/>
      <c r="M681" s="157"/>
      <c r="N681" s="157"/>
      <c r="O681" s="157"/>
      <c r="P681" s="157"/>
      <c r="Q681" s="157"/>
      <c r="R681" s="157"/>
      <c r="S681" s="157"/>
      <c r="U681" s="157"/>
      <c r="V681" s="157"/>
      <c r="W681" s="157"/>
      <c r="X681" s="157"/>
      <c r="Y681" s="157"/>
      <c r="Z681" s="157"/>
      <c r="AA681" s="157"/>
      <c r="AB681" s="157"/>
      <c r="AC681" s="157"/>
      <c r="AD681" s="157"/>
      <c r="AE681" s="157"/>
      <c r="AF681" s="157"/>
      <c r="AG681" s="157"/>
      <c r="AH681" s="49"/>
      <c r="AI681" s="154"/>
      <c r="AJ681" s="155"/>
    </row>
    <row r="682" spans="4:36" x14ac:dyDescent="0.2">
      <c r="D682" s="25"/>
      <c r="E682" s="25"/>
      <c r="F682" s="157"/>
      <c r="G682" s="157"/>
      <c r="H682" s="157"/>
      <c r="I682" s="157"/>
      <c r="J682" s="157"/>
      <c r="K682" s="157"/>
      <c r="L682" s="157"/>
      <c r="M682" s="157"/>
      <c r="N682" s="157"/>
      <c r="O682" s="157"/>
      <c r="P682" s="157"/>
      <c r="Q682" s="157"/>
      <c r="R682" s="157"/>
      <c r="S682" s="157"/>
      <c r="U682" s="157"/>
      <c r="V682" s="157"/>
      <c r="W682" s="157"/>
      <c r="X682" s="157"/>
      <c r="Y682" s="157"/>
      <c r="Z682" s="157"/>
      <c r="AA682" s="157"/>
      <c r="AB682" s="157"/>
      <c r="AC682" s="157"/>
      <c r="AD682" s="157"/>
      <c r="AE682" s="157"/>
      <c r="AF682" s="157"/>
      <c r="AG682" s="157"/>
      <c r="AH682" s="49"/>
      <c r="AI682" s="154"/>
      <c r="AJ682" s="155"/>
    </row>
    <row r="683" spans="4:36" x14ac:dyDescent="0.2">
      <c r="D683" s="25"/>
      <c r="E683" s="25"/>
      <c r="F683" s="157"/>
      <c r="G683" s="157"/>
      <c r="H683" s="157"/>
      <c r="I683" s="157"/>
      <c r="J683" s="157"/>
      <c r="K683" s="157"/>
      <c r="L683" s="157"/>
      <c r="M683" s="157"/>
      <c r="N683" s="157"/>
      <c r="O683" s="157"/>
      <c r="P683" s="157"/>
      <c r="Q683" s="157"/>
      <c r="R683" s="157"/>
      <c r="S683" s="157"/>
      <c r="U683" s="157"/>
      <c r="V683" s="157"/>
      <c r="W683" s="157"/>
      <c r="X683" s="157"/>
      <c r="Y683" s="157"/>
      <c r="Z683" s="157"/>
      <c r="AA683" s="157"/>
      <c r="AB683" s="157"/>
      <c r="AC683" s="157"/>
      <c r="AD683" s="157"/>
      <c r="AE683" s="157"/>
      <c r="AF683" s="157"/>
      <c r="AG683" s="157"/>
      <c r="AH683" s="49"/>
      <c r="AI683" s="154"/>
      <c r="AJ683" s="155"/>
    </row>
    <row r="684" spans="4:36" x14ac:dyDescent="0.2">
      <c r="D684" s="25"/>
      <c r="E684" s="25"/>
      <c r="F684" s="157"/>
      <c r="G684" s="157"/>
      <c r="H684" s="157"/>
      <c r="I684" s="157"/>
      <c r="J684" s="157"/>
      <c r="K684" s="157"/>
      <c r="L684" s="157"/>
      <c r="M684" s="157"/>
      <c r="N684" s="157"/>
      <c r="O684" s="157"/>
      <c r="P684" s="157"/>
      <c r="Q684" s="157"/>
      <c r="R684" s="157"/>
      <c r="S684" s="157"/>
      <c r="U684" s="157"/>
      <c r="V684" s="157"/>
      <c r="W684" s="157"/>
      <c r="X684" s="157"/>
      <c r="Y684" s="157"/>
      <c r="Z684" s="157"/>
      <c r="AA684" s="157"/>
      <c r="AB684" s="157"/>
      <c r="AC684" s="157"/>
      <c r="AD684" s="157"/>
      <c r="AE684" s="157"/>
      <c r="AF684" s="157"/>
      <c r="AG684" s="157"/>
      <c r="AH684" s="49"/>
      <c r="AI684" s="154"/>
      <c r="AJ684" s="155"/>
    </row>
    <row r="685" spans="4:36" x14ac:dyDescent="0.2">
      <c r="D685" s="25"/>
      <c r="E685" s="25"/>
      <c r="F685" s="157"/>
      <c r="G685" s="157"/>
      <c r="H685" s="157"/>
      <c r="I685" s="157"/>
      <c r="J685" s="157"/>
      <c r="K685" s="157"/>
      <c r="L685" s="157"/>
      <c r="M685" s="157"/>
      <c r="N685" s="157"/>
      <c r="O685" s="157"/>
      <c r="P685" s="157"/>
      <c r="Q685" s="157"/>
      <c r="R685" s="157"/>
      <c r="S685" s="157"/>
      <c r="U685" s="157"/>
      <c r="V685" s="157"/>
      <c r="W685" s="157"/>
      <c r="X685" s="157"/>
      <c r="Y685" s="157"/>
      <c r="Z685" s="157"/>
      <c r="AA685" s="157"/>
      <c r="AB685" s="157"/>
      <c r="AC685" s="157"/>
      <c r="AD685" s="157"/>
      <c r="AE685" s="157"/>
      <c r="AF685" s="157"/>
      <c r="AG685" s="157"/>
      <c r="AH685" s="49"/>
      <c r="AI685" s="154"/>
      <c r="AJ685" s="155"/>
    </row>
    <row r="686" spans="4:36" x14ac:dyDescent="0.2">
      <c r="D686" s="25"/>
      <c r="E686" s="25"/>
      <c r="F686" s="157"/>
      <c r="G686" s="157"/>
      <c r="H686" s="157"/>
      <c r="I686" s="157"/>
      <c r="J686" s="157"/>
      <c r="K686" s="157"/>
      <c r="L686" s="157"/>
      <c r="M686" s="157"/>
      <c r="N686" s="157"/>
      <c r="O686" s="157"/>
      <c r="P686" s="157"/>
      <c r="Q686" s="157"/>
      <c r="R686" s="157"/>
      <c r="S686" s="157"/>
      <c r="U686" s="157"/>
      <c r="V686" s="157"/>
      <c r="W686" s="157"/>
      <c r="X686" s="157"/>
      <c r="Y686" s="157"/>
      <c r="Z686" s="157"/>
      <c r="AA686" s="157"/>
      <c r="AB686" s="157"/>
      <c r="AC686" s="157"/>
      <c r="AD686" s="157"/>
      <c r="AE686" s="157"/>
      <c r="AF686" s="157"/>
      <c r="AG686" s="157"/>
      <c r="AH686" s="49"/>
      <c r="AI686" s="154"/>
      <c r="AJ686" s="155"/>
    </row>
    <row r="687" spans="4:36" x14ac:dyDescent="0.2">
      <c r="D687" s="25"/>
      <c r="E687" s="25"/>
      <c r="F687" s="157"/>
      <c r="G687" s="157"/>
      <c r="H687" s="157"/>
      <c r="I687" s="157"/>
      <c r="J687" s="157"/>
      <c r="K687" s="157"/>
      <c r="L687" s="157"/>
      <c r="M687" s="157"/>
      <c r="N687" s="157"/>
      <c r="O687" s="157"/>
      <c r="P687" s="157"/>
      <c r="Q687" s="157"/>
      <c r="R687" s="157"/>
      <c r="S687" s="157"/>
      <c r="U687" s="157"/>
      <c r="V687" s="157"/>
      <c r="W687" s="157"/>
      <c r="X687" s="157"/>
      <c r="Y687" s="157"/>
      <c r="Z687" s="157"/>
      <c r="AA687" s="157"/>
      <c r="AB687" s="157"/>
      <c r="AC687" s="157"/>
      <c r="AD687" s="157"/>
      <c r="AE687" s="157"/>
      <c r="AF687" s="157"/>
      <c r="AG687" s="157"/>
      <c r="AH687" s="49"/>
      <c r="AI687" s="154"/>
      <c r="AJ687" s="155"/>
    </row>
    <row r="688" spans="4:36" x14ac:dyDescent="0.2">
      <c r="D688" s="25"/>
      <c r="E688" s="25"/>
      <c r="F688" s="157"/>
      <c r="G688" s="157"/>
      <c r="H688" s="157"/>
      <c r="I688" s="157"/>
      <c r="J688" s="157"/>
      <c r="K688" s="157"/>
      <c r="L688" s="157"/>
      <c r="M688" s="157"/>
      <c r="N688" s="157"/>
      <c r="O688" s="157"/>
      <c r="P688" s="157"/>
      <c r="Q688" s="157"/>
      <c r="R688" s="157"/>
      <c r="S688" s="157"/>
      <c r="U688" s="157"/>
      <c r="V688" s="157"/>
      <c r="W688" s="157"/>
      <c r="X688" s="157"/>
      <c r="Y688" s="157"/>
      <c r="Z688" s="157"/>
      <c r="AA688" s="157"/>
      <c r="AB688" s="157"/>
      <c r="AC688" s="157"/>
      <c r="AD688" s="157"/>
      <c r="AE688" s="157"/>
      <c r="AF688" s="157"/>
      <c r="AG688" s="157"/>
      <c r="AH688" s="49"/>
      <c r="AI688" s="154"/>
      <c r="AJ688" s="155"/>
    </row>
    <row r="689" spans="4:36" x14ac:dyDescent="0.2">
      <c r="D689" s="25"/>
      <c r="E689" s="25"/>
      <c r="F689" s="157"/>
      <c r="G689" s="157"/>
      <c r="H689" s="157"/>
      <c r="I689" s="157"/>
      <c r="J689" s="157"/>
      <c r="K689" s="157"/>
      <c r="L689" s="157"/>
      <c r="M689" s="157"/>
      <c r="N689" s="157"/>
      <c r="O689" s="157"/>
      <c r="P689" s="157"/>
      <c r="Q689" s="157"/>
      <c r="R689" s="157"/>
      <c r="S689" s="157"/>
      <c r="U689" s="157"/>
      <c r="V689" s="157"/>
      <c r="W689" s="157"/>
      <c r="X689" s="157"/>
      <c r="Y689" s="157"/>
      <c r="Z689" s="157"/>
      <c r="AA689" s="157"/>
      <c r="AB689" s="157"/>
      <c r="AC689" s="157"/>
      <c r="AD689" s="157"/>
      <c r="AE689" s="157"/>
      <c r="AF689" s="157"/>
      <c r="AG689" s="157"/>
      <c r="AH689" s="49"/>
      <c r="AI689" s="154"/>
      <c r="AJ689" s="155"/>
    </row>
    <row r="690" spans="4:36" x14ac:dyDescent="0.2">
      <c r="D690" s="25"/>
      <c r="E690" s="25"/>
      <c r="F690" s="157"/>
      <c r="G690" s="157"/>
      <c r="H690" s="157"/>
      <c r="I690" s="157"/>
      <c r="J690" s="157"/>
      <c r="K690" s="157"/>
      <c r="L690" s="157"/>
      <c r="M690" s="157"/>
      <c r="N690" s="157"/>
      <c r="O690" s="157"/>
      <c r="P690" s="157"/>
      <c r="Q690" s="157"/>
      <c r="R690" s="157"/>
      <c r="S690" s="157"/>
      <c r="U690" s="157"/>
      <c r="V690" s="157"/>
      <c r="W690" s="157"/>
      <c r="X690" s="157"/>
      <c r="Y690" s="157"/>
      <c r="Z690" s="157"/>
      <c r="AA690" s="157"/>
      <c r="AB690" s="157"/>
      <c r="AC690" s="157"/>
      <c r="AD690" s="157"/>
      <c r="AE690" s="157"/>
      <c r="AF690" s="157"/>
      <c r="AG690" s="157"/>
      <c r="AH690" s="49"/>
      <c r="AI690" s="154"/>
      <c r="AJ690" s="155"/>
    </row>
    <row r="691" spans="4:36" x14ac:dyDescent="0.2">
      <c r="D691" s="25"/>
      <c r="E691" s="25"/>
      <c r="F691" s="157"/>
      <c r="G691" s="157"/>
      <c r="H691" s="157"/>
      <c r="I691" s="157"/>
      <c r="J691" s="157"/>
      <c r="K691" s="157"/>
      <c r="L691" s="157"/>
      <c r="M691" s="157"/>
      <c r="N691" s="157"/>
      <c r="O691" s="157"/>
      <c r="P691" s="157"/>
      <c r="Q691" s="157"/>
      <c r="R691" s="157"/>
      <c r="S691" s="157"/>
      <c r="U691" s="157"/>
      <c r="V691" s="157"/>
      <c r="W691" s="157"/>
      <c r="X691" s="157"/>
      <c r="Y691" s="157"/>
      <c r="Z691" s="157"/>
      <c r="AA691" s="157"/>
      <c r="AB691" s="157"/>
      <c r="AC691" s="157"/>
      <c r="AD691" s="157"/>
      <c r="AE691" s="157"/>
      <c r="AF691" s="157"/>
      <c r="AG691" s="157"/>
      <c r="AH691" s="49"/>
      <c r="AI691" s="154"/>
      <c r="AJ691" s="155"/>
    </row>
    <row r="692" spans="4:36" x14ac:dyDescent="0.2">
      <c r="D692" s="25"/>
      <c r="E692" s="25"/>
      <c r="F692" s="157"/>
      <c r="G692" s="157"/>
      <c r="H692" s="157"/>
      <c r="I692" s="157"/>
      <c r="J692" s="157"/>
      <c r="K692" s="157"/>
      <c r="L692" s="157"/>
      <c r="M692" s="157"/>
      <c r="N692" s="157"/>
      <c r="O692" s="157"/>
      <c r="P692" s="157"/>
      <c r="Q692" s="157"/>
      <c r="R692" s="157"/>
      <c r="S692" s="157"/>
      <c r="U692" s="157"/>
      <c r="V692" s="157"/>
      <c r="W692" s="157"/>
      <c r="X692" s="157"/>
      <c r="Y692" s="157"/>
      <c r="Z692" s="157"/>
      <c r="AA692" s="157"/>
      <c r="AB692" s="157"/>
      <c r="AC692" s="157"/>
      <c r="AD692" s="157"/>
      <c r="AE692" s="157"/>
      <c r="AF692" s="157"/>
      <c r="AG692" s="157"/>
      <c r="AH692" s="49"/>
      <c r="AI692" s="154"/>
      <c r="AJ692" s="155"/>
    </row>
    <row r="693" spans="4:36" x14ac:dyDescent="0.2">
      <c r="D693" s="25"/>
      <c r="E693" s="25"/>
      <c r="F693" s="157"/>
      <c r="G693" s="157"/>
      <c r="H693" s="157"/>
      <c r="I693" s="157"/>
      <c r="J693" s="157"/>
      <c r="K693" s="157"/>
      <c r="L693" s="157"/>
      <c r="M693" s="157"/>
      <c r="N693" s="157"/>
      <c r="O693" s="157"/>
      <c r="P693" s="157"/>
      <c r="Q693" s="157"/>
      <c r="R693" s="157"/>
      <c r="S693" s="157"/>
      <c r="U693" s="157"/>
      <c r="V693" s="157"/>
      <c r="W693" s="157"/>
      <c r="X693" s="157"/>
      <c r="Y693" s="157"/>
      <c r="Z693" s="157"/>
      <c r="AA693" s="157"/>
      <c r="AB693" s="157"/>
      <c r="AC693" s="157"/>
      <c r="AD693" s="157"/>
      <c r="AE693" s="157"/>
      <c r="AF693" s="157"/>
      <c r="AG693" s="157"/>
      <c r="AH693" s="49"/>
      <c r="AI693" s="154"/>
      <c r="AJ693" s="155"/>
    </row>
    <row r="694" spans="4:36" x14ac:dyDescent="0.2">
      <c r="D694" s="25"/>
      <c r="E694" s="25"/>
      <c r="F694" s="157"/>
      <c r="G694" s="157"/>
      <c r="H694" s="157"/>
      <c r="I694" s="157"/>
      <c r="J694" s="157"/>
      <c r="K694" s="157"/>
      <c r="L694" s="157"/>
      <c r="M694" s="157"/>
      <c r="N694" s="157"/>
      <c r="O694" s="157"/>
      <c r="P694" s="157"/>
      <c r="Q694" s="157"/>
      <c r="R694" s="157"/>
      <c r="S694" s="157"/>
      <c r="U694" s="157"/>
      <c r="V694" s="157"/>
      <c r="W694" s="157"/>
      <c r="X694" s="157"/>
      <c r="Y694" s="157"/>
      <c r="Z694" s="157"/>
      <c r="AA694" s="157"/>
      <c r="AB694" s="157"/>
      <c r="AC694" s="157"/>
      <c r="AD694" s="157"/>
      <c r="AE694" s="157"/>
      <c r="AF694" s="157"/>
      <c r="AG694" s="157"/>
      <c r="AH694" s="49"/>
      <c r="AI694" s="154"/>
      <c r="AJ694" s="155"/>
    </row>
    <row r="695" spans="4:36" x14ac:dyDescent="0.2">
      <c r="D695" s="25"/>
      <c r="E695" s="25"/>
      <c r="F695" s="157"/>
      <c r="G695" s="157"/>
      <c r="H695" s="157"/>
      <c r="I695" s="157"/>
      <c r="J695" s="157"/>
      <c r="K695" s="157"/>
      <c r="L695" s="157"/>
      <c r="M695" s="157"/>
      <c r="N695" s="157"/>
      <c r="O695" s="157"/>
      <c r="P695" s="157"/>
      <c r="Q695" s="157"/>
      <c r="R695" s="157"/>
      <c r="S695" s="157"/>
      <c r="U695" s="157"/>
      <c r="V695" s="157"/>
      <c r="W695" s="157"/>
      <c r="X695" s="157"/>
      <c r="Y695" s="157"/>
      <c r="Z695" s="157"/>
      <c r="AA695" s="157"/>
      <c r="AB695" s="157"/>
      <c r="AC695" s="157"/>
      <c r="AD695" s="157"/>
      <c r="AE695" s="157"/>
      <c r="AF695" s="157"/>
      <c r="AG695" s="157"/>
      <c r="AH695" s="49"/>
      <c r="AI695" s="154"/>
      <c r="AJ695" s="155"/>
    </row>
    <row r="696" spans="4:36" x14ac:dyDescent="0.2">
      <c r="D696" s="25"/>
      <c r="E696" s="25"/>
      <c r="F696" s="157"/>
      <c r="G696" s="157"/>
      <c r="H696" s="157"/>
      <c r="I696" s="157"/>
      <c r="J696" s="157"/>
      <c r="K696" s="157"/>
      <c r="L696" s="157"/>
      <c r="M696" s="157"/>
      <c r="N696" s="157"/>
      <c r="O696" s="157"/>
      <c r="P696" s="157"/>
      <c r="Q696" s="157"/>
      <c r="R696" s="157"/>
      <c r="S696" s="157"/>
      <c r="U696" s="157"/>
      <c r="V696" s="157"/>
      <c r="W696" s="157"/>
      <c r="X696" s="157"/>
      <c r="Y696" s="157"/>
      <c r="Z696" s="157"/>
      <c r="AA696" s="157"/>
      <c r="AB696" s="157"/>
      <c r="AC696" s="157"/>
      <c r="AD696" s="157"/>
      <c r="AE696" s="157"/>
      <c r="AF696" s="157"/>
      <c r="AG696" s="157"/>
      <c r="AH696" s="49"/>
      <c r="AI696" s="154"/>
      <c r="AJ696" s="155"/>
    </row>
    <row r="697" spans="4:36" x14ac:dyDescent="0.2">
      <c r="D697" s="25"/>
      <c r="E697" s="25"/>
      <c r="F697" s="157"/>
      <c r="G697" s="157"/>
      <c r="H697" s="157"/>
      <c r="I697" s="157"/>
      <c r="J697" s="157"/>
      <c r="K697" s="157"/>
      <c r="L697" s="157"/>
      <c r="M697" s="157"/>
      <c r="N697" s="157"/>
      <c r="O697" s="157"/>
      <c r="P697" s="157"/>
      <c r="Q697" s="157"/>
      <c r="R697" s="157"/>
      <c r="S697" s="157"/>
      <c r="U697" s="157"/>
      <c r="V697" s="157"/>
      <c r="W697" s="157"/>
      <c r="X697" s="157"/>
      <c r="Y697" s="157"/>
      <c r="Z697" s="157"/>
      <c r="AA697" s="157"/>
      <c r="AB697" s="157"/>
      <c r="AC697" s="157"/>
      <c r="AD697" s="157"/>
      <c r="AE697" s="157"/>
      <c r="AF697" s="157"/>
      <c r="AG697" s="157"/>
      <c r="AH697" s="49"/>
      <c r="AI697" s="154"/>
      <c r="AJ697" s="155"/>
    </row>
    <row r="698" spans="4:36" x14ac:dyDescent="0.2">
      <c r="D698" s="25"/>
      <c r="E698" s="25"/>
      <c r="F698" s="157"/>
      <c r="G698" s="157"/>
      <c r="H698" s="157"/>
      <c r="I698" s="157"/>
      <c r="J698" s="157"/>
      <c r="K698" s="157"/>
      <c r="L698" s="157"/>
      <c r="M698" s="157"/>
      <c r="N698" s="157"/>
      <c r="O698" s="157"/>
      <c r="P698" s="157"/>
      <c r="Q698" s="157"/>
      <c r="R698" s="157"/>
      <c r="S698" s="157"/>
      <c r="U698" s="157"/>
      <c r="V698" s="157"/>
      <c r="W698" s="157"/>
      <c r="X698" s="157"/>
      <c r="Y698" s="157"/>
      <c r="Z698" s="157"/>
      <c r="AA698" s="157"/>
      <c r="AB698" s="157"/>
      <c r="AC698" s="157"/>
      <c r="AD698" s="157"/>
      <c r="AE698" s="157"/>
      <c r="AF698" s="157"/>
      <c r="AG698" s="157"/>
      <c r="AH698" s="49"/>
      <c r="AI698" s="154"/>
      <c r="AJ698" s="155"/>
    </row>
    <row r="699" spans="4:36" x14ac:dyDescent="0.2">
      <c r="D699" s="25"/>
      <c r="E699" s="25"/>
      <c r="F699" s="157"/>
      <c r="G699" s="157"/>
      <c r="H699" s="157"/>
      <c r="I699" s="157"/>
      <c r="J699" s="157"/>
      <c r="K699" s="157"/>
      <c r="L699" s="157"/>
      <c r="M699" s="157"/>
      <c r="N699" s="157"/>
      <c r="O699" s="157"/>
      <c r="P699" s="157"/>
      <c r="Q699" s="157"/>
      <c r="R699" s="157"/>
      <c r="S699" s="157"/>
      <c r="U699" s="157"/>
      <c r="V699" s="157"/>
      <c r="W699" s="157"/>
      <c r="X699" s="157"/>
      <c r="Y699" s="157"/>
      <c r="Z699" s="157"/>
      <c r="AA699" s="157"/>
      <c r="AB699" s="157"/>
      <c r="AC699" s="157"/>
      <c r="AD699" s="157"/>
      <c r="AE699" s="157"/>
      <c r="AF699" s="157"/>
      <c r="AG699" s="157"/>
      <c r="AH699" s="49"/>
      <c r="AI699" s="154"/>
      <c r="AJ699" s="155"/>
    </row>
    <row r="700" spans="4:36" x14ac:dyDescent="0.2">
      <c r="D700" s="25"/>
      <c r="E700" s="25"/>
      <c r="F700" s="157"/>
      <c r="G700" s="157"/>
      <c r="H700" s="157"/>
      <c r="I700" s="157"/>
      <c r="J700" s="157"/>
      <c r="K700" s="157"/>
      <c r="L700" s="157"/>
      <c r="M700" s="157"/>
      <c r="N700" s="157"/>
      <c r="O700" s="157"/>
      <c r="P700" s="157"/>
      <c r="Q700" s="157"/>
      <c r="R700" s="157"/>
      <c r="S700" s="157"/>
      <c r="U700" s="157"/>
      <c r="V700" s="157"/>
      <c r="W700" s="157"/>
      <c r="X700" s="157"/>
      <c r="Y700" s="157"/>
      <c r="Z700" s="157"/>
      <c r="AA700" s="157"/>
      <c r="AB700" s="157"/>
      <c r="AC700" s="157"/>
      <c r="AD700" s="157"/>
      <c r="AE700" s="157"/>
      <c r="AF700" s="157"/>
      <c r="AG700" s="157"/>
      <c r="AH700" s="49"/>
      <c r="AI700" s="154"/>
      <c r="AJ700" s="155"/>
    </row>
    <row r="701" spans="4:36" x14ac:dyDescent="0.2">
      <c r="D701" s="25"/>
      <c r="E701" s="25"/>
      <c r="F701" s="157"/>
      <c r="G701" s="157"/>
      <c r="H701" s="157"/>
      <c r="I701" s="157"/>
      <c r="J701" s="157"/>
      <c r="K701" s="157"/>
      <c r="L701" s="157"/>
      <c r="M701" s="157"/>
      <c r="N701" s="157"/>
      <c r="O701" s="157"/>
      <c r="P701" s="157"/>
      <c r="Q701" s="157"/>
      <c r="R701" s="157"/>
      <c r="S701" s="157"/>
      <c r="U701" s="157"/>
      <c r="V701" s="157"/>
      <c r="W701" s="157"/>
      <c r="X701" s="157"/>
      <c r="Y701" s="157"/>
      <c r="Z701" s="157"/>
      <c r="AA701" s="157"/>
      <c r="AB701" s="157"/>
      <c r="AC701" s="157"/>
      <c r="AD701" s="157"/>
      <c r="AE701" s="157"/>
      <c r="AF701" s="157"/>
      <c r="AG701" s="157"/>
      <c r="AH701" s="49"/>
      <c r="AI701" s="154"/>
      <c r="AJ701" s="155"/>
    </row>
    <row r="702" spans="4:36" x14ac:dyDescent="0.2">
      <c r="D702" s="25"/>
      <c r="E702" s="25"/>
      <c r="F702" s="157"/>
      <c r="G702" s="157"/>
      <c r="H702" s="157"/>
      <c r="I702" s="157"/>
      <c r="J702" s="157"/>
      <c r="K702" s="157"/>
      <c r="L702" s="157"/>
      <c r="M702" s="157"/>
      <c r="N702" s="157"/>
      <c r="O702" s="157"/>
      <c r="P702" s="157"/>
      <c r="Q702" s="157"/>
      <c r="R702" s="157"/>
      <c r="S702" s="157"/>
      <c r="U702" s="157"/>
      <c r="V702" s="157"/>
      <c r="W702" s="157"/>
      <c r="X702" s="157"/>
      <c r="Y702" s="157"/>
      <c r="Z702" s="157"/>
      <c r="AA702" s="157"/>
      <c r="AB702" s="157"/>
      <c r="AC702" s="157"/>
      <c r="AD702" s="157"/>
      <c r="AE702" s="157"/>
      <c r="AF702" s="157"/>
      <c r="AG702" s="157"/>
      <c r="AH702" s="49"/>
      <c r="AI702" s="154"/>
      <c r="AJ702" s="155"/>
    </row>
    <row r="703" spans="4:36" x14ac:dyDescent="0.2">
      <c r="D703" s="25"/>
      <c r="E703" s="25"/>
      <c r="F703" s="157"/>
      <c r="G703" s="157"/>
      <c r="H703" s="157"/>
      <c r="I703" s="157"/>
      <c r="J703" s="157"/>
      <c r="K703" s="157"/>
      <c r="L703" s="157"/>
      <c r="M703" s="157"/>
      <c r="N703" s="157"/>
      <c r="O703" s="157"/>
      <c r="P703" s="157"/>
      <c r="Q703" s="157"/>
      <c r="R703" s="157"/>
      <c r="S703" s="157"/>
      <c r="U703" s="157"/>
      <c r="V703" s="157"/>
      <c r="W703" s="157"/>
      <c r="X703" s="157"/>
      <c r="Y703" s="157"/>
      <c r="Z703" s="157"/>
      <c r="AA703" s="157"/>
      <c r="AB703" s="157"/>
      <c r="AC703" s="157"/>
      <c r="AD703" s="157"/>
      <c r="AE703" s="157"/>
      <c r="AF703" s="157"/>
      <c r="AG703" s="157"/>
      <c r="AH703" s="49"/>
      <c r="AI703" s="154"/>
      <c r="AJ703" s="155"/>
    </row>
    <row r="704" spans="4:36" x14ac:dyDescent="0.2">
      <c r="D704" s="25"/>
      <c r="E704" s="25"/>
      <c r="F704" s="157"/>
      <c r="G704" s="157"/>
      <c r="H704" s="157"/>
      <c r="I704" s="157"/>
      <c r="J704" s="157"/>
      <c r="K704" s="157"/>
      <c r="L704" s="157"/>
      <c r="M704" s="157"/>
      <c r="N704" s="157"/>
      <c r="O704" s="157"/>
      <c r="P704" s="157"/>
      <c r="Q704" s="157"/>
      <c r="R704" s="157"/>
      <c r="S704" s="157"/>
      <c r="U704" s="157"/>
      <c r="V704" s="157"/>
      <c r="W704" s="157"/>
      <c r="X704" s="157"/>
      <c r="Y704" s="157"/>
      <c r="Z704" s="157"/>
      <c r="AA704" s="157"/>
      <c r="AB704" s="157"/>
      <c r="AC704" s="157"/>
      <c r="AD704" s="157"/>
      <c r="AE704" s="157"/>
      <c r="AF704" s="157"/>
      <c r="AG704" s="157"/>
      <c r="AH704" s="49"/>
      <c r="AI704" s="154"/>
      <c r="AJ704" s="155"/>
    </row>
    <row r="705" spans="4:36" x14ac:dyDescent="0.2">
      <c r="D705" s="25"/>
      <c r="E705" s="25"/>
      <c r="F705" s="157"/>
      <c r="G705" s="157"/>
      <c r="H705" s="157"/>
      <c r="I705" s="157"/>
      <c r="J705" s="157"/>
      <c r="K705" s="157"/>
      <c r="L705" s="157"/>
      <c r="M705" s="157"/>
      <c r="N705" s="157"/>
      <c r="O705" s="157"/>
      <c r="P705" s="157"/>
      <c r="Q705" s="157"/>
      <c r="R705" s="157"/>
      <c r="S705" s="157"/>
      <c r="U705" s="157"/>
      <c r="V705" s="157"/>
      <c r="W705" s="157"/>
      <c r="X705" s="157"/>
      <c r="Y705" s="157"/>
      <c r="Z705" s="157"/>
      <c r="AA705" s="157"/>
      <c r="AB705" s="157"/>
      <c r="AC705" s="157"/>
      <c r="AD705" s="157"/>
      <c r="AE705" s="157"/>
      <c r="AF705" s="157"/>
      <c r="AG705" s="157"/>
      <c r="AH705" s="49"/>
      <c r="AI705" s="154"/>
      <c r="AJ705" s="155"/>
    </row>
    <row r="706" spans="4:36" x14ac:dyDescent="0.2">
      <c r="D706" s="25"/>
      <c r="E706" s="25"/>
      <c r="F706" s="157"/>
      <c r="G706" s="157"/>
      <c r="H706" s="157"/>
      <c r="I706" s="157"/>
      <c r="J706" s="157"/>
      <c r="K706" s="157"/>
      <c r="L706" s="157"/>
      <c r="M706" s="157"/>
      <c r="N706" s="157"/>
      <c r="O706" s="157"/>
      <c r="P706" s="157"/>
      <c r="Q706" s="157"/>
      <c r="R706" s="157"/>
      <c r="S706" s="157"/>
      <c r="U706" s="157"/>
      <c r="V706" s="157"/>
      <c r="W706" s="157"/>
      <c r="X706" s="157"/>
      <c r="Y706" s="157"/>
      <c r="Z706" s="157"/>
      <c r="AA706" s="157"/>
      <c r="AB706" s="157"/>
      <c r="AC706" s="157"/>
      <c r="AD706" s="157"/>
      <c r="AE706" s="157"/>
      <c r="AF706" s="157"/>
      <c r="AG706" s="157"/>
      <c r="AH706" s="49"/>
      <c r="AI706" s="154"/>
      <c r="AJ706" s="155"/>
    </row>
    <row r="707" spans="4:36" x14ac:dyDescent="0.2">
      <c r="D707" s="25"/>
      <c r="E707" s="25"/>
      <c r="F707" s="157"/>
      <c r="G707" s="157"/>
      <c r="H707" s="157"/>
      <c r="I707" s="157"/>
      <c r="J707" s="157"/>
      <c r="K707" s="157"/>
      <c r="L707" s="157"/>
      <c r="M707" s="157"/>
      <c r="N707" s="157"/>
      <c r="O707" s="157"/>
      <c r="P707" s="157"/>
      <c r="Q707" s="157"/>
      <c r="R707" s="157"/>
      <c r="S707" s="157"/>
      <c r="U707" s="157"/>
      <c r="V707" s="157"/>
      <c r="W707" s="157"/>
      <c r="X707" s="157"/>
      <c r="Y707" s="157"/>
      <c r="Z707" s="157"/>
      <c r="AA707" s="157"/>
      <c r="AB707" s="157"/>
      <c r="AC707" s="157"/>
      <c r="AD707" s="157"/>
      <c r="AE707" s="157"/>
      <c r="AF707" s="157"/>
      <c r="AG707" s="157"/>
      <c r="AH707" s="49"/>
      <c r="AI707" s="154"/>
      <c r="AJ707" s="155"/>
    </row>
    <row r="708" spans="4:36" x14ac:dyDescent="0.2">
      <c r="D708" s="25"/>
      <c r="E708" s="25"/>
      <c r="F708" s="157"/>
      <c r="G708" s="157"/>
      <c r="H708" s="157"/>
      <c r="I708" s="157"/>
      <c r="J708" s="157"/>
      <c r="K708" s="157"/>
      <c r="L708" s="157"/>
      <c r="M708" s="157"/>
      <c r="N708" s="157"/>
      <c r="O708" s="157"/>
      <c r="P708" s="157"/>
      <c r="Q708" s="157"/>
      <c r="R708" s="157"/>
      <c r="S708" s="157"/>
      <c r="U708" s="157"/>
      <c r="V708" s="157"/>
      <c r="W708" s="157"/>
      <c r="X708" s="157"/>
      <c r="Y708" s="157"/>
      <c r="Z708" s="157"/>
      <c r="AA708" s="157"/>
      <c r="AB708" s="157"/>
      <c r="AC708" s="157"/>
      <c r="AD708" s="157"/>
      <c r="AE708" s="157"/>
      <c r="AF708" s="157"/>
      <c r="AG708" s="157"/>
      <c r="AH708" s="49"/>
      <c r="AI708" s="154"/>
      <c r="AJ708" s="155"/>
    </row>
    <row r="709" spans="4:36" x14ac:dyDescent="0.2">
      <c r="D709" s="25"/>
      <c r="E709" s="25"/>
      <c r="F709" s="157"/>
      <c r="G709" s="157"/>
      <c r="H709" s="157"/>
      <c r="I709" s="157"/>
      <c r="J709" s="157"/>
      <c r="K709" s="157"/>
      <c r="L709" s="157"/>
      <c r="M709" s="157"/>
      <c r="N709" s="157"/>
      <c r="O709" s="157"/>
      <c r="P709" s="157"/>
      <c r="Q709" s="157"/>
      <c r="R709" s="157"/>
      <c r="S709" s="157"/>
      <c r="U709" s="157"/>
      <c r="V709" s="157"/>
      <c r="W709" s="157"/>
      <c r="X709" s="157"/>
      <c r="Y709" s="157"/>
      <c r="Z709" s="157"/>
      <c r="AA709" s="157"/>
      <c r="AB709" s="157"/>
      <c r="AC709" s="157"/>
      <c r="AD709" s="157"/>
      <c r="AE709" s="157"/>
      <c r="AF709" s="157"/>
      <c r="AG709" s="157"/>
      <c r="AH709" s="49"/>
      <c r="AI709" s="154"/>
      <c r="AJ709" s="155"/>
    </row>
    <row r="710" spans="4:36" x14ac:dyDescent="0.2">
      <c r="D710" s="25"/>
      <c r="E710" s="25"/>
      <c r="F710" s="157"/>
      <c r="G710" s="157"/>
      <c r="H710" s="157"/>
      <c r="I710" s="157"/>
      <c r="J710" s="157"/>
      <c r="K710" s="157"/>
      <c r="L710" s="157"/>
      <c r="M710" s="157"/>
      <c r="N710" s="157"/>
      <c r="O710" s="157"/>
      <c r="P710" s="157"/>
      <c r="Q710" s="157"/>
      <c r="R710" s="157"/>
      <c r="S710" s="157"/>
      <c r="U710" s="157"/>
      <c r="V710" s="157"/>
      <c r="W710" s="157"/>
      <c r="X710" s="157"/>
      <c r="Y710" s="157"/>
      <c r="Z710" s="157"/>
      <c r="AA710" s="157"/>
      <c r="AB710" s="157"/>
      <c r="AC710" s="157"/>
      <c r="AD710" s="157"/>
      <c r="AE710" s="157"/>
      <c r="AF710" s="157"/>
      <c r="AG710" s="157"/>
      <c r="AH710" s="49"/>
      <c r="AI710" s="154"/>
      <c r="AJ710" s="155"/>
    </row>
    <row r="711" spans="4:36" x14ac:dyDescent="0.2">
      <c r="D711" s="25"/>
      <c r="E711" s="25"/>
      <c r="F711" s="157"/>
      <c r="G711" s="157"/>
      <c r="H711" s="157"/>
      <c r="I711" s="157"/>
      <c r="J711" s="157"/>
      <c r="K711" s="157"/>
      <c r="L711" s="157"/>
      <c r="M711" s="157"/>
      <c r="N711" s="157"/>
      <c r="O711" s="157"/>
      <c r="P711" s="157"/>
      <c r="Q711" s="157"/>
      <c r="R711" s="157"/>
      <c r="S711" s="157"/>
      <c r="U711" s="157"/>
      <c r="V711" s="157"/>
      <c r="W711" s="157"/>
      <c r="X711" s="157"/>
      <c r="Y711" s="157"/>
      <c r="Z711" s="157"/>
      <c r="AA711" s="157"/>
      <c r="AB711" s="157"/>
      <c r="AC711" s="157"/>
      <c r="AD711" s="157"/>
      <c r="AE711" s="157"/>
      <c r="AF711" s="157"/>
      <c r="AG711" s="157"/>
      <c r="AH711" s="49"/>
      <c r="AI711" s="154"/>
      <c r="AJ711" s="155"/>
    </row>
    <row r="712" spans="4:36" x14ac:dyDescent="0.2">
      <c r="D712" s="25"/>
      <c r="E712" s="25"/>
      <c r="F712" s="157"/>
      <c r="G712" s="157"/>
      <c r="H712" s="157"/>
      <c r="I712" s="157"/>
      <c r="J712" s="157"/>
      <c r="K712" s="157"/>
      <c r="L712" s="157"/>
      <c r="M712" s="157"/>
      <c r="N712" s="157"/>
      <c r="O712" s="157"/>
      <c r="P712" s="157"/>
      <c r="Q712" s="157"/>
      <c r="R712" s="157"/>
      <c r="S712" s="157"/>
      <c r="U712" s="157"/>
      <c r="V712" s="157"/>
      <c r="W712" s="157"/>
      <c r="X712" s="157"/>
      <c r="Y712" s="157"/>
      <c r="Z712" s="157"/>
      <c r="AA712" s="157"/>
      <c r="AB712" s="157"/>
      <c r="AC712" s="157"/>
      <c r="AD712" s="157"/>
      <c r="AE712" s="157"/>
      <c r="AF712" s="157"/>
      <c r="AG712" s="157"/>
      <c r="AH712" s="49"/>
      <c r="AI712" s="154"/>
      <c r="AJ712" s="155"/>
    </row>
    <row r="713" spans="4:36" x14ac:dyDescent="0.2">
      <c r="D713" s="25"/>
      <c r="E713" s="25"/>
      <c r="F713" s="157"/>
      <c r="G713" s="157"/>
      <c r="H713" s="157"/>
      <c r="I713" s="157"/>
      <c r="J713" s="157"/>
      <c r="K713" s="157"/>
      <c r="L713" s="157"/>
      <c r="M713" s="157"/>
      <c r="N713" s="157"/>
      <c r="O713" s="157"/>
      <c r="P713" s="157"/>
      <c r="Q713" s="157"/>
      <c r="R713" s="157"/>
      <c r="S713" s="157"/>
      <c r="U713" s="157"/>
      <c r="V713" s="157"/>
      <c r="W713" s="157"/>
      <c r="X713" s="157"/>
      <c r="Y713" s="157"/>
      <c r="Z713" s="157"/>
      <c r="AA713" s="157"/>
      <c r="AB713" s="157"/>
      <c r="AC713" s="157"/>
      <c r="AD713" s="157"/>
      <c r="AE713" s="157"/>
      <c r="AF713" s="157"/>
      <c r="AG713" s="157"/>
      <c r="AH713" s="49"/>
      <c r="AI713" s="154"/>
      <c r="AJ713" s="155"/>
    </row>
    <row r="714" spans="4:36" x14ac:dyDescent="0.2">
      <c r="D714" s="25"/>
      <c r="E714" s="25"/>
      <c r="F714" s="157"/>
      <c r="G714" s="157"/>
      <c r="H714" s="157"/>
      <c r="I714" s="157"/>
      <c r="J714" s="157"/>
      <c r="K714" s="157"/>
      <c r="L714" s="157"/>
      <c r="M714" s="157"/>
      <c r="N714" s="157"/>
      <c r="O714" s="157"/>
      <c r="P714" s="157"/>
      <c r="Q714" s="157"/>
      <c r="R714" s="157"/>
      <c r="S714" s="157"/>
      <c r="U714" s="157"/>
      <c r="V714" s="157"/>
      <c r="W714" s="157"/>
      <c r="X714" s="157"/>
      <c r="Y714" s="157"/>
      <c r="Z714" s="157"/>
      <c r="AA714" s="157"/>
      <c r="AB714" s="157"/>
      <c r="AC714" s="157"/>
      <c r="AD714" s="157"/>
      <c r="AE714" s="157"/>
      <c r="AF714" s="157"/>
      <c r="AG714" s="157"/>
      <c r="AH714" s="49"/>
      <c r="AI714" s="154"/>
      <c r="AJ714" s="155"/>
    </row>
    <row r="715" spans="4:36" x14ac:dyDescent="0.2">
      <c r="D715" s="25"/>
      <c r="E715" s="25"/>
      <c r="F715" s="157"/>
      <c r="G715" s="157"/>
      <c r="H715" s="157"/>
      <c r="I715" s="157"/>
      <c r="J715" s="157"/>
      <c r="K715" s="157"/>
      <c r="L715" s="157"/>
      <c r="M715" s="157"/>
      <c r="N715" s="157"/>
      <c r="O715" s="157"/>
      <c r="P715" s="157"/>
      <c r="Q715" s="157"/>
      <c r="R715" s="157"/>
      <c r="S715" s="157"/>
      <c r="U715" s="157"/>
      <c r="V715" s="157"/>
      <c r="W715" s="157"/>
      <c r="X715" s="157"/>
      <c r="Y715" s="157"/>
      <c r="Z715" s="157"/>
      <c r="AA715" s="157"/>
      <c r="AB715" s="157"/>
      <c r="AC715" s="157"/>
      <c r="AD715" s="157"/>
      <c r="AE715" s="157"/>
      <c r="AF715" s="157"/>
      <c r="AG715" s="157"/>
      <c r="AH715" s="49"/>
      <c r="AI715" s="154"/>
      <c r="AJ715" s="155"/>
    </row>
    <row r="716" spans="4:36" x14ac:dyDescent="0.2">
      <c r="D716" s="25"/>
      <c r="E716" s="25"/>
      <c r="F716" s="157"/>
      <c r="G716" s="157"/>
      <c r="H716" s="157"/>
      <c r="I716" s="157"/>
      <c r="J716" s="157"/>
      <c r="K716" s="157"/>
      <c r="L716" s="157"/>
      <c r="M716" s="157"/>
      <c r="N716" s="157"/>
      <c r="O716" s="157"/>
      <c r="P716" s="157"/>
      <c r="Q716" s="157"/>
      <c r="R716" s="157"/>
      <c r="S716" s="157"/>
      <c r="U716" s="157"/>
      <c r="V716" s="157"/>
      <c r="W716" s="157"/>
      <c r="X716" s="157"/>
      <c r="Y716" s="157"/>
      <c r="Z716" s="157"/>
      <c r="AA716" s="157"/>
      <c r="AB716" s="157"/>
      <c r="AC716" s="157"/>
      <c r="AD716" s="157"/>
      <c r="AE716" s="157"/>
      <c r="AF716" s="157"/>
      <c r="AG716" s="157"/>
      <c r="AH716" s="49"/>
      <c r="AI716" s="154"/>
      <c r="AJ716" s="155"/>
    </row>
    <row r="717" spans="4:36" x14ac:dyDescent="0.2">
      <c r="D717" s="25"/>
      <c r="E717" s="25"/>
      <c r="F717" s="157"/>
      <c r="G717" s="157"/>
      <c r="H717" s="157"/>
      <c r="I717" s="157"/>
      <c r="J717" s="157"/>
      <c r="K717" s="157"/>
      <c r="L717" s="157"/>
      <c r="M717" s="157"/>
      <c r="N717" s="157"/>
      <c r="O717" s="157"/>
      <c r="P717" s="157"/>
      <c r="Q717" s="157"/>
      <c r="R717" s="157"/>
      <c r="S717" s="157"/>
      <c r="U717" s="157"/>
      <c r="V717" s="157"/>
      <c r="W717" s="157"/>
      <c r="X717" s="157"/>
      <c r="Y717" s="157"/>
      <c r="Z717" s="157"/>
      <c r="AA717" s="157"/>
      <c r="AB717" s="157"/>
      <c r="AC717" s="157"/>
      <c r="AD717" s="157"/>
      <c r="AE717" s="157"/>
      <c r="AF717" s="157"/>
      <c r="AG717" s="157"/>
      <c r="AH717" s="49"/>
      <c r="AI717" s="154"/>
      <c r="AJ717" s="155"/>
    </row>
    <row r="718" spans="4:36" x14ac:dyDescent="0.2">
      <c r="D718" s="25"/>
      <c r="E718" s="25"/>
      <c r="F718" s="157"/>
      <c r="G718" s="157"/>
      <c r="H718" s="157"/>
      <c r="I718" s="157"/>
      <c r="J718" s="157"/>
      <c r="K718" s="157"/>
      <c r="L718" s="157"/>
      <c r="M718" s="157"/>
      <c r="N718" s="157"/>
      <c r="O718" s="157"/>
      <c r="P718" s="157"/>
      <c r="Q718" s="157"/>
      <c r="R718" s="157"/>
      <c r="S718" s="157"/>
      <c r="U718" s="157"/>
      <c r="V718" s="157"/>
      <c r="W718" s="157"/>
      <c r="X718" s="157"/>
      <c r="Y718" s="157"/>
      <c r="Z718" s="157"/>
      <c r="AA718" s="157"/>
      <c r="AB718" s="157"/>
      <c r="AC718" s="157"/>
      <c r="AD718" s="157"/>
      <c r="AE718" s="157"/>
      <c r="AF718" s="157"/>
      <c r="AG718" s="157"/>
      <c r="AH718" s="49"/>
      <c r="AI718" s="154"/>
      <c r="AJ718" s="155"/>
    </row>
    <row r="719" spans="4:36" x14ac:dyDescent="0.2">
      <c r="D719" s="25"/>
      <c r="E719" s="25"/>
      <c r="F719" s="157"/>
      <c r="G719" s="157"/>
      <c r="H719" s="157"/>
      <c r="I719" s="157"/>
      <c r="J719" s="157"/>
      <c r="K719" s="157"/>
      <c r="L719" s="157"/>
      <c r="M719" s="157"/>
      <c r="N719" s="157"/>
      <c r="O719" s="157"/>
      <c r="P719" s="157"/>
      <c r="Q719" s="157"/>
      <c r="R719" s="157"/>
      <c r="S719" s="157"/>
      <c r="U719" s="157"/>
      <c r="V719" s="157"/>
      <c r="W719" s="157"/>
      <c r="X719" s="157"/>
      <c r="Y719" s="157"/>
      <c r="Z719" s="157"/>
      <c r="AA719" s="157"/>
      <c r="AB719" s="157"/>
      <c r="AC719" s="157"/>
      <c r="AD719" s="157"/>
      <c r="AE719" s="157"/>
      <c r="AF719" s="157"/>
      <c r="AG719" s="157"/>
      <c r="AH719" s="49"/>
      <c r="AI719" s="154"/>
      <c r="AJ719" s="155"/>
    </row>
    <row r="720" spans="4:36" x14ac:dyDescent="0.2">
      <c r="D720" s="25"/>
      <c r="E720" s="25"/>
      <c r="F720" s="157"/>
      <c r="G720" s="157"/>
      <c r="H720" s="157"/>
      <c r="I720" s="157"/>
      <c r="J720" s="157"/>
      <c r="K720" s="157"/>
      <c r="L720" s="157"/>
      <c r="M720" s="157"/>
      <c r="N720" s="157"/>
      <c r="O720" s="157"/>
      <c r="P720" s="157"/>
      <c r="Q720" s="157"/>
      <c r="R720" s="157"/>
      <c r="S720" s="157"/>
      <c r="U720" s="157"/>
      <c r="V720" s="157"/>
      <c r="W720" s="157"/>
      <c r="X720" s="157"/>
      <c r="Y720" s="157"/>
      <c r="Z720" s="157"/>
      <c r="AA720" s="157"/>
      <c r="AB720" s="157"/>
      <c r="AC720" s="157"/>
      <c r="AD720" s="157"/>
      <c r="AE720" s="157"/>
      <c r="AF720" s="157"/>
      <c r="AG720" s="157"/>
      <c r="AH720" s="49"/>
      <c r="AI720" s="154"/>
      <c r="AJ720" s="155"/>
    </row>
    <row r="721" spans="4:36" x14ac:dyDescent="0.2">
      <c r="D721" s="25"/>
      <c r="E721" s="25"/>
      <c r="F721" s="157"/>
      <c r="G721" s="157"/>
      <c r="H721" s="157"/>
      <c r="I721" s="157"/>
      <c r="J721" s="157"/>
      <c r="K721" s="157"/>
      <c r="L721" s="157"/>
      <c r="M721" s="157"/>
      <c r="N721" s="157"/>
      <c r="O721" s="157"/>
      <c r="P721" s="157"/>
      <c r="Q721" s="157"/>
      <c r="R721" s="157"/>
      <c r="S721" s="157"/>
      <c r="U721" s="157"/>
      <c r="V721" s="157"/>
      <c r="W721" s="157"/>
      <c r="X721" s="157"/>
      <c r="Y721" s="157"/>
      <c r="Z721" s="157"/>
      <c r="AA721" s="157"/>
      <c r="AB721" s="157"/>
      <c r="AC721" s="157"/>
      <c r="AD721" s="157"/>
      <c r="AE721" s="157"/>
      <c r="AF721" s="157"/>
      <c r="AG721" s="157"/>
      <c r="AH721" s="49"/>
      <c r="AI721" s="154"/>
      <c r="AJ721" s="155"/>
    </row>
    <row r="722" spans="4:36" x14ac:dyDescent="0.2">
      <c r="D722" s="25"/>
      <c r="E722" s="25"/>
      <c r="F722" s="157"/>
      <c r="G722" s="157"/>
      <c r="H722" s="157"/>
      <c r="I722" s="157"/>
      <c r="J722" s="157"/>
      <c r="K722" s="157"/>
      <c r="L722" s="157"/>
      <c r="M722" s="157"/>
      <c r="N722" s="157"/>
      <c r="O722" s="157"/>
      <c r="P722" s="157"/>
      <c r="Q722" s="157"/>
      <c r="R722" s="157"/>
      <c r="S722" s="157"/>
      <c r="U722" s="157"/>
      <c r="V722" s="157"/>
      <c r="W722" s="157"/>
      <c r="X722" s="157"/>
      <c r="Y722" s="157"/>
      <c r="Z722" s="157"/>
      <c r="AA722" s="157"/>
      <c r="AB722" s="157"/>
      <c r="AC722" s="157"/>
      <c r="AD722" s="157"/>
      <c r="AE722" s="157"/>
      <c r="AF722" s="157"/>
      <c r="AG722" s="157"/>
      <c r="AH722" s="49"/>
      <c r="AI722" s="154"/>
      <c r="AJ722" s="155"/>
    </row>
    <row r="723" spans="4:36" x14ac:dyDescent="0.2">
      <c r="D723" s="25"/>
      <c r="E723" s="25"/>
      <c r="F723" s="157"/>
      <c r="G723" s="157"/>
      <c r="H723" s="157"/>
      <c r="I723" s="157"/>
      <c r="J723" s="157"/>
      <c r="K723" s="157"/>
      <c r="L723" s="157"/>
      <c r="M723" s="157"/>
      <c r="N723" s="157"/>
      <c r="O723" s="157"/>
      <c r="P723" s="157"/>
      <c r="Q723" s="157"/>
      <c r="R723" s="157"/>
      <c r="S723" s="157"/>
      <c r="U723" s="157"/>
      <c r="V723" s="157"/>
      <c r="W723" s="157"/>
      <c r="X723" s="157"/>
      <c r="Y723" s="157"/>
      <c r="Z723" s="157"/>
      <c r="AA723" s="157"/>
      <c r="AB723" s="157"/>
      <c r="AC723" s="157"/>
      <c r="AD723" s="157"/>
      <c r="AE723" s="157"/>
      <c r="AF723" s="157"/>
      <c r="AG723" s="157"/>
      <c r="AH723" s="49"/>
      <c r="AI723" s="154"/>
      <c r="AJ723" s="155"/>
    </row>
    <row r="724" spans="4:36" x14ac:dyDescent="0.2">
      <c r="D724" s="25"/>
      <c r="E724" s="25"/>
      <c r="F724" s="157"/>
      <c r="G724" s="157"/>
      <c r="H724" s="157"/>
      <c r="I724" s="157"/>
      <c r="J724" s="157"/>
      <c r="K724" s="157"/>
      <c r="L724" s="157"/>
      <c r="M724" s="157"/>
      <c r="N724" s="157"/>
      <c r="O724" s="157"/>
      <c r="P724" s="157"/>
      <c r="Q724" s="157"/>
      <c r="R724" s="157"/>
      <c r="S724" s="157"/>
      <c r="U724" s="157"/>
      <c r="V724" s="157"/>
      <c r="W724" s="157"/>
      <c r="X724" s="157"/>
      <c r="Y724" s="157"/>
      <c r="Z724" s="157"/>
      <c r="AA724" s="157"/>
      <c r="AB724" s="157"/>
      <c r="AC724" s="157"/>
      <c r="AD724" s="157"/>
      <c r="AE724" s="157"/>
      <c r="AF724" s="157"/>
      <c r="AG724" s="157"/>
      <c r="AH724" s="49"/>
      <c r="AI724" s="154"/>
      <c r="AJ724" s="155"/>
    </row>
    <row r="725" spans="4:36" x14ac:dyDescent="0.2">
      <c r="D725" s="25"/>
      <c r="E725" s="25"/>
      <c r="F725" s="157"/>
      <c r="G725" s="157"/>
      <c r="H725" s="157"/>
      <c r="I725" s="157"/>
      <c r="J725" s="157"/>
      <c r="K725" s="157"/>
      <c r="L725" s="157"/>
      <c r="M725" s="157"/>
      <c r="N725" s="157"/>
      <c r="O725" s="157"/>
      <c r="P725" s="157"/>
      <c r="Q725" s="157"/>
      <c r="R725" s="157"/>
      <c r="S725" s="157"/>
      <c r="U725" s="157"/>
      <c r="V725" s="157"/>
      <c r="W725" s="157"/>
      <c r="X725" s="157"/>
      <c r="Y725" s="157"/>
      <c r="Z725" s="157"/>
      <c r="AA725" s="157"/>
      <c r="AB725" s="157"/>
      <c r="AC725" s="157"/>
      <c r="AD725" s="157"/>
      <c r="AE725" s="157"/>
      <c r="AF725" s="157"/>
      <c r="AG725" s="157"/>
      <c r="AH725" s="49"/>
      <c r="AI725" s="154"/>
      <c r="AJ725" s="155"/>
    </row>
    <row r="726" spans="4:36" x14ac:dyDescent="0.2">
      <c r="D726" s="25"/>
      <c r="E726" s="25"/>
      <c r="F726" s="157"/>
      <c r="G726" s="157"/>
      <c r="H726" s="157"/>
      <c r="I726" s="157"/>
      <c r="J726" s="157"/>
      <c r="K726" s="157"/>
      <c r="L726" s="157"/>
      <c r="M726" s="157"/>
      <c r="N726" s="157"/>
      <c r="O726" s="157"/>
      <c r="P726" s="157"/>
      <c r="Q726" s="157"/>
      <c r="R726" s="157"/>
      <c r="S726" s="157"/>
      <c r="U726" s="157"/>
      <c r="V726" s="157"/>
      <c r="W726" s="157"/>
      <c r="X726" s="157"/>
      <c r="Y726" s="157"/>
      <c r="Z726" s="157"/>
      <c r="AA726" s="157"/>
      <c r="AB726" s="157"/>
      <c r="AC726" s="157"/>
      <c r="AD726" s="157"/>
      <c r="AE726" s="157"/>
      <c r="AF726" s="157"/>
      <c r="AG726" s="157"/>
      <c r="AH726" s="49"/>
      <c r="AI726" s="154"/>
      <c r="AJ726" s="155"/>
    </row>
    <row r="727" spans="4:36" x14ac:dyDescent="0.2">
      <c r="D727" s="25"/>
      <c r="E727" s="25"/>
      <c r="F727" s="157"/>
      <c r="G727" s="157"/>
      <c r="H727" s="157"/>
      <c r="I727" s="157"/>
      <c r="J727" s="157"/>
      <c r="K727" s="157"/>
      <c r="L727" s="157"/>
      <c r="M727" s="157"/>
      <c r="N727" s="157"/>
      <c r="O727" s="157"/>
      <c r="P727" s="157"/>
      <c r="Q727" s="157"/>
      <c r="R727" s="157"/>
      <c r="S727" s="157"/>
      <c r="U727" s="157"/>
      <c r="V727" s="157"/>
      <c r="W727" s="157"/>
      <c r="X727" s="157"/>
      <c r="Y727" s="157"/>
      <c r="Z727" s="157"/>
      <c r="AA727" s="157"/>
      <c r="AB727" s="157"/>
      <c r="AC727" s="157"/>
      <c r="AD727" s="157"/>
      <c r="AE727" s="157"/>
      <c r="AF727" s="157"/>
      <c r="AG727" s="157"/>
      <c r="AH727" s="49"/>
      <c r="AI727" s="154"/>
      <c r="AJ727" s="155"/>
    </row>
    <row r="728" spans="4:36" x14ac:dyDescent="0.2">
      <c r="D728" s="25"/>
      <c r="E728" s="25"/>
      <c r="F728" s="157"/>
      <c r="G728" s="157"/>
      <c r="H728" s="157"/>
      <c r="I728" s="157"/>
      <c r="J728" s="157"/>
      <c r="K728" s="157"/>
      <c r="L728" s="157"/>
      <c r="M728" s="157"/>
      <c r="N728" s="157"/>
      <c r="O728" s="157"/>
      <c r="P728" s="157"/>
      <c r="Q728" s="157"/>
      <c r="R728" s="157"/>
      <c r="S728" s="157"/>
      <c r="U728" s="157"/>
      <c r="V728" s="157"/>
      <c r="W728" s="157"/>
      <c r="X728" s="157"/>
      <c r="Y728" s="157"/>
      <c r="Z728" s="157"/>
      <c r="AA728" s="157"/>
      <c r="AB728" s="157"/>
      <c r="AC728" s="157"/>
      <c r="AD728" s="157"/>
      <c r="AE728" s="157"/>
      <c r="AF728" s="157"/>
      <c r="AG728" s="157"/>
      <c r="AH728" s="49"/>
      <c r="AI728" s="154"/>
      <c r="AJ728" s="155"/>
    </row>
    <row r="729" spans="4:36" x14ac:dyDescent="0.2">
      <c r="D729" s="25"/>
      <c r="E729" s="25"/>
      <c r="F729" s="157"/>
      <c r="G729" s="157"/>
      <c r="H729" s="157"/>
      <c r="I729" s="157"/>
      <c r="J729" s="157"/>
      <c r="K729" s="157"/>
      <c r="L729" s="157"/>
      <c r="M729" s="157"/>
      <c r="N729" s="157"/>
      <c r="O729" s="157"/>
      <c r="P729" s="157"/>
      <c r="Q729" s="157"/>
      <c r="R729" s="157"/>
      <c r="S729" s="157"/>
      <c r="U729" s="157"/>
      <c r="V729" s="157"/>
      <c r="W729" s="157"/>
      <c r="X729" s="157"/>
      <c r="Y729" s="157"/>
      <c r="Z729" s="157"/>
      <c r="AA729" s="157"/>
      <c r="AB729" s="157"/>
      <c r="AC729" s="157"/>
      <c r="AD729" s="157"/>
      <c r="AE729" s="157"/>
      <c r="AF729" s="157"/>
      <c r="AG729" s="157"/>
      <c r="AH729" s="49"/>
      <c r="AI729" s="154"/>
      <c r="AJ729" s="155"/>
    </row>
    <row r="730" spans="4:36" x14ac:dyDescent="0.2">
      <c r="D730" s="25"/>
      <c r="E730" s="25"/>
      <c r="F730" s="157"/>
      <c r="G730" s="157"/>
      <c r="H730" s="157"/>
      <c r="I730" s="157"/>
      <c r="J730" s="157"/>
      <c r="K730" s="157"/>
      <c r="L730" s="157"/>
      <c r="M730" s="157"/>
      <c r="N730" s="157"/>
      <c r="O730" s="157"/>
      <c r="P730" s="157"/>
      <c r="Q730" s="157"/>
      <c r="R730" s="157"/>
      <c r="S730" s="157"/>
      <c r="U730" s="157"/>
      <c r="V730" s="157"/>
      <c r="W730" s="157"/>
      <c r="X730" s="157"/>
      <c r="Y730" s="157"/>
      <c r="Z730" s="157"/>
      <c r="AA730" s="157"/>
      <c r="AB730" s="157"/>
      <c r="AC730" s="157"/>
      <c r="AD730" s="157"/>
      <c r="AE730" s="157"/>
      <c r="AF730" s="157"/>
      <c r="AG730" s="157"/>
      <c r="AH730" s="49"/>
      <c r="AI730" s="154"/>
      <c r="AJ730" s="155"/>
    </row>
    <row r="731" spans="4:36" x14ac:dyDescent="0.2">
      <c r="D731" s="25"/>
      <c r="E731" s="25"/>
      <c r="F731" s="157"/>
      <c r="G731" s="157"/>
      <c r="H731" s="157"/>
      <c r="I731" s="157"/>
      <c r="J731" s="157"/>
      <c r="K731" s="157"/>
      <c r="L731" s="157"/>
      <c r="M731" s="157"/>
      <c r="N731" s="157"/>
      <c r="O731" s="157"/>
      <c r="P731" s="157"/>
      <c r="Q731" s="157"/>
      <c r="R731" s="157"/>
      <c r="S731" s="157"/>
      <c r="U731" s="157"/>
      <c r="V731" s="157"/>
      <c r="W731" s="157"/>
      <c r="X731" s="157"/>
      <c r="Y731" s="157"/>
      <c r="Z731" s="157"/>
      <c r="AA731" s="157"/>
      <c r="AB731" s="157"/>
      <c r="AC731" s="157"/>
      <c r="AD731" s="157"/>
      <c r="AE731" s="157"/>
      <c r="AF731" s="157"/>
      <c r="AG731" s="157"/>
      <c r="AH731" s="49"/>
      <c r="AI731" s="154"/>
      <c r="AJ731" s="155"/>
    </row>
    <row r="732" spans="4:36" x14ac:dyDescent="0.2">
      <c r="D732" s="25"/>
      <c r="E732" s="25"/>
      <c r="F732" s="157"/>
      <c r="G732" s="157"/>
      <c r="H732" s="157"/>
      <c r="I732" s="157"/>
      <c r="J732" s="157"/>
      <c r="K732" s="157"/>
      <c r="L732" s="157"/>
      <c r="M732" s="157"/>
      <c r="N732" s="157"/>
      <c r="O732" s="157"/>
      <c r="P732" s="157"/>
      <c r="Q732" s="157"/>
      <c r="R732" s="157"/>
      <c r="S732" s="157"/>
      <c r="U732" s="157"/>
      <c r="V732" s="157"/>
      <c r="W732" s="157"/>
      <c r="X732" s="157"/>
      <c r="Y732" s="157"/>
      <c r="Z732" s="157"/>
      <c r="AA732" s="157"/>
      <c r="AB732" s="157"/>
      <c r="AC732" s="157"/>
      <c r="AD732" s="157"/>
      <c r="AE732" s="157"/>
      <c r="AF732" s="157"/>
      <c r="AG732" s="157"/>
      <c r="AH732" s="49"/>
      <c r="AI732" s="154"/>
      <c r="AJ732" s="155"/>
    </row>
    <row r="733" spans="4:36" x14ac:dyDescent="0.2">
      <c r="D733" s="25"/>
      <c r="E733" s="25"/>
      <c r="F733" s="157"/>
      <c r="G733" s="157"/>
      <c r="H733" s="157"/>
      <c r="I733" s="157"/>
      <c r="J733" s="157"/>
      <c r="K733" s="157"/>
      <c r="L733" s="157"/>
      <c r="M733" s="157"/>
      <c r="N733" s="157"/>
      <c r="O733" s="157"/>
      <c r="P733" s="157"/>
      <c r="Q733" s="157"/>
      <c r="R733" s="157"/>
      <c r="S733" s="157"/>
      <c r="U733" s="157"/>
      <c r="V733" s="157"/>
      <c r="W733" s="157"/>
      <c r="X733" s="157"/>
      <c r="Y733" s="157"/>
      <c r="Z733" s="157"/>
      <c r="AA733" s="157"/>
      <c r="AB733" s="157"/>
      <c r="AC733" s="157"/>
      <c r="AD733" s="157"/>
      <c r="AE733" s="157"/>
      <c r="AF733" s="157"/>
      <c r="AG733" s="157"/>
      <c r="AH733" s="49"/>
      <c r="AI733" s="154"/>
      <c r="AJ733" s="155"/>
    </row>
    <row r="734" spans="4:36" x14ac:dyDescent="0.2">
      <c r="D734" s="25"/>
      <c r="E734" s="25"/>
      <c r="F734" s="157"/>
      <c r="G734" s="157"/>
      <c r="H734" s="157"/>
      <c r="I734" s="157"/>
      <c r="J734" s="157"/>
      <c r="K734" s="157"/>
      <c r="L734" s="157"/>
      <c r="M734" s="157"/>
      <c r="N734" s="157"/>
      <c r="O734" s="157"/>
      <c r="P734" s="157"/>
      <c r="Q734" s="157"/>
      <c r="R734" s="157"/>
      <c r="S734" s="157"/>
      <c r="U734" s="157"/>
      <c r="V734" s="157"/>
      <c r="W734" s="157"/>
      <c r="X734" s="157"/>
      <c r="Y734" s="157"/>
      <c r="Z734" s="157"/>
      <c r="AA734" s="157"/>
      <c r="AB734" s="157"/>
      <c r="AC734" s="157"/>
      <c r="AD734" s="157"/>
      <c r="AE734" s="157"/>
      <c r="AF734" s="157"/>
      <c r="AG734" s="157"/>
      <c r="AH734" s="49"/>
      <c r="AI734" s="154"/>
      <c r="AJ734" s="155"/>
    </row>
    <row r="735" spans="4:36" x14ac:dyDescent="0.2">
      <c r="D735" s="25"/>
      <c r="E735" s="25"/>
      <c r="F735" s="157"/>
      <c r="G735" s="157"/>
      <c r="H735" s="157"/>
      <c r="I735" s="157"/>
      <c r="J735" s="157"/>
      <c r="K735" s="157"/>
      <c r="L735" s="157"/>
      <c r="M735" s="157"/>
      <c r="N735" s="157"/>
      <c r="O735" s="157"/>
      <c r="P735" s="157"/>
      <c r="Q735" s="157"/>
      <c r="R735" s="157"/>
      <c r="S735" s="157"/>
      <c r="U735" s="157"/>
      <c r="V735" s="157"/>
      <c r="W735" s="157"/>
      <c r="X735" s="157"/>
      <c r="Y735" s="157"/>
      <c r="Z735" s="157"/>
      <c r="AA735" s="157"/>
      <c r="AB735" s="157"/>
      <c r="AC735" s="157"/>
      <c r="AD735" s="157"/>
      <c r="AE735" s="157"/>
      <c r="AF735" s="157"/>
      <c r="AG735" s="157"/>
      <c r="AH735" s="49"/>
      <c r="AJ735" s="155"/>
    </row>
    <row r="736" spans="4:36" x14ac:dyDescent="0.2">
      <c r="D736" s="25"/>
      <c r="E736" s="25"/>
      <c r="F736" s="157"/>
      <c r="G736" s="157"/>
      <c r="H736" s="157"/>
      <c r="I736" s="157"/>
      <c r="J736" s="157"/>
      <c r="K736" s="157"/>
      <c r="L736" s="157"/>
      <c r="M736" s="157"/>
      <c r="N736" s="157"/>
      <c r="O736" s="157"/>
      <c r="P736" s="157"/>
      <c r="Q736" s="157"/>
      <c r="R736" s="157"/>
      <c r="S736" s="157"/>
      <c r="U736" s="157"/>
      <c r="V736" s="157"/>
      <c r="W736" s="157"/>
      <c r="X736" s="157"/>
      <c r="Y736" s="157"/>
      <c r="Z736" s="157"/>
      <c r="AA736" s="157"/>
      <c r="AB736" s="157"/>
      <c r="AC736" s="157"/>
      <c r="AD736" s="157"/>
      <c r="AE736" s="157"/>
      <c r="AF736" s="157"/>
      <c r="AG736" s="157"/>
      <c r="AH736" s="49"/>
      <c r="AJ736" s="155"/>
    </row>
    <row r="737" spans="4:36" x14ac:dyDescent="0.2">
      <c r="D737" s="25"/>
      <c r="E737" s="25"/>
      <c r="F737" s="157"/>
      <c r="G737" s="157"/>
      <c r="H737" s="157"/>
      <c r="I737" s="157"/>
      <c r="J737" s="157"/>
      <c r="K737" s="157"/>
      <c r="L737" s="157"/>
      <c r="M737" s="157"/>
      <c r="N737" s="157"/>
      <c r="O737" s="157"/>
      <c r="P737" s="157"/>
      <c r="Q737" s="157"/>
      <c r="R737" s="157"/>
      <c r="S737" s="157"/>
      <c r="U737" s="157"/>
      <c r="V737" s="157"/>
      <c r="W737" s="157"/>
      <c r="X737" s="157"/>
      <c r="Y737" s="157"/>
      <c r="Z737" s="157"/>
      <c r="AA737" s="157"/>
      <c r="AB737" s="157"/>
      <c r="AC737" s="157"/>
      <c r="AD737" s="157"/>
      <c r="AE737" s="157"/>
      <c r="AF737" s="157"/>
      <c r="AG737" s="157"/>
      <c r="AH737" s="49"/>
      <c r="AJ737" s="155"/>
    </row>
    <row r="738" spans="4:36" x14ac:dyDescent="0.2">
      <c r="D738" s="25"/>
      <c r="E738" s="25"/>
      <c r="F738" s="157"/>
      <c r="G738" s="157"/>
      <c r="H738" s="157"/>
      <c r="I738" s="157"/>
      <c r="J738" s="157"/>
      <c r="K738" s="157"/>
      <c r="L738" s="157"/>
      <c r="M738" s="157"/>
      <c r="N738" s="157"/>
      <c r="O738" s="157"/>
      <c r="P738" s="157"/>
      <c r="Q738" s="157"/>
      <c r="R738" s="157"/>
      <c r="S738" s="157"/>
      <c r="U738" s="157"/>
      <c r="V738" s="157"/>
      <c r="W738" s="157"/>
      <c r="X738" s="157"/>
      <c r="Y738" s="157"/>
      <c r="Z738" s="157"/>
      <c r="AA738" s="157"/>
      <c r="AB738" s="157"/>
      <c r="AC738" s="157"/>
      <c r="AD738" s="157"/>
      <c r="AE738" s="157"/>
      <c r="AF738" s="157"/>
      <c r="AG738" s="157"/>
      <c r="AH738" s="49"/>
      <c r="AJ738" s="155"/>
    </row>
    <row r="739" spans="4:36" x14ac:dyDescent="0.2">
      <c r="D739" s="25"/>
      <c r="E739" s="25"/>
      <c r="F739" s="157"/>
      <c r="G739" s="157"/>
      <c r="H739" s="157"/>
      <c r="I739" s="157"/>
      <c r="J739" s="157"/>
      <c r="K739" s="157"/>
      <c r="L739" s="157"/>
      <c r="M739" s="157"/>
      <c r="N739" s="157"/>
      <c r="O739" s="157"/>
      <c r="P739" s="157"/>
      <c r="Q739" s="157"/>
      <c r="R739" s="157"/>
      <c r="S739" s="157"/>
      <c r="U739" s="157"/>
      <c r="V739" s="157"/>
      <c r="W739" s="157"/>
      <c r="X739" s="157"/>
      <c r="Y739" s="157"/>
      <c r="Z739" s="157"/>
      <c r="AA739" s="157"/>
      <c r="AB739" s="157"/>
      <c r="AC739" s="157"/>
      <c r="AD739" s="157"/>
      <c r="AE739" s="157"/>
      <c r="AF739" s="157"/>
      <c r="AG739" s="157"/>
      <c r="AH739" s="49"/>
      <c r="AJ739" s="155"/>
    </row>
    <row r="740" spans="4:36" x14ac:dyDescent="0.2">
      <c r="D740" s="25"/>
      <c r="E740" s="25"/>
      <c r="F740" s="157"/>
      <c r="G740" s="157"/>
      <c r="H740" s="157"/>
      <c r="I740" s="157"/>
      <c r="J740" s="157"/>
      <c r="K740" s="157"/>
      <c r="L740" s="157"/>
      <c r="M740" s="157"/>
      <c r="N740" s="157"/>
      <c r="O740" s="157"/>
      <c r="P740" s="157"/>
      <c r="Q740" s="157"/>
      <c r="R740" s="157"/>
      <c r="S740" s="157"/>
      <c r="U740" s="157"/>
      <c r="V740" s="157"/>
      <c r="W740" s="157"/>
      <c r="X740" s="157"/>
      <c r="Y740" s="157"/>
      <c r="Z740" s="157"/>
      <c r="AA740" s="157"/>
      <c r="AB740" s="157"/>
      <c r="AC740" s="157"/>
      <c r="AD740" s="157"/>
      <c r="AE740" s="157"/>
      <c r="AF740" s="157"/>
      <c r="AG740" s="157"/>
      <c r="AH740" s="49"/>
      <c r="AJ740" s="155"/>
    </row>
    <row r="741" spans="4:36" x14ac:dyDescent="0.2">
      <c r="D741" s="25"/>
      <c r="E741" s="25"/>
      <c r="F741" s="157"/>
      <c r="G741" s="157"/>
      <c r="H741" s="157"/>
      <c r="I741" s="157"/>
      <c r="J741" s="157"/>
      <c r="K741" s="157"/>
      <c r="L741" s="157"/>
      <c r="M741" s="157"/>
      <c r="N741" s="157"/>
      <c r="O741" s="157"/>
      <c r="P741" s="157"/>
      <c r="Q741" s="157"/>
      <c r="R741" s="157"/>
      <c r="S741" s="157"/>
      <c r="U741" s="157"/>
      <c r="V741" s="157"/>
      <c r="W741" s="157"/>
      <c r="X741" s="157"/>
      <c r="Y741" s="157"/>
      <c r="Z741" s="157"/>
      <c r="AA741" s="157"/>
      <c r="AB741" s="157"/>
      <c r="AC741" s="157"/>
      <c r="AD741" s="157"/>
      <c r="AE741" s="157"/>
      <c r="AF741" s="157"/>
      <c r="AG741" s="157"/>
      <c r="AH741" s="49"/>
      <c r="AJ741" s="155"/>
    </row>
    <row r="742" spans="4:36" x14ac:dyDescent="0.2">
      <c r="D742" s="25"/>
      <c r="E742" s="25"/>
      <c r="F742" s="157"/>
      <c r="G742" s="157"/>
      <c r="H742" s="157"/>
      <c r="I742" s="157"/>
      <c r="J742" s="157"/>
      <c r="K742" s="157"/>
      <c r="L742" s="157"/>
      <c r="M742" s="157"/>
      <c r="N742" s="157"/>
      <c r="O742" s="157"/>
      <c r="P742" s="157"/>
      <c r="Q742" s="157"/>
      <c r="R742" s="157"/>
      <c r="S742" s="157"/>
      <c r="U742" s="157"/>
      <c r="V742" s="157"/>
      <c r="W742" s="157"/>
      <c r="X742" s="157"/>
      <c r="Y742" s="157"/>
      <c r="Z742" s="157"/>
      <c r="AA742" s="157"/>
      <c r="AB742" s="157"/>
      <c r="AC742" s="157"/>
      <c r="AD742" s="157"/>
      <c r="AE742" s="157"/>
      <c r="AF742" s="157"/>
      <c r="AG742" s="157"/>
      <c r="AH742" s="49"/>
      <c r="AJ742" s="155"/>
    </row>
    <row r="743" spans="4:36" x14ac:dyDescent="0.2">
      <c r="D743" s="25"/>
      <c r="E743" s="25"/>
      <c r="F743" s="157"/>
      <c r="G743" s="157"/>
      <c r="H743" s="157"/>
      <c r="I743" s="157"/>
      <c r="J743" s="157"/>
      <c r="K743" s="157"/>
      <c r="L743" s="157"/>
      <c r="M743" s="157"/>
      <c r="N743" s="157"/>
      <c r="O743" s="157"/>
      <c r="P743" s="157"/>
      <c r="Q743" s="157"/>
      <c r="R743" s="157"/>
      <c r="S743" s="157"/>
      <c r="U743" s="157"/>
      <c r="V743" s="157"/>
      <c r="W743" s="157"/>
      <c r="X743" s="157"/>
      <c r="Y743" s="157"/>
      <c r="Z743" s="157"/>
      <c r="AA743" s="157"/>
      <c r="AB743" s="157"/>
      <c r="AC743" s="157"/>
      <c r="AD743" s="157"/>
      <c r="AE743" s="157"/>
      <c r="AF743" s="157"/>
      <c r="AG743" s="157"/>
      <c r="AH743" s="49"/>
      <c r="AJ743" s="155"/>
    </row>
    <row r="744" spans="4:36" x14ac:dyDescent="0.2">
      <c r="D744" s="25"/>
      <c r="E744" s="25"/>
      <c r="F744" s="157"/>
      <c r="G744" s="157"/>
      <c r="H744" s="157"/>
      <c r="I744" s="157"/>
      <c r="J744" s="157"/>
      <c r="K744" s="157"/>
      <c r="L744" s="157"/>
      <c r="M744" s="157"/>
      <c r="N744" s="157"/>
      <c r="O744" s="157"/>
      <c r="P744" s="157"/>
      <c r="Q744" s="157"/>
      <c r="R744" s="157"/>
      <c r="S744" s="157"/>
      <c r="U744" s="157"/>
      <c r="V744" s="157"/>
      <c r="W744" s="157"/>
      <c r="X744" s="157"/>
      <c r="Y744" s="157"/>
      <c r="Z744" s="157"/>
      <c r="AA744" s="157"/>
      <c r="AB744" s="157"/>
      <c r="AC744" s="157"/>
      <c r="AD744" s="157"/>
      <c r="AE744" s="157"/>
      <c r="AF744" s="157"/>
      <c r="AG744" s="157"/>
      <c r="AH744" s="49"/>
      <c r="AJ744" s="155"/>
    </row>
    <row r="745" spans="4:36" x14ac:dyDescent="0.2">
      <c r="D745" s="25"/>
      <c r="E745" s="25"/>
      <c r="F745" s="157"/>
      <c r="G745" s="157"/>
      <c r="H745" s="157"/>
      <c r="I745" s="157"/>
      <c r="J745" s="157"/>
      <c r="K745" s="157"/>
      <c r="L745" s="157"/>
      <c r="M745" s="157"/>
      <c r="N745" s="157"/>
      <c r="O745" s="157"/>
      <c r="P745" s="157"/>
      <c r="Q745" s="157"/>
      <c r="R745" s="157"/>
      <c r="S745" s="157"/>
      <c r="U745" s="157"/>
      <c r="V745" s="157"/>
      <c r="W745" s="157"/>
      <c r="X745" s="157"/>
      <c r="Y745" s="157"/>
      <c r="Z745" s="157"/>
      <c r="AA745" s="157"/>
      <c r="AB745" s="157"/>
      <c r="AC745" s="157"/>
      <c r="AD745" s="157"/>
      <c r="AE745" s="157"/>
      <c r="AF745" s="157"/>
      <c r="AG745" s="157"/>
      <c r="AH745" s="49"/>
      <c r="AJ745" s="155"/>
    </row>
    <row r="746" spans="4:36" x14ac:dyDescent="0.2">
      <c r="D746" s="25"/>
      <c r="E746" s="25"/>
      <c r="F746" s="157"/>
      <c r="G746" s="157"/>
      <c r="H746" s="157"/>
      <c r="I746" s="157"/>
      <c r="J746" s="157"/>
      <c r="K746" s="157"/>
      <c r="L746" s="157"/>
      <c r="M746" s="157"/>
      <c r="N746" s="157"/>
      <c r="O746" s="157"/>
      <c r="P746" s="157"/>
      <c r="Q746" s="157"/>
      <c r="R746" s="157"/>
      <c r="S746" s="157"/>
      <c r="U746" s="157"/>
      <c r="V746" s="157"/>
      <c r="W746" s="157"/>
      <c r="X746" s="157"/>
      <c r="Y746" s="157"/>
      <c r="Z746" s="157"/>
      <c r="AA746" s="157"/>
      <c r="AB746" s="157"/>
      <c r="AC746" s="157"/>
      <c r="AD746" s="157"/>
      <c r="AE746" s="157"/>
      <c r="AF746" s="157"/>
      <c r="AG746" s="157"/>
      <c r="AH746" s="49"/>
      <c r="AJ746" s="155"/>
    </row>
    <row r="747" spans="4:36" x14ac:dyDescent="0.2">
      <c r="D747" s="25"/>
      <c r="E747" s="25"/>
      <c r="F747" s="157"/>
      <c r="G747" s="157"/>
      <c r="H747" s="157"/>
      <c r="I747" s="157"/>
      <c r="J747" s="157"/>
      <c r="K747" s="157"/>
      <c r="L747" s="157"/>
      <c r="M747" s="157"/>
      <c r="N747" s="157"/>
      <c r="O747" s="157"/>
      <c r="P747" s="157"/>
      <c r="Q747" s="157"/>
      <c r="R747" s="157"/>
      <c r="S747" s="157"/>
      <c r="U747" s="157"/>
      <c r="V747" s="157"/>
      <c r="W747" s="157"/>
      <c r="X747" s="157"/>
      <c r="Y747" s="157"/>
      <c r="Z747" s="157"/>
      <c r="AA747" s="157"/>
      <c r="AB747" s="157"/>
      <c r="AC747" s="157"/>
      <c r="AD747" s="157"/>
      <c r="AE747" s="157"/>
      <c r="AF747" s="157"/>
      <c r="AG747" s="157"/>
      <c r="AH747" s="49"/>
      <c r="AJ747" s="155"/>
    </row>
    <row r="748" spans="4:36" x14ac:dyDescent="0.2">
      <c r="D748" s="25"/>
      <c r="E748" s="25"/>
      <c r="F748" s="157"/>
      <c r="G748" s="157"/>
      <c r="H748" s="157"/>
      <c r="I748" s="157"/>
      <c r="J748" s="157"/>
      <c r="K748" s="157"/>
      <c r="L748" s="157"/>
      <c r="M748" s="157"/>
      <c r="N748" s="157"/>
      <c r="O748" s="157"/>
      <c r="P748" s="157"/>
      <c r="Q748" s="157"/>
      <c r="R748" s="157"/>
      <c r="S748" s="157"/>
      <c r="U748" s="157"/>
      <c r="V748" s="157"/>
      <c r="W748" s="157"/>
      <c r="X748" s="157"/>
      <c r="Y748" s="157"/>
      <c r="Z748" s="157"/>
      <c r="AA748" s="157"/>
      <c r="AB748" s="157"/>
      <c r="AC748" s="157"/>
      <c r="AD748" s="157"/>
      <c r="AE748" s="157"/>
      <c r="AF748" s="157"/>
      <c r="AG748" s="157"/>
      <c r="AH748" s="49"/>
      <c r="AJ748" s="155"/>
    </row>
    <row r="749" spans="4:36" x14ac:dyDescent="0.2">
      <c r="D749" s="25"/>
      <c r="E749" s="25"/>
      <c r="F749" s="157"/>
      <c r="G749" s="157"/>
      <c r="H749" s="157"/>
      <c r="I749" s="157"/>
      <c r="J749" s="157"/>
      <c r="K749" s="157"/>
      <c r="L749" s="157"/>
      <c r="M749" s="157"/>
      <c r="N749" s="157"/>
      <c r="O749" s="157"/>
      <c r="P749" s="157"/>
      <c r="Q749" s="157"/>
      <c r="R749" s="157"/>
      <c r="S749" s="157"/>
      <c r="U749" s="157"/>
      <c r="V749" s="157"/>
      <c r="W749" s="157"/>
      <c r="X749" s="157"/>
      <c r="Y749" s="157"/>
      <c r="Z749" s="157"/>
      <c r="AA749" s="157"/>
      <c r="AB749" s="157"/>
      <c r="AC749" s="157"/>
      <c r="AD749" s="157"/>
      <c r="AE749" s="157"/>
      <c r="AF749" s="157"/>
      <c r="AG749" s="157"/>
      <c r="AH749" s="49"/>
      <c r="AJ749" s="155"/>
    </row>
    <row r="750" spans="4:36" x14ac:dyDescent="0.2">
      <c r="D750" s="25"/>
      <c r="E750" s="25"/>
      <c r="F750" s="157"/>
      <c r="G750" s="157"/>
      <c r="H750" s="157"/>
      <c r="I750" s="157"/>
      <c r="J750" s="157"/>
      <c r="K750" s="157"/>
      <c r="L750" s="157"/>
      <c r="M750" s="157"/>
      <c r="N750" s="157"/>
      <c r="O750" s="157"/>
      <c r="P750" s="157"/>
      <c r="Q750" s="157"/>
      <c r="R750" s="157"/>
      <c r="S750" s="157"/>
      <c r="U750" s="157"/>
      <c r="V750" s="157"/>
      <c r="W750" s="157"/>
      <c r="X750" s="157"/>
      <c r="Y750" s="157"/>
      <c r="Z750" s="157"/>
      <c r="AA750" s="157"/>
      <c r="AB750" s="157"/>
      <c r="AC750" s="157"/>
      <c r="AD750" s="157"/>
      <c r="AE750" s="157"/>
      <c r="AF750" s="157"/>
      <c r="AG750" s="157"/>
      <c r="AH750" s="49"/>
      <c r="AJ750" s="155"/>
    </row>
    <row r="751" spans="4:36" x14ac:dyDescent="0.2">
      <c r="D751" s="25"/>
      <c r="E751" s="25"/>
      <c r="F751" s="157"/>
      <c r="G751" s="157"/>
      <c r="H751" s="157"/>
      <c r="I751" s="157"/>
      <c r="J751" s="157"/>
      <c r="K751" s="157"/>
      <c r="L751" s="157"/>
      <c r="M751" s="157"/>
      <c r="N751" s="157"/>
      <c r="O751" s="157"/>
      <c r="P751" s="157"/>
      <c r="Q751" s="157"/>
      <c r="R751" s="157"/>
      <c r="S751" s="157"/>
      <c r="U751" s="157"/>
      <c r="V751" s="157"/>
      <c r="W751" s="157"/>
      <c r="X751" s="157"/>
      <c r="Y751" s="157"/>
      <c r="Z751" s="157"/>
      <c r="AA751" s="157"/>
      <c r="AB751" s="157"/>
      <c r="AC751" s="157"/>
      <c r="AD751" s="157"/>
      <c r="AE751" s="157"/>
      <c r="AF751" s="157"/>
      <c r="AG751" s="157"/>
      <c r="AH751" s="49"/>
      <c r="AJ751" s="155"/>
    </row>
    <row r="752" spans="4:36" x14ac:dyDescent="0.2">
      <c r="D752" s="25"/>
      <c r="E752" s="25"/>
      <c r="F752" s="157"/>
      <c r="G752" s="157"/>
      <c r="H752" s="157"/>
      <c r="I752" s="157"/>
      <c r="J752" s="157"/>
      <c r="K752" s="157"/>
      <c r="L752" s="157"/>
      <c r="M752" s="157"/>
      <c r="N752" s="157"/>
      <c r="O752" s="157"/>
      <c r="P752" s="157"/>
      <c r="Q752" s="157"/>
      <c r="R752" s="157"/>
      <c r="S752" s="157"/>
      <c r="U752" s="157"/>
      <c r="V752" s="157"/>
      <c r="W752" s="157"/>
      <c r="X752" s="157"/>
      <c r="Y752" s="157"/>
      <c r="Z752" s="157"/>
      <c r="AA752" s="157"/>
      <c r="AB752" s="157"/>
      <c r="AC752" s="157"/>
      <c r="AD752" s="157"/>
      <c r="AE752" s="157"/>
      <c r="AF752" s="157"/>
      <c r="AG752" s="157"/>
      <c r="AH752" s="49"/>
      <c r="AJ752" s="155"/>
    </row>
    <row r="753" spans="4:36" x14ac:dyDescent="0.2">
      <c r="D753" s="25"/>
      <c r="E753" s="25"/>
      <c r="F753" s="157"/>
      <c r="G753" s="157"/>
      <c r="H753" s="157"/>
      <c r="I753" s="157"/>
      <c r="J753" s="157"/>
      <c r="K753" s="157"/>
      <c r="L753" s="157"/>
      <c r="M753" s="157"/>
      <c r="N753" s="157"/>
      <c r="O753" s="157"/>
      <c r="P753" s="157"/>
      <c r="Q753" s="157"/>
      <c r="R753" s="157"/>
      <c r="S753" s="157"/>
      <c r="U753" s="157"/>
      <c r="V753" s="157"/>
      <c r="W753" s="157"/>
      <c r="X753" s="157"/>
      <c r="Y753" s="157"/>
      <c r="Z753" s="157"/>
      <c r="AA753" s="157"/>
      <c r="AB753" s="157"/>
      <c r="AC753" s="157"/>
      <c r="AD753" s="157"/>
      <c r="AE753" s="157"/>
      <c r="AF753" s="157"/>
      <c r="AG753" s="157"/>
      <c r="AH753" s="49"/>
      <c r="AJ753" s="155"/>
    </row>
    <row r="754" spans="4:36" x14ac:dyDescent="0.2">
      <c r="D754" s="25"/>
      <c r="E754" s="25"/>
      <c r="F754" s="157"/>
      <c r="G754" s="157"/>
      <c r="H754" s="157"/>
      <c r="I754" s="157"/>
      <c r="J754" s="157"/>
      <c r="K754" s="157"/>
      <c r="L754" s="157"/>
      <c r="M754" s="157"/>
      <c r="N754" s="157"/>
      <c r="O754" s="157"/>
      <c r="P754" s="157"/>
      <c r="Q754" s="157"/>
      <c r="R754" s="157"/>
      <c r="S754" s="157"/>
      <c r="U754" s="157"/>
      <c r="V754" s="157"/>
      <c r="W754" s="157"/>
      <c r="X754" s="157"/>
      <c r="Y754" s="157"/>
      <c r="Z754" s="157"/>
      <c r="AA754" s="157"/>
      <c r="AB754" s="157"/>
      <c r="AC754" s="157"/>
      <c r="AD754" s="157"/>
      <c r="AE754" s="157"/>
      <c r="AF754" s="157"/>
      <c r="AG754" s="157"/>
      <c r="AH754" s="49"/>
      <c r="AJ754" s="155"/>
    </row>
    <row r="755" spans="4:36" x14ac:dyDescent="0.2">
      <c r="D755" s="25"/>
      <c r="E755" s="25"/>
      <c r="F755" s="157"/>
      <c r="G755" s="157"/>
      <c r="H755" s="157"/>
      <c r="I755" s="157"/>
      <c r="J755" s="157"/>
      <c r="K755" s="157"/>
      <c r="L755" s="157"/>
      <c r="M755" s="157"/>
      <c r="N755" s="157"/>
      <c r="O755" s="157"/>
      <c r="P755" s="157"/>
      <c r="Q755" s="157"/>
      <c r="R755" s="157"/>
      <c r="S755" s="157"/>
      <c r="U755" s="157"/>
      <c r="V755" s="157"/>
      <c r="W755" s="157"/>
      <c r="X755" s="157"/>
      <c r="Y755" s="157"/>
      <c r="Z755" s="157"/>
      <c r="AA755" s="157"/>
      <c r="AB755" s="157"/>
      <c r="AC755" s="157"/>
      <c r="AD755" s="157"/>
      <c r="AE755" s="157"/>
      <c r="AF755" s="157"/>
      <c r="AG755" s="157"/>
      <c r="AH755" s="49"/>
      <c r="AJ755" s="155"/>
    </row>
    <row r="756" spans="4:36" x14ac:dyDescent="0.2">
      <c r="D756" s="25"/>
      <c r="E756" s="25"/>
      <c r="F756" s="157"/>
      <c r="G756" s="157"/>
      <c r="H756" s="157"/>
      <c r="I756" s="157"/>
      <c r="J756" s="157"/>
      <c r="K756" s="157"/>
      <c r="L756" s="157"/>
      <c r="M756" s="157"/>
      <c r="N756" s="157"/>
      <c r="O756" s="157"/>
      <c r="P756" s="157"/>
      <c r="Q756" s="157"/>
      <c r="R756" s="157"/>
      <c r="S756" s="157"/>
      <c r="U756" s="157"/>
      <c r="V756" s="157"/>
      <c r="W756" s="157"/>
      <c r="X756" s="157"/>
      <c r="Y756" s="157"/>
      <c r="Z756" s="157"/>
      <c r="AA756" s="157"/>
      <c r="AB756" s="157"/>
      <c r="AC756" s="157"/>
      <c r="AD756" s="157"/>
      <c r="AE756" s="157"/>
      <c r="AF756" s="157"/>
      <c r="AG756" s="157"/>
      <c r="AH756" s="49"/>
      <c r="AJ756" s="155"/>
    </row>
    <row r="757" spans="4:36" x14ac:dyDescent="0.2">
      <c r="D757" s="25"/>
      <c r="E757" s="25"/>
      <c r="F757" s="157"/>
      <c r="G757" s="157"/>
      <c r="H757" s="157"/>
      <c r="I757" s="157"/>
      <c r="J757" s="157"/>
      <c r="K757" s="157"/>
      <c r="L757" s="157"/>
      <c r="M757" s="157"/>
      <c r="N757" s="157"/>
      <c r="O757" s="157"/>
      <c r="P757" s="157"/>
      <c r="Q757" s="157"/>
      <c r="R757" s="157"/>
      <c r="S757" s="157"/>
      <c r="U757" s="157"/>
      <c r="V757" s="157"/>
      <c r="W757" s="157"/>
      <c r="X757" s="157"/>
      <c r="Y757" s="157"/>
      <c r="Z757" s="157"/>
      <c r="AA757" s="157"/>
      <c r="AB757" s="157"/>
      <c r="AC757" s="157"/>
      <c r="AD757" s="157"/>
      <c r="AE757" s="157"/>
      <c r="AF757" s="157"/>
      <c r="AG757" s="157"/>
      <c r="AH757" s="49"/>
      <c r="AJ757" s="155"/>
    </row>
    <row r="758" spans="4:36" x14ac:dyDescent="0.2">
      <c r="D758" s="25"/>
      <c r="E758" s="25"/>
      <c r="F758" s="157"/>
      <c r="G758" s="157"/>
      <c r="H758" s="157"/>
      <c r="I758" s="157"/>
      <c r="J758" s="157"/>
      <c r="K758" s="157"/>
      <c r="L758" s="157"/>
      <c r="M758" s="157"/>
      <c r="N758" s="157"/>
      <c r="O758" s="157"/>
      <c r="P758" s="157"/>
      <c r="Q758" s="157"/>
      <c r="R758" s="157"/>
      <c r="S758" s="157"/>
      <c r="U758" s="157"/>
      <c r="V758" s="157"/>
      <c r="W758" s="157"/>
      <c r="X758" s="157"/>
      <c r="Y758" s="157"/>
      <c r="Z758" s="157"/>
      <c r="AA758" s="157"/>
      <c r="AB758" s="157"/>
      <c r="AC758" s="157"/>
      <c r="AD758" s="157"/>
      <c r="AE758" s="157"/>
      <c r="AF758" s="157"/>
      <c r="AG758" s="157"/>
      <c r="AH758" s="49"/>
      <c r="AJ758" s="155"/>
    </row>
    <row r="759" spans="4:36" x14ac:dyDescent="0.2">
      <c r="D759" s="25"/>
      <c r="E759" s="25"/>
      <c r="F759" s="157"/>
      <c r="G759" s="157"/>
      <c r="H759" s="157"/>
      <c r="I759" s="157"/>
      <c r="J759" s="157"/>
      <c r="K759" s="157"/>
      <c r="L759" s="157"/>
      <c r="M759" s="157"/>
      <c r="N759" s="157"/>
      <c r="O759" s="157"/>
      <c r="P759" s="157"/>
      <c r="Q759" s="157"/>
      <c r="R759" s="157"/>
      <c r="S759" s="157"/>
      <c r="U759" s="157"/>
      <c r="V759" s="157"/>
      <c r="W759" s="157"/>
      <c r="X759" s="157"/>
      <c r="Y759" s="157"/>
      <c r="Z759" s="157"/>
      <c r="AA759" s="157"/>
      <c r="AB759" s="157"/>
      <c r="AC759" s="157"/>
      <c r="AD759" s="157"/>
      <c r="AE759" s="157"/>
      <c r="AF759" s="157"/>
      <c r="AG759" s="157"/>
      <c r="AH759" s="49"/>
      <c r="AJ759" s="155"/>
    </row>
    <row r="760" spans="4:36" x14ac:dyDescent="0.2">
      <c r="D760" s="25"/>
      <c r="E760" s="25"/>
      <c r="F760" s="157"/>
      <c r="G760" s="157"/>
      <c r="H760" s="157"/>
      <c r="I760" s="157"/>
      <c r="J760" s="157"/>
      <c r="K760" s="157"/>
      <c r="L760" s="157"/>
      <c r="M760" s="157"/>
      <c r="N760" s="157"/>
      <c r="O760" s="157"/>
      <c r="P760" s="157"/>
      <c r="Q760" s="157"/>
      <c r="R760" s="157"/>
      <c r="S760" s="157"/>
      <c r="U760" s="157"/>
      <c r="V760" s="157"/>
      <c r="W760" s="157"/>
      <c r="X760" s="157"/>
      <c r="Y760" s="157"/>
      <c r="Z760" s="157"/>
      <c r="AA760" s="157"/>
      <c r="AB760" s="157"/>
      <c r="AC760" s="157"/>
      <c r="AD760" s="157"/>
      <c r="AE760" s="157"/>
      <c r="AF760" s="157"/>
      <c r="AG760" s="157"/>
      <c r="AH760" s="49"/>
      <c r="AJ760" s="155"/>
    </row>
    <row r="761" spans="4:36" x14ac:dyDescent="0.2">
      <c r="D761" s="25"/>
      <c r="E761" s="25"/>
      <c r="F761" s="157"/>
      <c r="G761" s="157"/>
      <c r="H761" s="157"/>
      <c r="I761" s="157"/>
      <c r="J761" s="157"/>
      <c r="K761" s="157"/>
      <c r="L761" s="157"/>
      <c r="M761" s="157"/>
      <c r="N761" s="157"/>
      <c r="O761" s="157"/>
      <c r="P761" s="157"/>
      <c r="Q761" s="157"/>
      <c r="R761" s="157"/>
      <c r="S761" s="157"/>
      <c r="U761" s="157"/>
      <c r="V761" s="157"/>
      <c r="W761" s="157"/>
      <c r="X761" s="157"/>
      <c r="Y761" s="157"/>
      <c r="Z761" s="157"/>
      <c r="AA761" s="157"/>
      <c r="AB761" s="157"/>
      <c r="AC761" s="157"/>
      <c r="AD761" s="157"/>
      <c r="AE761" s="157"/>
      <c r="AF761" s="157"/>
      <c r="AG761" s="157"/>
      <c r="AH761" s="49"/>
      <c r="AJ761" s="155"/>
    </row>
    <row r="762" spans="4:36" x14ac:dyDescent="0.2">
      <c r="D762" s="25"/>
      <c r="E762" s="25"/>
      <c r="F762" s="157"/>
      <c r="G762" s="157"/>
      <c r="H762" s="157"/>
      <c r="I762" s="157"/>
      <c r="J762" s="157"/>
      <c r="K762" s="157"/>
      <c r="L762" s="157"/>
      <c r="M762" s="157"/>
      <c r="N762" s="157"/>
      <c r="O762" s="157"/>
      <c r="P762" s="157"/>
      <c r="Q762" s="157"/>
      <c r="R762" s="157"/>
      <c r="S762" s="157"/>
      <c r="U762" s="157"/>
      <c r="V762" s="157"/>
      <c r="W762" s="157"/>
      <c r="X762" s="157"/>
      <c r="Y762" s="157"/>
      <c r="Z762" s="157"/>
      <c r="AA762" s="157"/>
      <c r="AB762" s="157"/>
      <c r="AC762" s="157"/>
      <c r="AD762" s="157"/>
      <c r="AE762" s="157"/>
      <c r="AF762" s="157"/>
      <c r="AG762" s="157"/>
      <c r="AH762" s="49"/>
      <c r="AJ762" s="155"/>
    </row>
    <row r="763" spans="4:36" x14ac:dyDescent="0.2">
      <c r="D763" s="25"/>
      <c r="E763" s="25"/>
      <c r="F763" s="157"/>
      <c r="G763" s="157"/>
      <c r="H763" s="157"/>
      <c r="I763" s="157"/>
      <c r="J763" s="157"/>
      <c r="K763" s="157"/>
      <c r="L763" s="157"/>
      <c r="M763" s="157"/>
      <c r="N763" s="157"/>
      <c r="O763" s="157"/>
      <c r="P763" s="157"/>
      <c r="Q763" s="157"/>
      <c r="R763" s="157"/>
      <c r="S763" s="157"/>
      <c r="U763" s="157"/>
      <c r="V763" s="157"/>
      <c r="W763" s="157"/>
      <c r="X763" s="157"/>
      <c r="Y763" s="157"/>
      <c r="Z763" s="157"/>
      <c r="AA763" s="157"/>
      <c r="AB763" s="157"/>
      <c r="AC763" s="157"/>
      <c r="AD763" s="157"/>
      <c r="AE763" s="157"/>
      <c r="AF763" s="157"/>
      <c r="AG763" s="157"/>
      <c r="AH763" s="49"/>
      <c r="AJ763" s="155"/>
    </row>
    <row r="764" spans="4:36" x14ac:dyDescent="0.2">
      <c r="D764" s="25"/>
      <c r="E764" s="25"/>
      <c r="F764" s="157"/>
      <c r="G764" s="157"/>
      <c r="H764" s="157"/>
      <c r="I764" s="157"/>
      <c r="J764" s="157"/>
      <c r="K764" s="157"/>
      <c r="L764" s="157"/>
      <c r="M764" s="157"/>
      <c r="N764" s="157"/>
      <c r="O764" s="157"/>
      <c r="P764" s="157"/>
      <c r="Q764" s="157"/>
      <c r="R764" s="157"/>
      <c r="S764" s="157"/>
      <c r="U764" s="157"/>
      <c r="V764" s="157"/>
      <c r="W764" s="157"/>
      <c r="X764" s="157"/>
      <c r="Y764" s="157"/>
      <c r="Z764" s="157"/>
      <c r="AA764" s="157"/>
      <c r="AB764" s="157"/>
      <c r="AC764" s="157"/>
      <c r="AD764" s="157"/>
      <c r="AE764" s="157"/>
      <c r="AF764" s="157"/>
      <c r="AG764" s="157"/>
      <c r="AH764" s="49"/>
      <c r="AJ764" s="155"/>
    </row>
    <row r="765" spans="4:36" x14ac:dyDescent="0.2">
      <c r="D765" s="25"/>
      <c r="E765" s="25"/>
      <c r="F765" s="157"/>
      <c r="G765" s="157"/>
      <c r="H765" s="157"/>
      <c r="I765" s="157"/>
      <c r="J765" s="157"/>
      <c r="K765" s="157"/>
      <c r="L765" s="157"/>
      <c r="M765" s="157"/>
      <c r="N765" s="157"/>
      <c r="O765" s="157"/>
      <c r="P765" s="157"/>
      <c r="Q765" s="157"/>
      <c r="R765" s="157"/>
      <c r="S765" s="157"/>
      <c r="U765" s="157"/>
      <c r="V765" s="157"/>
      <c r="W765" s="157"/>
      <c r="X765" s="157"/>
      <c r="Y765" s="157"/>
      <c r="Z765" s="157"/>
      <c r="AA765" s="157"/>
      <c r="AB765" s="157"/>
      <c r="AC765" s="157"/>
      <c r="AD765" s="157"/>
      <c r="AE765" s="157"/>
      <c r="AF765" s="157"/>
      <c r="AG765" s="157"/>
      <c r="AH765" s="49"/>
      <c r="AJ765" s="155"/>
    </row>
    <row r="766" spans="4:36" x14ac:dyDescent="0.2">
      <c r="D766" s="25"/>
      <c r="E766" s="25"/>
      <c r="F766" s="157"/>
      <c r="G766" s="157"/>
      <c r="H766" s="157"/>
      <c r="I766" s="157"/>
      <c r="J766" s="157"/>
      <c r="K766" s="157"/>
      <c r="L766" s="157"/>
      <c r="M766" s="157"/>
      <c r="N766" s="157"/>
      <c r="O766" s="157"/>
      <c r="P766" s="157"/>
      <c r="Q766" s="157"/>
      <c r="R766" s="157"/>
      <c r="S766" s="157"/>
      <c r="U766" s="157"/>
      <c r="V766" s="157"/>
      <c r="W766" s="157"/>
      <c r="X766" s="157"/>
      <c r="Y766" s="157"/>
      <c r="Z766" s="157"/>
      <c r="AA766" s="157"/>
      <c r="AB766" s="157"/>
      <c r="AC766" s="157"/>
      <c r="AD766" s="157"/>
      <c r="AE766" s="157"/>
      <c r="AF766" s="157"/>
      <c r="AG766" s="157"/>
      <c r="AH766" s="49"/>
      <c r="AJ766" s="155"/>
    </row>
    <row r="767" spans="4:36" x14ac:dyDescent="0.2">
      <c r="D767" s="25"/>
      <c r="E767" s="25"/>
      <c r="F767" s="157"/>
      <c r="G767" s="157"/>
      <c r="H767" s="157"/>
      <c r="I767" s="157"/>
      <c r="J767" s="157"/>
      <c r="K767" s="157"/>
      <c r="L767" s="157"/>
      <c r="M767" s="157"/>
      <c r="N767" s="157"/>
      <c r="O767" s="157"/>
      <c r="P767" s="157"/>
      <c r="Q767" s="157"/>
      <c r="R767" s="157"/>
      <c r="S767" s="157"/>
      <c r="U767" s="157"/>
      <c r="V767" s="157"/>
      <c r="W767" s="157"/>
      <c r="X767" s="157"/>
      <c r="Y767" s="157"/>
      <c r="Z767" s="157"/>
      <c r="AA767" s="157"/>
      <c r="AB767" s="157"/>
      <c r="AC767" s="157"/>
      <c r="AD767" s="157"/>
      <c r="AE767" s="157"/>
      <c r="AF767" s="157"/>
      <c r="AG767" s="157"/>
      <c r="AH767" s="49"/>
      <c r="AJ767" s="155"/>
    </row>
    <row r="768" spans="4:36" x14ac:dyDescent="0.2">
      <c r="D768" s="25"/>
      <c r="E768" s="25"/>
      <c r="F768" s="157"/>
      <c r="G768" s="157"/>
      <c r="H768" s="157"/>
      <c r="I768" s="157"/>
      <c r="J768" s="157"/>
      <c r="K768" s="157"/>
      <c r="L768" s="157"/>
      <c r="M768" s="157"/>
      <c r="N768" s="157"/>
      <c r="O768" s="157"/>
      <c r="P768" s="157"/>
      <c r="Q768" s="157"/>
      <c r="R768" s="157"/>
      <c r="S768" s="157"/>
      <c r="U768" s="157"/>
      <c r="V768" s="157"/>
      <c r="W768" s="157"/>
      <c r="X768" s="157"/>
      <c r="Y768" s="157"/>
      <c r="Z768" s="157"/>
      <c r="AA768" s="157"/>
      <c r="AB768" s="157"/>
      <c r="AC768" s="157"/>
      <c r="AD768" s="157"/>
      <c r="AE768" s="157"/>
      <c r="AF768" s="157"/>
      <c r="AG768" s="157"/>
      <c r="AH768" s="49"/>
      <c r="AJ768" s="155"/>
    </row>
    <row r="769" spans="4:36" x14ac:dyDescent="0.2">
      <c r="D769" s="25"/>
      <c r="E769" s="25"/>
      <c r="F769" s="157"/>
      <c r="G769" s="157"/>
      <c r="H769" s="157"/>
      <c r="I769" s="157"/>
      <c r="J769" s="157"/>
      <c r="K769" s="157"/>
      <c r="L769" s="157"/>
      <c r="M769" s="157"/>
      <c r="N769" s="157"/>
      <c r="O769" s="157"/>
      <c r="P769" s="157"/>
      <c r="Q769" s="157"/>
      <c r="R769" s="157"/>
      <c r="S769" s="157"/>
      <c r="U769" s="157"/>
      <c r="V769" s="157"/>
      <c r="W769" s="157"/>
      <c r="X769" s="157"/>
      <c r="Y769" s="157"/>
      <c r="Z769" s="157"/>
      <c r="AA769" s="157"/>
      <c r="AB769" s="157"/>
      <c r="AC769" s="157"/>
      <c r="AD769" s="157"/>
      <c r="AE769" s="157"/>
      <c r="AF769" s="157"/>
      <c r="AG769" s="157"/>
      <c r="AH769" s="49"/>
      <c r="AJ769" s="155"/>
    </row>
    <row r="770" spans="4:36" x14ac:dyDescent="0.2">
      <c r="D770" s="25"/>
      <c r="E770" s="25"/>
      <c r="F770" s="157"/>
      <c r="G770" s="157"/>
      <c r="H770" s="157"/>
      <c r="I770" s="157"/>
      <c r="J770" s="157"/>
      <c r="K770" s="157"/>
      <c r="L770" s="157"/>
      <c r="M770" s="157"/>
      <c r="N770" s="157"/>
      <c r="O770" s="157"/>
      <c r="P770" s="157"/>
      <c r="Q770" s="157"/>
      <c r="R770" s="157"/>
      <c r="S770" s="157"/>
      <c r="U770" s="157"/>
      <c r="V770" s="157"/>
      <c r="W770" s="157"/>
      <c r="X770" s="157"/>
      <c r="Y770" s="157"/>
      <c r="Z770" s="157"/>
      <c r="AA770" s="157"/>
      <c r="AB770" s="157"/>
      <c r="AC770" s="157"/>
      <c r="AD770" s="157"/>
      <c r="AE770" s="157"/>
      <c r="AF770" s="157"/>
      <c r="AG770" s="157"/>
      <c r="AH770" s="49"/>
      <c r="AJ770" s="155"/>
    </row>
    <row r="771" spans="4:36" x14ac:dyDescent="0.2">
      <c r="D771" s="25"/>
      <c r="E771" s="25"/>
      <c r="F771" s="157"/>
      <c r="G771" s="157"/>
      <c r="H771" s="157"/>
      <c r="I771" s="157"/>
      <c r="J771" s="157"/>
      <c r="K771" s="157"/>
      <c r="L771" s="157"/>
      <c r="M771" s="157"/>
      <c r="N771" s="157"/>
      <c r="O771" s="157"/>
      <c r="P771" s="157"/>
      <c r="Q771" s="157"/>
      <c r="R771" s="157"/>
      <c r="S771" s="157"/>
      <c r="U771" s="157"/>
      <c r="V771" s="157"/>
      <c r="W771" s="157"/>
      <c r="X771" s="157"/>
      <c r="Y771" s="157"/>
      <c r="Z771" s="157"/>
      <c r="AA771" s="157"/>
      <c r="AB771" s="157"/>
      <c r="AC771" s="157"/>
      <c r="AD771" s="157"/>
      <c r="AE771" s="157"/>
      <c r="AF771" s="157"/>
      <c r="AG771" s="157"/>
      <c r="AH771" s="49"/>
      <c r="AJ771" s="155"/>
    </row>
    <row r="772" spans="4:36" x14ac:dyDescent="0.2">
      <c r="D772" s="25"/>
      <c r="E772" s="25"/>
      <c r="F772" s="157"/>
      <c r="G772" s="157"/>
      <c r="H772" s="157"/>
      <c r="I772" s="157"/>
      <c r="J772" s="157"/>
      <c r="K772" s="157"/>
      <c r="L772" s="157"/>
      <c r="M772" s="157"/>
      <c r="N772" s="157"/>
      <c r="O772" s="157"/>
      <c r="P772" s="157"/>
      <c r="Q772" s="157"/>
      <c r="R772" s="157"/>
      <c r="S772" s="157"/>
      <c r="U772" s="157"/>
      <c r="V772" s="157"/>
      <c r="W772" s="157"/>
      <c r="X772" s="157"/>
      <c r="Y772" s="157"/>
      <c r="Z772" s="157"/>
      <c r="AA772" s="157"/>
      <c r="AB772" s="157"/>
      <c r="AC772" s="157"/>
      <c r="AD772" s="157"/>
      <c r="AE772" s="157"/>
      <c r="AF772" s="157"/>
      <c r="AG772" s="157"/>
      <c r="AH772" s="49"/>
      <c r="AJ772" s="155"/>
    </row>
    <row r="773" spans="4:36" x14ac:dyDescent="0.2">
      <c r="D773" s="25"/>
      <c r="E773" s="25"/>
      <c r="F773" s="157"/>
      <c r="G773" s="157"/>
      <c r="H773" s="157"/>
      <c r="I773" s="157"/>
      <c r="J773" s="157"/>
      <c r="K773" s="157"/>
      <c r="L773" s="157"/>
      <c r="M773" s="157"/>
      <c r="N773" s="157"/>
      <c r="O773" s="157"/>
      <c r="P773" s="157"/>
      <c r="Q773" s="157"/>
      <c r="R773" s="157"/>
      <c r="S773" s="157"/>
      <c r="U773" s="157"/>
      <c r="V773" s="157"/>
      <c r="W773" s="157"/>
      <c r="X773" s="157"/>
      <c r="Y773" s="157"/>
      <c r="Z773" s="157"/>
      <c r="AA773" s="157"/>
      <c r="AB773" s="157"/>
      <c r="AC773" s="157"/>
      <c r="AD773" s="157"/>
      <c r="AE773" s="157"/>
      <c r="AF773" s="157"/>
      <c r="AG773" s="157"/>
      <c r="AH773" s="49"/>
      <c r="AJ773" s="155"/>
    </row>
    <row r="774" spans="4:36" x14ac:dyDescent="0.2">
      <c r="D774" s="25"/>
      <c r="E774" s="25"/>
      <c r="F774" s="157"/>
      <c r="G774" s="157"/>
      <c r="H774" s="157"/>
      <c r="I774" s="157"/>
      <c r="J774" s="157"/>
      <c r="K774" s="157"/>
      <c r="L774" s="157"/>
      <c r="M774" s="157"/>
      <c r="N774" s="157"/>
      <c r="O774" s="157"/>
      <c r="P774" s="157"/>
      <c r="Q774" s="157"/>
      <c r="R774" s="157"/>
      <c r="S774" s="157"/>
      <c r="U774" s="157"/>
      <c r="V774" s="157"/>
      <c r="W774" s="157"/>
      <c r="X774" s="157"/>
      <c r="Y774" s="157"/>
      <c r="Z774" s="157"/>
      <c r="AA774" s="157"/>
      <c r="AB774" s="157"/>
      <c r="AC774" s="157"/>
      <c r="AD774" s="157"/>
      <c r="AE774" s="157"/>
      <c r="AF774" s="157"/>
      <c r="AG774" s="157"/>
      <c r="AH774" s="49"/>
      <c r="AJ774" s="155"/>
    </row>
    <row r="775" spans="4:36" x14ac:dyDescent="0.2">
      <c r="D775" s="25"/>
      <c r="E775" s="25"/>
      <c r="F775" s="157"/>
      <c r="G775" s="157"/>
      <c r="H775" s="157"/>
      <c r="I775" s="157"/>
      <c r="J775" s="157"/>
      <c r="K775" s="157"/>
      <c r="L775" s="157"/>
      <c r="M775" s="157"/>
      <c r="N775" s="157"/>
      <c r="O775" s="157"/>
      <c r="P775" s="157"/>
      <c r="Q775" s="157"/>
      <c r="R775" s="157"/>
      <c r="S775" s="157"/>
      <c r="U775" s="157"/>
      <c r="V775" s="157"/>
      <c r="W775" s="157"/>
      <c r="X775" s="157"/>
      <c r="Y775" s="157"/>
      <c r="Z775" s="157"/>
      <c r="AA775" s="157"/>
      <c r="AB775" s="157"/>
      <c r="AC775" s="157"/>
      <c r="AD775" s="157"/>
      <c r="AE775" s="157"/>
      <c r="AF775" s="157"/>
      <c r="AG775" s="157"/>
      <c r="AH775" s="49"/>
      <c r="AJ775" s="155"/>
    </row>
    <row r="776" spans="4:36" x14ac:dyDescent="0.2">
      <c r="D776" s="25"/>
      <c r="E776" s="25"/>
      <c r="F776" s="157"/>
      <c r="G776" s="157"/>
      <c r="H776" s="157"/>
      <c r="I776" s="157"/>
      <c r="J776" s="157"/>
      <c r="K776" s="157"/>
      <c r="L776" s="157"/>
      <c r="M776" s="157"/>
      <c r="N776" s="157"/>
      <c r="O776" s="157"/>
      <c r="P776" s="157"/>
      <c r="Q776" s="157"/>
      <c r="R776" s="157"/>
      <c r="S776" s="157"/>
      <c r="U776" s="157"/>
      <c r="V776" s="157"/>
      <c r="W776" s="157"/>
      <c r="X776" s="157"/>
      <c r="Y776" s="157"/>
      <c r="Z776" s="157"/>
      <c r="AA776" s="157"/>
      <c r="AB776" s="157"/>
      <c r="AC776" s="157"/>
      <c r="AD776" s="157"/>
      <c r="AE776" s="157"/>
      <c r="AF776" s="157"/>
      <c r="AG776" s="157"/>
      <c r="AH776" s="49"/>
      <c r="AJ776" s="155"/>
    </row>
    <row r="777" spans="4:36" x14ac:dyDescent="0.2">
      <c r="D777" s="25"/>
      <c r="E777" s="25"/>
      <c r="AJ777" s="155"/>
    </row>
    <row r="778" spans="4:36" x14ac:dyDescent="0.2">
      <c r="D778" s="25"/>
      <c r="E778" s="25"/>
      <c r="AJ778" s="155"/>
    </row>
    <row r="779" spans="4:36" x14ac:dyDescent="0.2">
      <c r="D779" s="25"/>
      <c r="E779" s="25"/>
      <c r="AJ779" s="155"/>
    </row>
    <row r="780" spans="4:36" x14ac:dyDescent="0.2">
      <c r="D780" s="25"/>
      <c r="E780" s="25"/>
      <c r="AJ780" s="155"/>
    </row>
    <row r="781" spans="4:36" x14ac:dyDescent="0.2">
      <c r="D781" s="25"/>
      <c r="E781" s="25"/>
      <c r="AJ781" s="155"/>
    </row>
    <row r="782" spans="4:36" x14ac:dyDescent="0.2">
      <c r="D782" s="25"/>
      <c r="E782" s="25"/>
      <c r="AJ782" s="155"/>
    </row>
    <row r="783" spans="4:36" x14ac:dyDescent="0.2">
      <c r="D783" s="25"/>
      <c r="E783" s="25"/>
      <c r="AJ783" s="155"/>
    </row>
    <row r="784" spans="4:36" x14ac:dyDescent="0.2">
      <c r="D784" s="25"/>
      <c r="E784" s="25"/>
      <c r="AJ784" s="155"/>
    </row>
    <row r="785" spans="4:36" x14ac:dyDescent="0.2">
      <c r="D785" s="25"/>
      <c r="E785" s="25"/>
      <c r="AJ785" s="155"/>
    </row>
    <row r="786" spans="4:36" x14ac:dyDescent="0.2">
      <c r="D786" s="25"/>
      <c r="E786" s="25"/>
      <c r="AJ786" s="155"/>
    </row>
    <row r="787" spans="4:36" x14ac:dyDescent="0.2">
      <c r="D787" s="25"/>
      <c r="E787" s="25"/>
      <c r="AJ787" s="155"/>
    </row>
    <row r="788" spans="4:36" x14ac:dyDescent="0.2">
      <c r="D788" s="25"/>
      <c r="E788" s="25"/>
      <c r="AJ788" s="155"/>
    </row>
    <row r="789" spans="4:36" x14ac:dyDescent="0.2">
      <c r="D789" s="25"/>
      <c r="E789" s="25"/>
      <c r="AJ789" s="155"/>
    </row>
    <row r="790" spans="4:36" x14ac:dyDescent="0.2">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155"/>
    </row>
    <row r="791" spans="4:36" x14ac:dyDescent="0.2">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155"/>
    </row>
    <row r="792" spans="4:36" x14ac:dyDescent="0.2">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155"/>
    </row>
    <row r="793" spans="4:36" x14ac:dyDescent="0.2">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155"/>
    </row>
    <row r="794" spans="4:36" x14ac:dyDescent="0.2">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155"/>
    </row>
    <row r="795" spans="4:36" x14ac:dyDescent="0.2">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155"/>
    </row>
    <row r="796" spans="4:36" x14ac:dyDescent="0.2">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155"/>
    </row>
    <row r="797" spans="4:36" x14ac:dyDescent="0.2">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155"/>
    </row>
    <row r="798" spans="4:36" x14ac:dyDescent="0.2">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155"/>
    </row>
    <row r="799" spans="4:36" x14ac:dyDescent="0.2">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155"/>
    </row>
    <row r="800" spans="4:36" x14ac:dyDescent="0.2">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155"/>
    </row>
    <row r="801" spans="4:36" x14ac:dyDescent="0.2">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155"/>
    </row>
    <row r="802" spans="4:36" x14ac:dyDescent="0.2">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155"/>
    </row>
    <row r="803" spans="4:36" x14ac:dyDescent="0.2">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155"/>
    </row>
    <row r="804" spans="4:36" x14ac:dyDescent="0.2">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155"/>
    </row>
    <row r="805" spans="4:36" x14ac:dyDescent="0.2">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155"/>
    </row>
    <row r="806" spans="4:36" x14ac:dyDescent="0.2">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155"/>
    </row>
    <row r="807" spans="4:36" x14ac:dyDescent="0.2">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155"/>
    </row>
    <row r="808" spans="4:36" x14ac:dyDescent="0.2">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155"/>
    </row>
    <row r="809" spans="4:36" x14ac:dyDescent="0.2">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155"/>
    </row>
    <row r="810" spans="4:36" x14ac:dyDescent="0.2">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155"/>
    </row>
    <row r="811" spans="4:36" x14ac:dyDescent="0.2">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155"/>
    </row>
    <row r="812" spans="4:36" x14ac:dyDescent="0.2">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155"/>
    </row>
    <row r="813" spans="4:36" x14ac:dyDescent="0.2">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155"/>
    </row>
    <row r="814" spans="4:36" x14ac:dyDescent="0.2">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155"/>
    </row>
    <row r="815" spans="4:36" x14ac:dyDescent="0.2">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155"/>
    </row>
    <row r="816" spans="4:36" x14ac:dyDescent="0.2">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155"/>
    </row>
    <row r="817" spans="4:36" x14ac:dyDescent="0.2">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155"/>
    </row>
    <row r="818" spans="4:36" x14ac:dyDescent="0.2">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155"/>
    </row>
    <row r="819" spans="4:36" x14ac:dyDescent="0.2">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155"/>
    </row>
    <row r="820" spans="4:36" x14ac:dyDescent="0.2">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155"/>
    </row>
    <row r="821" spans="4:36" x14ac:dyDescent="0.2">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155"/>
    </row>
    <row r="822" spans="4:36" x14ac:dyDescent="0.2">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155"/>
    </row>
    <row r="823" spans="4:36" x14ac:dyDescent="0.2">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155"/>
    </row>
    <row r="824" spans="4:36" x14ac:dyDescent="0.2">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155"/>
    </row>
    <row r="825" spans="4:36" x14ac:dyDescent="0.2">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155"/>
    </row>
    <row r="826" spans="4:36" x14ac:dyDescent="0.2">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155"/>
    </row>
    <row r="827" spans="4:36" x14ac:dyDescent="0.2">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155"/>
    </row>
    <row r="828" spans="4:36" x14ac:dyDescent="0.2">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155"/>
    </row>
    <row r="829" spans="4:36" x14ac:dyDescent="0.2">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155"/>
    </row>
    <row r="830" spans="4:36" x14ac:dyDescent="0.2">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155"/>
    </row>
    <row r="831" spans="4:36" x14ac:dyDescent="0.2">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155"/>
    </row>
    <row r="832" spans="4:36" x14ac:dyDescent="0.2">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155"/>
    </row>
    <row r="833" spans="4:36" x14ac:dyDescent="0.2">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155"/>
    </row>
    <row r="834" spans="4:36" x14ac:dyDescent="0.2">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155"/>
    </row>
    <row r="835" spans="4:36" x14ac:dyDescent="0.2">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155"/>
    </row>
    <row r="836" spans="4:36" x14ac:dyDescent="0.2">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155"/>
    </row>
    <row r="837" spans="4:36" x14ac:dyDescent="0.2">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155"/>
    </row>
    <row r="838" spans="4:36" x14ac:dyDescent="0.2">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155"/>
    </row>
    <row r="839" spans="4:36" x14ac:dyDescent="0.2">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155"/>
    </row>
    <row r="840" spans="4:36" x14ac:dyDescent="0.2">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155"/>
    </row>
    <row r="841" spans="4:36" x14ac:dyDescent="0.2">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155"/>
    </row>
    <row r="842" spans="4:36" x14ac:dyDescent="0.2">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155"/>
    </row>
    <row r="843" spans="4:36" x14ac:dyDescent="0.2">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155"/>
    </row>
    <row r="844" spans="4:36" x14ac:dyDescent="0.2">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155"/>
    </row>
    <row r="845" spans="4:36" x14ac:dyDescent="0.2">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155"/>
    </row>
    <row r="846" spans="4:36" x14ac:dyDescent="0.2">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155"/>
    </row>
    <row r="847" spans="4:36" x14ac:dyDescent="0.2">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155"/>
    </row>
    <row r="848" spans="4:36" x14ac:dyDescent="0.2">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155"/>
    </row>
    <row r="849" spans="4:36" x14ac:dyDescent="0.2">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155"/>
    </row>
    <row r="850" spans="4:36" x14ac:dyDescent="0.2">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155"/>
    </row>
    <row r="851" spans="4:36" x14ac:dyDescent="0.2">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155"/>
    </row>
    <row r="852" spans="4:36" x14ac:dyDescent="0.2">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155"/>
    </row>
    <row r="853" spans="4:36" x14ac:dyDescent="0.2">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155"/>
    </row>
    <row r="854" spans="4:36" x14ac:dyDescent="0.2">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155"/>
    </row>
    <row r="855" spans="4:36" x14ac:dyDescent="0.2">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155"/>
    </row>
    <row r="856" spans="4:36" x14ac:dyDescent="0.2">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155"/>
    </row>
    <row r="857" spans="4:36" x14ac:dyDescent="0.2">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155"/>
    </row>
    <row r="858" spans="4:36" x14ac:dyDescent="0.2">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155"/>
    </row>
    <row r="859" spans="4:36" x14ac:dyDescent="0.2">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155"/>
    </row>
    <row r="860" spans="4:36" x14ac:dyDescent="0.2">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155"/>
    </row>
    <row r="861" spans="4:36" x14ac:dyDescent="0.2">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155"/>
    </row>
    <row r="862" spans="4:36" x14ac:dyDescent="0.2">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155"/>
    </row>
    <row r="863" spans="4:36" x14ac:dyDescent="0.2">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155"/>
    </row>
    <row r="864" spans="4:36" x14ac:dyDescent="0.2">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155"/>
    </row>
    <row r="865" spans="4:36" x14ac:dyDescent="0.2">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155"/>
    </row>
    <row r="866" spans="4:36" x14ac:dyDescent="0.2">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155"/>
    </row>
    <row r="867" spans="4:36" x14ac:dyDescent="0.2">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155"/>
    </row>
    <row r="868" spans="4:36" x14ac:dyDescent="0.2">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155"/>
    </row>
    <row r="869" spans="4:36" x14ac:dyDescent="0.2">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155"/>
    </row>
    <row r="870" spans="4:36" x14ac:dyDescent="0.2">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155"/>
    </row>
    <row r="871" spans="4:36" x14ac:dyDescent="0.2">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155"/>
    </row>
    <row r="872" spans="4:36" x14ac:dyDescent="0.2">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155"/>
    </row>
    <row r="873" spans="4:36" x14ac:dyDescent="0.2">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155"/>
    </row>
    <row r="874" spans="4:36" x14ac:dyDescent="0.2">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155"/>
    </row>
    <row r="875" spans="4:36" x14ac:dyDescent="0.2">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155"/>
    </row>
    <row r="876" spans="4:36" x14ac:dyDescent="0.2">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155"/>
    </row>
    <row r="877" spans="4:36" x14ac:dyDescent="0.2">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155"/>
    </row>
    <row r="878" spans="4:36" x14ac:dyDescent="0.2">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155"/>
    </row>
    <row r="879" spans="4:36" x14ac:dyDescent="0.2">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155"/>
    </row>
    <row r="880" spans="4:36" x14ac:dyDescent="0.2">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155"/>
    </row>
    <row r="881" spans="4:36" x14ac:dyDescent="0.2">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155"/>
    </row>
    <row r="882" spans="4:36" x14ac:dyDescent="0.2">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155"/>
    </row>
    <row r="883" spans="4:36" x14ac:dyDescent="0.2">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155"/>
    </row>
    <row r="884" spans="4:36" x14ac:dyDescent="0.2">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155"/>
    </row>
    <row r="885" spans="4:36" x14ac:dyDescent="0.2">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155"/>
    </row>
    <row r="886" spans="4:36" x14ac:dyDescent="0.2">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155"/>
    </row>
    <row r="887" spans="4:36" x14ac:dyDescent="0.2">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155"/>
    </row>
    <row r="888" spans="4:36" x14ac:dyDescent="0.2">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155"/>
    </row>
    <row r="889" spans="4:36" x14ac:dyDescent="0.2">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155"/>
    </row>
    <row r="890" spans="4:36" x14ac:dyDescent="0.2">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155"/>
    </row>
    <row r="891" spans="4:36" x14ac:dyDescent="0.2">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155"/>
    </row>
    <row r="892" spans="4:36" x14ac:dyDescent="0.2">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155"/>
    </row>
    <row r="893" spans="4:36" x14ac:dyDescent="0.2">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155"/>
    </row>
    <row r="894" spans="4:36" x14ac:dyDescent="0.2">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155"/>
    </row>
    <row r="895" spans="4:36" x14ac:dyDescent="0.2">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155"/>
    </row>
    <row r="896" spans="4:36" x14ac:dyDescent="0.2">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155"/>
    </row>
    <row r="897" spans="4:36" x14ac:dyDescent="0.2">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155"/>
    </row>
    <row r="898" spans="4:36" x14ac:dyDescent="0.2">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155"/>
    </row>
    <row r="899" spans="4:36" x14ac:dyDescent="0.2">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155"/>
    </row>
    <row r="900" spans="4:36" x14ac:dyDescent="0.2">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155"/>
    </row>
    <row r="901" spans="4:36" x14ac:dyDescent="0.2">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155"/>
    </row>
    <row r="902" spans="4:36" x14ac:dyDescent="0.2">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155"/>
    </row>
    <row r="903" spans="4:36" x14ac:dyDescent="0.2">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155"/>
    </row>
    <row r="904" spans="4:36" x14ac:dyDescent="0.2">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155"/>
    </row>
    <row r="905" spans="4:36" x14ac:dyDescent="0.2">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155"/>
    </row>
    <row r="906" spans="4:36" x14ac:dyDescent="0.2">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155"/>
    </row>
    <row r="907" spans="4:36" x14ac:dyDescent="0.2">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155"/>
    </row>
    <row r="908" spans="4:36" x14ac:dyDescent="0.2">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155"/>
    </row>
    <row r="909" spans="4:36" x14ac:dyDescent="0.2">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155"/>
    </row>
    <row r="910" spans="4:36" x14ac:dyDescent="0.2">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155"/>
    </row>
    <row r="911" spans="4:36" x14ac:dyDescent="0.2">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155"/>
    </row>
    <row r="912" spans="4:36" x14ac:dyDescent="0.2">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155"/>
    </row>
    <row r="913" spans="4:36" x14ac:dyDescent="0.2">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155"/>
    </row>
    <row r="914" spans="4:36" x14ac:dyDescent="0.2">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155"/>
    </row>
    <row r="915" spans="4:36" x14ac:dyDescent="0.2">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155"/>
    </row>
    <row r="916" spans="4:36" x14ac:dyDescent="0.2">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155"/>
    </row>
    <row r="917" spans="4:36" x14ac:dyDescent="0.2">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155"/>
    </row>
    <row r="918" spans="4:36" x14ac:dyDescent="0.2">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155"/>
    </row>
    <row r="919" spans="4:36" x14ac:dyDescent="0.2">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155"/>
    </row>
    <row r="920" spans="4:36" x14ac:dyDescent="0.2">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155"/>
    </row>
    <row r="921" spans="4:36" x14ac:dyDescent="0.2">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155"/>
    </row>
    <row r="922" spans="4:36" x14ac:dyDescent="0.2">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155"/>
    </row>
    <row r="923" spans="4:36" x14ac:dyDescent="0.2">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155"/>
    </row>
    <row r="924" spans="4:36" x14ac:dyDescent="0.2">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155"/>
    </row>
    <row r="925" spans="4:36" x14ac:dyDescent="0.2">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155"/>
    </row>
    <row r="926" spans="4:36" x14ac:dyDescent="0.2">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155"/>
    </row>
    <row r="927" spans="4:36" x14ac:dyDescent="0.2">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155"/>
    </row>
    <row r="928" spans="4:36" x14ac:dyDescent="0.2">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155"/>
    </row>
    <row r="929" spans="4:36" x14ac:dyDescent="0.2">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155"/>
    </row>
    <row r="930" spans="4:36" x14ac:dyDescent="0.2">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155"/>
    </row>
    <row r="931" spans="4:36" x14ac:dyDescent="0.2">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155"/>
    </row>
    <row r="932" spans="4:36" x14ac:dyDescent="0.2">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155"/>
    </row>
    <row r="933" spans="4:36" x14ac:dyDescent="0.2">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155"/>
    </row>
    <row r="934" spans="4:36" x14ac:dyDescent="0.2">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155"/>
    </row>
    <row r="935" spans="4:36" x14ac:dyDescent="0.2">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155"/>
    </row>
    <row r="936" spans="4:36" x14ac:dyDescent="0.2">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155"/>
    </row>
    <row r="937" spans="4:36" x14ac:dyDescent="0.2">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155"/>
    </row>
    <row r="938" spans="4:36" x14ac:dyDescent="0.2">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155"/>
    </row>
    <row r="939" spans="4:36" x14ac:dyDescent="0.2">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155"/>
    </row>
    <row r="940" spans="4:36" x14ac:dyDescent="0.2">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155"/>
    </row>
    <row r="941" spans="4:36" x14ac:dyDescent="0.2">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155"/>
    </row>
    <row r="942" spans="4:36" x14ac:dyDescent="0.2">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155"/>
    </row>
    <row r="943" spans="4:36" x14ac:dyDescent="0.2">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155"/>
    </row>
    <row r="944" spans="4:36" x14ac:dyDescent="0.2">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155"/>
    </row>
    <row r="945" spans="4:36" x14ac:dyDescent="0.2">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155"/>
    </row>
    <row r="946" spans="4:36" x14ac:dyDescent="0.2">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155"/>
    </row>
    <row r="947" spans="4:36" x14ac:dyDescent="0.2">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155"/>
    </row>
    <row r="948" spans="4:36" x14ac:dyDescent="0.2">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155"/>
    </row>
    <row r="949" spans="4:36" x14ac:dyDescent="0.2">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155"/>
    </row>
    <row r="950" spans="4:36" x14ac:dyDescent="0.2">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155"/>
    </row>
    <row r="951" spans="4:36" x14ac:dyDescent="0.2">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155"/>
    </row>
    <row r="952" spans="4:36" x14ac:dyDescent="0.2">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155"/>
    </row>
    <row r="953" spans="4:36" x14ac:dyDescent="0.2">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155"/>
    </row>
    <row r="954" spans="4:36" x14ac:dyDescent="0.2">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155"/>
    </row>
    <row r="955" spans="4:36" x14ac:dyDescent="0.2">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155"/>
    </row>
    <row r="956" spans="4:36" x14ac:dyDescent="0.2">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155"/>
    </row>
    <row r="957" spans="4:36" x14ac:dyDescent="0.2">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155"/>
    </row>
    <row r="958" spans="4:36" x14ac:dyDescent="0.2">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155"/>
    </row>
    <row r="959" spans="4:36" x14ac:dyDescent="0.2">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155"/>
    </row>
    <row r="960" spans="4:36" x14ac:dyDescent="0.2">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155"/>
    </row>
    <row r="961" spans="4:36" x14ac:dyDescent="0.2">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155"/>
    </row>
    <row r="962" spans="4:36" x14ac:dyDescent="0.2">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155"/>
    </row>
    <row r="963" spans="4:36" x14ac:dyDescent="0.2">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155"/>
    </row>
    <row r="964" spans="4:36" x14ac:dyDescent="0.2">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155"/>
    </row>
    <row r="965" spans="4:36" x14ac:dyDescent="0.2">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155"/>
    </row>
    <row r="966" spans="4:36" x14ac:dyDescent="0.2">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155"/>
    </row>
    <row r="967" spans="4:36" x14ac:dyDescent="0.2">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155"/>
    </row>
    <row r="968" spans="4:36" x14ac:dyDescent="0.2">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155"/>
    </row>
    <row r="969" spans="4:36" x14ac:dyDescent="0.2">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155"/>
    </row>
    <row r="970" spans="4:36" x14ac:dyDescent="0.2">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155"/>
    </row>
    <row r="971" spans="4:36" x14ac:dyDescent="0.2">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155"/>
    </row>
    <row r="972" spans="4:36" x14ac:dyDescent="0.2">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155"/>
    </row>
    <row r="973" spans="4:36" x14ac:dyDescent="0.2">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155"/>
    </row>
    <row r="974" spans="4:36" x14ac:dyDescent="0.2">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155"/>
    </row>
    <row r="975" spans="4:36" x14ac:dyDescent="0.2">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155"/>
    </row>
    <row r="976" spans="4:36" x14ac:dyDescent="0.2">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155"/>
    </row>
    <row r="977" spans="4:36" x14ac:dyDescent="0.2">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155"/>
    </row>
    <row r="978" spans="4:36" x14ac:dyDescent="0.2">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155"/>
    </row>
    <row r="979" spans="4:36" x14ac:dyDescent="0.2">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155"/>
    </row>
    <row r="980" spans="4:36" x14ac:dyDescent="0.2">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155"/>
    </row>
    <row r="981" spans="4:36" x14ac:dyDescent="0.2">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155"/>
    </row>
    <row r="982" spans="4:36" x14ac:dyDescent="0.2">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155"/>
    </row>
    <row r="983" spans="4:36" x14ac:dyDescent="0.2">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155"/>
    </row>
    <row r="984" spans="4:36" x14ac:dyDescent="0.2">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155"/>
    </row>
    <row r="985" spans="4:36" x14ac:dyDescent="0.2">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155"/>
    </row>
    <row r="986" spans="4:36" x14ac:dyDescent="0.2">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155"/>
    </row>
    <row r="987" spans="4:36" x14ac:dyDescent="0.2">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155"/>
    </row>
    <row r="988" spans="4:36" x14ac:dyDescent="0.2">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155"/>
    </row>
    <row r="989" spans="4:36" x14ac:dyDescent="0.2">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155"/>
    </row>
    <row r="990" spans="4:36" x14ac:dyDescent="0.2">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155"/>
    </row>
    <row r="991" spans="4:36" x14ac:dyDescent="0.2">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155"/>
    </row>
    <row r="992" spans="4:36" x14ac:dyDescent="0.2">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155"/>
    </row>
    <row r="993" spans="4:36" x14ac:dyDescent="0.2">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155"/>
    </row>
    <row r="994" spans="4:36" x14ac:dyDescent="0.2">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155"/>
    </row>
    <row r="995" spans="4:36" x14ac:dyDescent="0.2">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155"/>
    </row>
    <row r="996" spans="4:36" x14ac:dyDescent="0.2">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155"/>
    </row>
    <row r="997" spans="4:36" x14ac:dyDescent="0.2">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155"/>
    </row>
    <row r="998" spans="4:36" x14ac:dyDescent="0.2">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155"/>
    </row>
    <row r="999" spans="4:36" x14ac:dyDescent="0.2">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155"/>
    </row>
    <row r="1000" spans="4:36" x14ac:dyDescent="0.2">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155"/>
    </row>
    <row r="1001" spans="4:36" x14ac:dyDescent="0.2">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155"/>
    </row>
    <row r="1002" spans="4:36" x14ac:dyDescent="0.2">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155"/>
    </row>
    <row r="1003" spans="4:36" x14ac:dyDescent="0.2">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155"/>
    </row>
    <row r="1004" spans="4:36" x14ac:dyDescent="0.2">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c r="AC1004" s="25"/>
      <c r="AD1004" s="25"/>
      <c r="AE1004" s="25"/>
      <c r="AF1004" s="25"/>
      <c r="AG1004" s="25"/>
      <c r="AH1004" s="25"/>
      <c r="AI1004" s="25"/>
      <c r="AJ1004" s="155"/>
    </row>
    <row r="1005" spans="4:36" x14ac:dyDescent="0.2">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c r="AC1005" s="25"/>
      <c r="AD1005" s="25"/>
      <c r="AE1005" s="25"/>
      <c r="AF1005" s="25"/>
      <c r="AG1005" s="25"/>
      <c r="AH1005" s="25"/>
      <c r="AI1005" s="25"/>
      <c r="AJ1005" s="155"/>
    </row>
    <row r="1006" spans="4:36" x14ac:dyDescent="0.2">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c r="AC1006" s="25"/>
      <c r="AD1006" s="25"/>
      <c r="AE1006" s="25"/>
      <c r="AF1006" s="25"/>
      <c r="AG1006" s="25"/>
      <c r="AH1006" s="25"/>
      <c r="AI1006" s="25"/>
      <c r="AJ1006" s="155"/>
    </row>
    <row r="1007" spans="4:36" x14ac:dyDescent="0.2">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c r="AA1007" s="25"/>
      <c r="AB1007" s="25"/>
      <c r="AC1007" s="25"/>
      <c r="AD1007" s="25"/>
      <c r="AE1007" s="25"/>
      <c r="AF1007" s="25"/>
      <c r="AG1007" s="25"/>
      <c r="AH1007" s="25"/>
      <c r="AI1007" s="25"/>
      <c r="AJ1007" s="155"/>
    </row>
    <row r="1008" spans="4:36" x14ac:dyDescent="0.2">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c r="AA1008" s="25"/>
      <c r="AB1008" s="25"/>
      <c r="AC1008" s="25"/>
      <c r="AD1008" s="25"/>
      <c r="AE1008" s="25"/>
      <c r="AF1008" s="25"/>
      <c r="AG1008" s="25"/>
      <c r="AH1008" s="25"/>
      <c r="AI1008" s="25"/>
      <c r="AJ1008" s="155"/>
    </row>
    <row r="1009" spans="4:36" x14ac:dyDescent="0.2">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c r="AA1009" s="25"/>
      <c r="AB1009" s="25"/>
      <c r="AC1009" s="25"/>
      <c r="AD1009" s="25"/>
      <c r="AE1009" s="25"/>
      <c r="AF1009" s="25"/>
      <c r="AG1009" s="25"/>
      <c r="AH1009" s="25"/>
      <c r="AI1009" s="25"/>
      <c r="AJ1009" s="155"/>
    </row>
    <row r="1010" spans="4:36" x14ac:dyDescent="0.2">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c r="AA1010" s="25"/>
      <c r="AB1010" s="25"/>
      <c r="AC1010" s="25"/>
      <c r="AD1010" s="25"/>
      <c r="AE1010" s="25"/>
      <c r="AF1010" s="25"/>
      <c r="AG1010" s="25"/>
      <c r="AH1010" s="25"/>
      <c r="AI1010" s="25"/>
      <c r="AJ1010" s="155"/>
    </row>
    <row r="1011" spans="4:36" x14ac:dyDescent="0.2">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c r="AA1011" s="25"/>
      <c r="AB1011" s="25"/>
      <c r="AC1011" s="25"/>
      <c r="AD1011" s="25"/>
      <c r="AE1011" s="25"/>
      <c r="AF1011" s="25"/>
      <c r="AG1011" s="25"/>
      <c r="AH1011" s="25"/>
      <c r="AI1011" s="25"/>
      <c r="AJ1011" s="155"/>
    </row>
    <row r="1012" spans="4:36" x14ac:dyDescent="0.2">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c r="AA1012" s="25"/>
      <c r="AB1012" s="25"/>
      <c r="AC1012" s="25"/>
      <c r="AD1012" s="25"/>
      <c r="AE1012" s="25"/>
      <c r="AF1012" s="25"/>
      <c r="AG1012" s="25"/>
      <c r="AH1012" s="25"/>
      <c r="AI1012" s="25"/>
      <c r="AJ1012" s="155"/>
    </row>
    <row r="1013" spans="4:36" x14ac:dyDescent="0.2">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c r="AA1013" s="25"/>
      <c r="AB1013" s="25"/>
      <c r="AC1013" s="25"/>
      <c r="AD1013" s="25"/>
      <c r="AE1013" s="25"/>
      <c r="AF1013" s="25"/>
      <c r="AG1013" s="25"/>
      <c r="AH1013" s="25"/>
      <c r="AI1013" s="25"/>
      <c r="AJ1013" s="155"/>
    </row>
    <row r="1014" spans="4:36" x14ac:dyDescent="0.2">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c r="AA1014" s="25"/>
      <c r="AB1014" s="25"/>
      <c r="AC1014" s="25"/>
      <c r="AD1014" s="25"/>
      <c r="AE1014" s="25"/>
      <c r="AF1014" s="25"/>
      <c r="AG1014" s="25"/>
      <c r="AH1014" s="25"/>
      <c r="AI1014" s="25"/>
      <c r="AJ1014" s="155"/>
    </row>
    <row r="1015" spans="4:36" x14ac:dyDescent="0.2">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c r="AA1015" s="25"/>
      <c r="AB1015" s="25"/>
      <c r="AC1015" s="25"/>
      <c r="AD1015" s="25"/>
      <c r="AE1015" s="25"/>
      <c r="AF1015" s="25"/>
      <c r="AG1015" s="25"/>
      <c r="AH1015" s="25"/>
      <c r="AI1015" s="25"/>
      <c r="AJ1015" s="155"/>
    </row>
    <row r="1016" spans="4:36" x14ac:dyDescent="0.2">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c r="AA1016" s="25"/>
      <c r="AB1016" s="25"/>
      <c r="AC1016" s="25"/>
      <c r="AD1016" s="25"/>
      <c r="AE1016" s="25"/>
      <c r="AF1016" s="25"/>
      <c r="AG1016" s="25"/>
      <c r="AH1016" s="25"/>
      <c r="AI1016" s="25"/>
      <c r="AJ1016" s="155"/>
    </row>
    <row r="1017" spans="4:36" x14ac:dyDescent="0.2">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c r="AA1017" s="25"/>
      <c r="AB1017" s="25"/>
      <c r="AC1017" s="25"/>
      <c r="AD1017" s="25"/>
      <c r="AE1017" s="25"/>
      <c r="AF1017" s="25"/>
      <c r="AG1017" s="25"/>
      <c r="AH1017" s="25"/>
      <c r="AI1017" s="25"/>
      <c r="AJ1017" s="155"/>
    </row>
    <row r="1018" spans="4:36" x14ac:dyDescent="0.2">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c r="AA1018" s="25"/>
      <c r="AB1018" s="25"/>
      <c r="AC1018" s="25"/>
      <c r="AD1018" s="25"/>
      <c r="AE1018" s="25"/>
      <c r="AF1018" s="25"/>
      <c r="AG1018" s="25"/>
      <c r="AH1018" s="25"/>
      <c r="AI1018" s="25"/>
      <c r="AJ1018" s="155"/>
    </row>
    <row r="1019" spans="4:36" x14ac:dyDescent="0.2">
      <c r="D1019" s="25"/>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c r="AA1019" s="25"/>
      <c r="AB1019" s="25"/>
      <c r="AC1019" s="25"/>
      <c r="AD1019" s="25"/>
      <c r="AE1019" s="25"/>
      <c r="AF1019" s="25"/>
      <c r="AG1019" s="25"/>
      <c r="AH1019" s="25"/>
      <c r="AI1019" s="25"/>
      <c r="AJ1019" s="155"/>
    </row>
    <row r="1020" spans="4:36" x14ac:dyDescent="0.2">
      <c r="D1020" s="25"/>
      <c r="E1020" s="25"/>
      <c r="F1020" s="25"/>
      <c r="G1020" s="25"/>
      <c r="H1020" s="25"/>
      <c r="I1020" s="25"/>
      <c r="J1020" s="25"/>
      <c r="K1020" s="25"/>
      <c r="L1020" s="25"/>
      <c r="M1020" s="25"/>
      <c r="N1020" s="25"/>
      <c r="O1020" s="25"/>
      <c r="P1020" s="25"/>
      <c r="Q1020" s="25"/>
      <c r="R1020" s="25"/>
      <c r="S1020" s="25"/>
      <c r="T1020" s="25"/>
      <c r="U1020" s="25"/>
      <c r="V1020" s="25"/>
      <c r="W1020" s="25"/>
      <c r="X1020" s="25"/>
      <c r="Y1020" s="25"/>
      <c r="Z1020" s="25"/>
      <c r="AA1020" s="25"/>
      <c r="AB1020" s="25"/>
      <c r="AC1020" s="25"/>
      <c r="AD1020" s="25"/>
      <c r="AE1020" s="25"/>
      <c r="AF1020" s="25"/>
      <c r="AG1020" s="25"/>
      <c r="AH1020" s="25"/>
      <c r="AI1020" s="25"/>
      <c r="AJ1020" s="155"/>
    </row>
    <row r="1021" spans="4:36" x14ac:dyDescent="0.2">
      <c r="D1021" s="25"/>
      <c r="E1021" s="25"/>
      <c r="F1021" s="25"/>
      <c r="G1021" s="25"/>
      <c r="H1021" s="25"/>
      <c r="I1021" s="25"/>
      <c r="J1021" s="25"/>
      <c r="K1021" s="25"/>
      <c r="L1021" s="25"/>
      <c r="M1021" s="25"/>
      <c r="N1021" s="25"/>
      <c r="O1021" s="25"/>
      <c r="P1021" s="25"/>
      <c r="Q1021" s="25"/>
      <c r="R1021" s="25"/>
      <c r="S1021" s="25"/>
      <c r="T1021" s="25"/>
      <c r="U1021" s="25"/>
      <c r="V1021" s="25"/>
      <c r="W1021" s="25"/>
      <c r="X1021" s="25"/>
      <c r="Y1021" s="25"/>
      <c r="Z1021" s="25"/>
      <c r="AA1021" s="25"/>
      <c r="AB1021" s="25"/>
      <c r="AC1021" s="25"/>
      <c r="AD1021" s="25"/>
      <c r="AE1021" s="25"/>
      <c r="AF1021" s="25"/>
      <c r="AG1021" s="25"/>
      <c r="AH1021" s="25"/>
      <c r="AI1021" s="25"/>
      <c r="AJ1021" s="155"/>
    </row>
    <row r="1022" spans="4:36" x14ac:dyDescent="0.2">
      <c r="D1022" s="25"/>
      <c r="E1022" s="25"/>
      <c r="F1022" s="25"/>
      <c r="G1022" s="25"/>
      <c r="H1022" s="25"/>
      <c r="I1022" s="25"/>
      <c r="J1022" s="25"/>
      <c r="K1022" s="25"/>
      <c r="L1022" s="25"/>
      <c r="M1022" s="25"/>
      <c r="N1022" s="25"/>
      <c r="O1022" s="25"/>
      <c r="P1022" s="25"/>
      <c r="Q1022" s="25"/>
      <c r="R1022" s="25"/>
      <c r="S1022" s="25"/>
      <c r="T1022" s="25"/>
      <c r="U1022" s="25"/>
      <c r="V1022" s="25"/>
      <c r="W1022" s="25"/>
      <c r="X1022" s="25"/>
      <c r="Y1022" s="25"/>
      <c r="Z1022" s="25"/>
      <c r="AA1022" s="25"/>
      <c r="AB1022" s="25"/>
      <c r="AC1022" s="25"/>
      <c r="AD1022" s="25"/>
      <c r="AE1022" s="25"/>
      <c r="AF1022" s="25"/>
      <c r="AG1022" s="25"/>
      <c r="AH1022" s="25"/>
      <c r="AI1022" s="25"/>
      <c r="AJ1022" s="155"/>
    </row>
    <row r="1023" spans="4:36" x14ac:dyDescent="0.2">
      <c r="D1023" s="25"/>
      <c r="E1023" s="25"/>
      <c r="F1023" s="25"/>
      <c r="G1023" s="25"/>
      <c r="H1023" s="25"/>
      <c r="I1023" s="25"/>
      <c r="J1023" s="25"/>
      <c r="K1023" s="25"/>
      <c r="L1023" s="25"/>
      <c r="M1023" s="25"/>
      <c r="N1023" s="25"/>
      <c r="O1023" s="25"/>
      <c r="P1023" s="25"/>
      <c r="Q1023" s="25"/>
      <c r="R1023" s="25"/>
      <c r="S1023" s="25"/>
      <c r="T1023" s="25"/>
      <c r="U1023" s="25"/>
      <c r="V1023" s="25"/>
      <c r="W1023" s="25"/>
      <c r="X1023" s="25"/>
      <c r="Y1023" s="25"/>
      <c r="Z1023" s="25"/>
      <c r="AA1023" s="25"/>
      <c r="AB1023" s="25"/>
      <c r="AC1023" s="25"/>
      <c r="AD1023" s="25"/>
      <c r="AE1023" s="25"/>
      <c r="AF1023" s="25"/>
      <c r="AG1023" s="25"/>
      <c r="AH1023" s="25"/>
      <c r="AI1023" s="25"/>
      <c r="AJ1023" s="155"/>
    </row>
    <row r="1024" spans="4:36" x14ac:dyDescent="0.2">
      <c r="D1024" s="25"/>
      <c r="E1024" s="25"/>
      <c r="F1024" s="25"/>
      <c r="G1024" s="25"/>
      <c r="H1024" s="25"/>
      <c r="I1024" s="25"/>
      <c r="J1024" s="25"/>
      <c r="K1024" s="25"/>
      <c r="L1024" s="25"/>
      <c r="M1024" s="25"/>
      <c r="N1024" s="25"/>
      <c r="O1024" s="25"/>
      <c r="P1024" s="25"/>
      <c r="Q1024" s="25"/>
      <c r="R1024" s="25"/>
      <c r="S1024" s="25"/>
      <c r="T1024" s="25"/>
      <c r="U1024" s="25"/>
      <c r="V1024" s="25"/>
      <c r="W1024" s="25"/>
      <c r="X1024" s="25"/>
      <c r="Y1024" s="25"/>
      <c r="Z1024" s="25"/>
      <c r="AA1024" s="25"/>
      <c r="AB1024" s="25"/>
      <c r="AC1024" s="25"/>
      <c r="AD1024" s="25"/>
      <c r="AE1024" s="25"/>
      <c r="AF1024" s="25"/>
      <c r="AG1024" s="25"/>
      <c r="AH1024" s="25"/>
      <c r="AI1024" s="25"/>
      <c r="AJ1024" s="155"/>
    </row>
    <row r="1025" spans="4:36" x14ac:dyDescent="0.2">
      <c r="D1025" s="25"/>
      <c r="E1025" s="25"/>
      <c r="F1025" s="25"/>
      <c r="G1025" s="25"/>
      <c r="H1025" s="25"/>
      <c r="I1025" s="25"/>
      <c r="J1025" s="25"/>
      <c r="K1025" s="25"/>
      <c r="L1025" s="25"/>
      <c r="M1025" s="25"/>
      <c r="N1025" s="25"/>
      <c r="O1025" s="25"/>
      <c r="P1025" s="25"/>
      <c r="Q1025" s="25"/>
      <c r="R1025" s="25"/>
      <c r="S1025" s="25"/>
      <c r="T1025" s="25"/>
      <c r="U1025" s="25"/>
      <c r="V1025" s="25"/>
      <c r="W1025" s="25"/>
      <c r="X1025" s="25"/>
      <c r="Y1025" s="25"/>
      <c r="Z1025" s="25"/>
      <c r="AA1025" s="25"/>
      <c r="AB1025" s="25"/>
      <c r="AC1025" s="25"/>
      <c r="AD1025" s="25"/>
      <c r="AE1025" s="25"/>
      <c r="AF1025" s="25"/>
      <c r="AG1025" s="25"/>
      <c r="AH1025" s="25"/>
      <c r="AI1025" s="25"/>
      <c r="AJ1025" s="155"/>
    </row>
    <row r="1026" spans="4:36" x14ac:dyDescent="0.2">
      <c r="D1026" s="25"/>
      <c r="E1026" s="25"/>
      <c r="F1026" s="25"/>
      <c r="G1026" s="25"/>
      <c r="H1026" s="25"/>
      <c r="I1026" s="25"/>
      <c r="J1026" s="25"/>
      <c r="K1026" s="25"/>
      <c r="L1026" s="25"/>
      <c r="M1026" s="25"/>
      <c r="N1026" s="25"/>
      <c r="O1026" s="25"/>
      <c r="P1026" s="25"/>
      <c r="Q1026" s="25"/>
      <c r="R1026" s="25"/>
      <c r="S1026" s="25"/>
      <c r="T1026" s="25"/>
      <c r="U1026" s="25"/>
      <c r="V1026" s="25"/>
      <c r="W1026" s="25"/>
      <c r="X1026" s="25"/>
      <c r="Y1026" s="25"/>
      <c r="Z1026" s="25"/>
      <c r="AA1026" s="25"/>
      <c r="AB1026" s="25"/>
      <c r="AC1026" s="25"/>
      <c r="AD1026" s="25"/>
      <c r="AE1026" s="25"/>
      <c r="AF1026" s="25"/>
      <c r="AG1026" s="25"/>
      <c r="AH1026" s="25"/>
      <c r="AI1026" s="25"/>
      <c r="AJ1026" s="155"/>
    </row>
    <row r="1027" spans="4:36" x14ac:dyDescent="0.2">
      <c r="D1027" s="25"/>
      <c r="E1027" s="25"/>
      <c r="F1027" s="25"/>
      <c r="G1027" s="25"/>
      <c r="H1027" s="25"/>
      <c r="I1027" s="25"/>
      <c r="J1027" s="25"/>
      <c r="K1027" s="25"/>
      <c r="L1027" s="25"/>
      <c r="M1027" s="25"/>
      <c r="N1027" s="25"/>
      <c r="O1027" s="25"/>
      <c r="P1027" s="25"/>
      <c r="Q1027" s="25"/>
      <c r="R1027" s="25"/>
      <c r="S1027" s="25"/>
      <c r="T1027" s="25"/>
      <c r="U1027" s="25"/>
      <c r="V1027" s="25"/>
      <c r="W1027" s="25"/>
      <c r="X1027" s="25"/>
      <c r="Y1027" s="25"/>
      <c r="Z1027" s="25"/>
      <c r="AA1027" s="25"/>
      <c r="AB1027" s="25"/>
      <c r="AC1027" s="25"/>
      <c r="AD1027" s="25"/>
      <c r="AE1027" s="25"/>
      <c r="AF1027" s="25"/>
      <c r="AG1027" s="25"/>
      <c r="AH1027" s="25"/>
      <c r="AI1027" s="25"/>
      <c r="AJ1027" s="155"/>
    </row>
    <row r="1028" spans="4:36" x14ac:dyDescent="0.2">
      <c r="D1028" s="25"/>
      <c r="E1028" s="25"/>
      <c r="F1028" s="25"/>
      <c r="G1028" s="25"/>
      <c r="H1028" s="25"/>
      <c r="I1028" s="25"/>
      <c r="J1028" s="25"/>
      <c r="K1028" s="25"/>
      <c r="L1028" s="25"/>
      <c r="M1028" s="25"/>
      <c r="N1028" s="25"/>
      <c r="O1028" s="25"/>
      <c r="P1028" s="25"/>
      <c r="Q1028" s="25"/>
      <c r="R1028" s="25"/>
      <c r="S1028" s="25"/>
      <c r="T1028" s="25"/>
      <c r="U1028" s="25"/>
      <c r="V1028" s="25"/>
      <c r="W1028" s="25"/>
      <c r="X1028" s="25"/>
      <c r="Y1028" s="25"/>
      <c r="Z1028" s="25"/>
      <c r="AA1028" s="25"/>
      <c r="AB1028" s="25"/>
      <c r="AC1028" s="25"/>
      <c r="AD1028" s="25"/>
      <c r="AE1028" s="25"/>
      <c r="AF1028" s="25"/>
      <c r="AG1028" s="25"/>
      <c r="AH1028" s="25"/>
      <c r="AI1028" s="25"/>
      <c r="AJ1028" s="155"/>
    </row>
    <row r="1029" spans="4:36" x14ac:dyDescent="0.2">
      <c r="D1029" s="25"/>
      <c r="E1029" s="25"/>
      <c r="F1029" s="25"/>
      <c r="G1029" s="25"/>
      <c r="H1029" s="25"/>
      <c r="I1029" s="25"/>
      <c r="J1029" s="25"/>
      <c r="K1029" s="25"/>
      <c r="L1029" s="25"/>
      <c r="M1029" s="25"/>
      <c r="N1029" s="25"/>
      <c r="O1029" s="25"/>
      <c r="P1029" s="25"/>
      <c r="Q1029" s="25"/>
      <c r="R1029" s="25"/>
      <c r="S1029" s="25"/>
      <c r="T1029" s="25"/>
      <c r="U1029" s="25"/>
      <c r="V1029" s="25"/>
      <c r="W1029" s="25"/>
      <c r="X1029" s="25"/>
      <c r="Y1029" s="25"/>
      <c r="Z1029" s="25"/>
      <c r="AA1029" s="25"/>
      <c r="AB1029" s="25"/>
      <c r="AC1029" s="25"/>
      <c r="AD1029" s="25"/>
      <c r="AE1029" s="25"/>
      <c r="AF1029" s="25"/>
      <c r="AG1029" s="25"/>
      <c r="AH1029" s="25"/>
      <c r="AI1029" s="25"/>
      <c r="AJ1029" s="155"/>
    </row>
    <row r="1030" spans="4:36" x14ac:dyDescent="0.2">
      <c r="D1030" s="25"/>
      <c r="E1030" s="25"/>
      <c r="F1030" s="25"/>
      <c r="G1030" s="25"/>
      <c r="H1030" s="25"/>
      <c r="I1030" s="25"/>
      <c r="J1030" s="25"/>
      <c r="K1030" s="25"/>
      <c r="L1030" s="25"/>
      <c r="M1030" s="25"/>
      <c r="N1030" s="25"/>
      <c r="O1030" s="25"/>
      <c r="P1030" s="25"/>
      <c r="Q1030" s="25"/>
      <c r="R1030" s="25"/>
      <c r="S1030" s="25"/>
      <c r="T1030" s="25"/>
      <c r="U1030" s="25"/>
      <c r="V1030" s="25"/>
      <c r="W1030" s="25"/>
      <c r="X1030" s="25"/>
      <c r="Y1030" s="25"/>
      <c r="Z1030" s="25"/>
      <c r="AA1030" s="25"/>
      <c r="AB1030" s="25"/>
      <c r="AC1030" s="25"/>
      <c r="AD1030" s="25"/>
      <c r="AE1030" s="25"/>
      <c r="AF1030" s="25"/>
      <c r="AG1030" s="25"/>
      <c r="AH1030" s="25"/>
      <c r="AI1030" s="25"/>
      <c r="AJ1030" s="155"/>
    </row>
    <row r="1031" spans="4:36" x14ac:dyDescent="0.2">
      <c r="D1031" s="25"/>
      <c r="E1031" s="25"/>
      <c r="F1031" s="25"/>
      <c r="G1031" s="25"/>
      <c r="H1031" s="25"/>
      <c r="I1031" s="25"/>
      <c r="J1031" s="25"/>
      <c r="K1031" s="25"/>
      <c r="L1031" s="25"/>
      <c r="M1031" s="25"/>
      <c r="N1031" s="25"/>
      <c r="O1031" s="25"/>
      <c r="P1031" s="25"/>
      <c r="Q1031" s="25"/>
      <c r="R1031" s="25"/>
      <c r="S1031" s="25"/>
      <c r="T1031" s="25"/>
      <c r="U1031" s="25"/>
      <c r="V1031" s="25"/>
      <c r="W1031" s="25"/>
      <c r="X1031" s="25"/>
      <c r="Y1031" s="25"/>
      <c r="Z1031" s="25"/>
      <c r="AA1031" s="25"/>
      <c r="AB1031" s="25"/>
      <c r="AC1031" s="25"/>
      <c r="AD1031" s="25"/>
      <c r="AE1031" s="25"/>
      <c r="AF1031" s="25"/>
      <c r="AG1031" s="25"/>
      <c r="AH1031" s="25"/>
      <c r="AI1031" s="25"/>
      <c r="AJ1031" s="155"/>
    </row>
    <row r="1032" spans="4:36" x14ac:dyDescent="0.2">
      <c r="D1032" s="25"/>
      <c r="E1032" s="25"/>
      <c r="F1032" s="25"/>
      <c r="G1032" s="25"/>
      <c r="H1032" s="25"/>
      <c r="I1032" s="25"/>
      <c r="J1032" s="25"/>
      <c r="K1032" s="25"/>
      <c r="L1032" s="25"/>
      <c r="M1032" s="25"/>
      <c r="N1032" s="25"/>
      <c r="O1032" s="25"/>
      <c r="P1032" s="25"/>
      <c r="Q1032" s="25"/>
      <c r="R1032" s="25"/>
      <c r="S1032" s="25"/>
      <c r="T1032" s="25"/>
      <c r="U1032" s="25"/>
      <c r="V1032" s="25"/>
      <c r="W1032" s="25"/>
      <c r="X1032" s="25"/>
      <c r="Y1032" s="25"/>
      <c r="Z1032" s="25"/>
      <c r="AA1032" s="25"/>
      <c r="AB1032" s="25"/>
      <c r="AC1032" s="25"/>
      <c r="AD1032" s="25"/>
      <c r="AE1032" s="25"/>
      <c r="AF1032" s="25"/>
      <c r="AG1032" s="25"/>
      <c r="AH1032" s="25"/>
      <c r="AI1032" s="25"/>
      <c r="AJ1032" s="155"/>
    </row>
    <row r="1033" spans="4:36" x14ac:dyDescent="0.2">
      <c r="D1033" s="25"/>
      <c r="E1033" s="25"/>
      <c r="F1033" s="25"/>
      <c r="G1033" s="25"/>
      <c r="H1033" s="25"/>
      <c r="I1033" s="25"/>
      <c r="J1033" s="25"/>
      <c r="K1033" s="25"/>
      <c r="L1033" s="25"/>
      <c r="M1033" s="25"/>
      <c r="N1033" s="25"/>
      <c r="O1033" s="25"/>
      <c r="P1033" s="25"/>
      <c r="Q1033" s="25"/>
      <c r="R1033" s="25"/>
      <c r="S1033" s="25"/>
      <c r="T1033" s="25"/>
      <c r="U1033" s="25"/>
      <c r="V1033" s="25"/>
      <c r="W1033" s="25"/>
      <c r="X1033" s="25"/>
      <c r="Y1033" s="25"/>
      <c r="Z1033" s="25"/>
      <c r="AA1033" s="25"/>
      <c r="AB1033" s="25"/>
      <c r="AC1033" s="25"/>
      <c r="AD1033" s="25"/>
      <c r="AE1033" s="25"/>
      <c r="AF1033" s="25"/>
      <c r="AG1033" s="25"/>
      <c r="AH1033" s="25"/>
      <c r="AI1033" s="25"/>
      <c r="AJ1033" s="155"/>
    </row>
    <row r="1034" spans="4:36" x14ac:dyDescent="0.2">
      <c r="D1034" s="25"/>
      <c r="E1034" s="25"/>
      <c r="F1034" s="25"/>
      <c r="G1034" s="25"/>
      <c r="H1034" s="25"/>
      <c r="I1034" s="25"/>
      <c r="J1034" s="25"/>
      <c r="K1034" s="25"/>
      <c r="L1034" s="25"/>
      <c r="M1034" s="25"/>
      <c r="N1034" s="25"/>
      <c r="O1034" s="25"/>
      <c r="P1034" s="25"/>
      <c r="Q1034" s="25"/>
      <c r="R1034" s="25"/>
      <c r="S1034" s="25"/>
      <c r="T1034" s="25"/>
      <c r="U1034" s="25"/>
      <c r="V1034" s="25"/>
      <c r="W1034" s="25"/>
      <c r="X1034" s="25"/>
      <c r="Y1034" s="25"/>
      <c r="Z1034" s="25"/>
      <c r="AA1034" s="25"/>
      <c r="AB1034" s="25"/>
      <c r="AC1034" s="25"/>
      <c r="AD1034" s="25"/>
      <c r="AE1034" s="25"/>
      <c r="AF1034" s="25"/>
      <c r="AG1034" s="25"/>
      <c r="AH1034" s="25"/>
      <c r="AI1034" s="25"/>
      <c r="AJ1034" s="155"/>
    </row>
    <row r="1035" spans="4:36" x14ac:dyDescent="0.2">
      <c r="D1035" s="25"/>
      <c r="E1035" s="25"/>
      <c r="F1035" s="25"/>
      <c r="G1035" s="25"/>
      <c r="H1035" s="25"/>
      <c r="I1035" s="25"/>
      <c r="J1035" s="25"/>
      <c r="K1035" s="25"/>
      <c r="L1035" s="25"/>
      <c r="M1035" s="25"/>
      <c r="N1035" s="25"/>
      <c r="O1035" s="25"/>
      <c r="P1035" s="25"/>
      <c r="Q1035" s="25"/>
      <c r="R1035" s="25"/>
      <c r="S1035" s="25"/>
      <c r="T1035" s="25"/>
      <c r="U1035" s="25"/>
      <c r="V1035" s="25"/>
      <c r="W1035" s="25"/>
      <c r="X1035" s="25"/>
      <c r="Y1035" s="25"/>
      <c r="Z1035" s="25"/>
      <c r="AA1035" s="25"/>
      <c r="AB1035" s="25"/>
      <c r="AC1035" s="25"/>
      <c r="AD1035" s="25"/>
      <c r="AE1035" s="25"/>
      <c r="AF1035" s="25"/>
      <c r="AG1035" s="25"/>
      <c r="AH1035" s="25"/>
      <c r="AI1035" s="25"/>
      <c r="AJ1035" s="155"/>
    </row>
    <row r="1036" spans="4:36" x14ac:dyDescent="0.2">
      <c r="D1036" s="25"/>
      <c r="E1036" s="25"/>
      <c r="F1036" s="25"/>
      <c r="G1036" s="25"/>
      <c r="H1036" s="25"/>
      <c r="I1036" s="25"/>
      <c r="J1036" s="25"/>
      <c r="K1036" s="25"/>
      <c r="L1036" s="25"/>
      <c r="M1036" s="25"/>
      <c r="N1036" s="25"/>
      <c r="O1036" s="25"/>
      <c r="P1036" s="25"/>
      <c r="Q1036" s="25"/>
      <c r="R1036" s="25"/>
      <c r="S1036" s="25"/>
      <c r="T1036" s="25"/>
      <c r="U1036" s="25"/>
      <c r="V1036" s="25"/>
      <c r="W1036" s="25"/>
      <c r="X1036" s="25"/>
      <c r="Y1036" s="25"/>
      <c r="Z1036" s="25"/>
      <c r="AA1036" s="25"/>
      <c r="AB1036" s="25"/>
      <c r="AC1036" s="25"/>
      <c r="AD1036" s="25"/>
      <c r="AE1036" s="25"/>
      <c r="AF1036" s="25"/>
      <c r="AG1036" s="25"/>
      <c r="AH1036" s="25"/>
      <c r="AI1036" s="25"/>
      <c r="AJ1036" s="155"/>
    </row>
    <row r="1037" spans="4:36" x14ac:dyDescent="0.2">
      <c r="D1037" s="25"/>
      <c r="E1037" s="25"/>
      <c r="F1037" s="25"/>
      <c r="G1037" s="25"/>
      <c r="H1037" s="25"/>
      <c r="I1037" s="25"/>
      <c r="J1037" s="25"/>
      <c r="K1037" s="25"/>
      <c r="L1037" s="25"/>
      <c r="M1037" s="25"/>
      <c r="N1037" s="25"/>
      <c r="O1037" s="25"/>
      <c r="P1037" s="25"/>
      <c r="Q1037" s="25"/>
      <c r="R1037" s="25"/>
      <c r="S1037" s="25"/>
      <c r="T1037" s="25"/>
      <c r="U1037" s="25"/>
      <c r="V1037" s="25"/>
      <c r="W1037" s="25"/>
      <c r="X1037" s="25"/>
      <c r="Y1037" s="25"/>
      <c r="Z1037" s="25"/>
      <c r="AA1037" s="25"/>
      <c r="AB1037" s="25"/>
      <c r="AC1037" s="25"/>
      <c r="AD1037" s="25"/>
      <c r="AE1037" s="25"/>
      <c r="AF1037" s="25"/>
      <c r="AG1037" s="25"/>
      <c r="AH1037" s="25"/>
      <c r="AI1037" s="25"/>
      <c r="AJ1037" s="155"/>
    </row>
    <row r="1038" spans="4:36" x14ac:dyDescent="0.2">
      <c r="D1038" s="25"/>
      <c r="E1038" s="25"/>
      <c r="F1038" s="25"/>
      <c r="G1038" s="25"/>
      <c r="H1038" s="25"/>
      <c r="I1038" s="25"/>
      <c r="J1038" s="25"/>
      <c r="K1038" s="25"/>
      <c r="L1038" s="25"/>
      <c r="M1038" s="25"/>
      <c r="N1038" s="25"/>
      <c r="O1038" s="25"/>
      <c r="P1038" s="25"/>
      <c r="Q1038" s="25"/>
      <c r="R1038" s="25"/>
      <c r="S1038" s="25"/>
      <c r="T1038" s="25"/>
      <c r="U1038" s="25"/>
      <c r="V1038" s="25"/>
      <c r="W1038" s="25"/>
      <c r="X1038" s="25"/>
      <c r="Y1038" s="25"/>
      <c r="Z1038" s="25"/>
      <c r="AA1038" s="25"/>
      <c r="AB1038" s="25"/>
      <c r="AC1038" s="25"/>
      <c r="AD1038" s="25"/>
      <c r="AE1038" s="25"/>
      <c r="AF1038" s="25"/>
      <c r="AG1038" s="25"/>
      <c r="AH1038" s="25"/>
      <c r="AI1038" s="25"/>
      <c r="AJ1038" s="155"/>
    </row>
    <row r="1039" spans="4:36" x14ac:dyDescent="0.2">
      <c r="D1039" s="25"/>
      <c r="E1039" s="25"/>
      <c r="F1039" s="25"/>
      <c r="G1039" s="25"/>
      <c r="H1039" s="25"/>
      <c r="I1039" s="25"/>
      <c r="J1039" s="25"/>
      <c r="K1039" s="25"/>
      <c r="L1039" s="25"/>
      <c r="M1039" s="25"/>
      <c r="N1039" s="25"/>
      <c r="O1039" s="25"/>
      <c r="P1039" s="25"/>
      <c r="Q1039" s="25"/>
      <c r="R1039" s="25"/>
      <c r="S1039" s="25"/>
      <c r="T1039" s="25"/>
      <c r="U1039" s="25"/>
      <c r="V1039" s="25"/>
      <c r="W1039" s="25"/>
      <c r="X1039" s="25"/>
      <c r="Y1039" s="25"/>
      <c r="Z1039" s="25"/>
      <c r="AA1039" s="25"/>
      <c r="AB1039" s="25"/>
      <c r="AC1039" s="25"/>
      <c r="AD1039" s="25"/>
      <c r="AE1039" s="25"/>
      <c r="AF1039" s="25"/>
      <c r="AG1039" s="25"/>
      <c r="AH1039" s="25"/>
      <c r="AI1039" s="25"/>
      <c r="AJ1039" s="155"/>
    </row>
    <row r="1040" spans="4:36" x14ac:dyDescent="0.2">
      <c r="D1040" s="25"/>
      <c r="E1040" s="25"/>
      <c r="F1040" s="25"/>
      <c r="G1040" s="25"/>
      <c r="H1040" s="25"/>
      <c r="I1040" s="25"/>
      <c r="J1040" s="25"/>
      <c r="K1040" s="25"/>
      <c r="L1040" s="25"/>
      <c r="M1040" s="25"/>
      <c r="N1040" s="25"/>
      <c r="O1040" s="25"/>
      <c r="P1040" s="25"/>
      <c r="Q1040" s="25"/>
      <c r="R1040" s="25"/>
      <c r="S1040" s="25"/>
      <c r="T1040" s="25"/>
      <c r="U1040" s="25"/>
      <c r="V1040" s="25"/>
      <c r="W1040" s="25"/>
      <c r="X1040" s="25"/>
      <c r="Y1040" s="25"/>
      <c r="Z1040" s="25"/>
      <c r="AA1040" s="25"/>
      <c r="AB1040" s="25"/>
      <c r="AC1040" s="25"/>
      <c r="AD1040" s="25"/>
      <c r="AE1040" s="25"/>
      <c r="AF1040" s="25"/>
      <c r="AG1040" s="25"/>
      <c r="AH1040" s="25"/>
      <c r="AI1040" s="25"/>
      <c r="AJ1040" s="155"/>
    </row>
    <row r="1041" spans="4:36" x14ac:dyDescent="0.2">
      <c r="D1041" s="25"/>
      <c r="E1041" s="25"/>
      <c r="F1041" s="25"/>
      <c r="G1041" s="25"/>
      <c r="H1041" s="25"/>
      <c r="I1041" s="25"/>
      <c r="J1041" s="25"/>
      <c r="K1041" s="25"/>
      <c r="L1041" s="25"/>
      <c r="M1041" s="25"/>
      <c r="N1041" s="25"/>
      <c r="O1041" s="25"/>
      <c r="P1041" s="25"/>
      <c r="Q1041" s="25"/>
      <c r="R1041" s="25"/>
      <c r="S1041" s="25"/>
      <c r="T1041" s="25"/>
      <c r="U1041" s="25"/>
      <c r="V1041" s="25"/>
      <c r="W1041" s="25"/>
      <c r="X1041" s="25"/>
      <c r="Y1041" s="25"/>
      <c r="Z1041" s="25"/>
      <c r="AA1041" s="25"/>
      <c r="AB1041" s="25"/>
      <c r="AC1041" s="25"/>
      <c r="AD1041" s="25"/>
      <c r="AE1041" s="25"/>
      <c r="AF1041" s="25"/>
      <c r="AG1041" s="25"/>
      <c r="AH1041" s="25"/>
      <c r="AI1041" s="25"/>
      <c r="AJ1041" s="155"/>
    </row>
    <row r="1042" spans="4:36" x14ac:dyDescent="0.2">
      <c r="D1042" s="25"/>
      <c r="E1042" s="25"/>
      <c r="F1042" s="25"/>
      <c r="G1042" s="25"/>
      <c r="H1042" s="25"/>
      <c r="I1042" s="25"/>
      <c r="J1042" s="25"/>
      <c r="K1042" s="25"/>
      <c r="L1042" s="25"/>
      <c r="M1042" s="25"/>
      <c r="N1042" s="25"/>
      <c r="O1042" s="25"/>
      <c r="P1042" s="25"/>
      <c r="Q1042" s="25"/>
      <c r="R1042" s="25"/>
      <c r="S1042" s="25"/>
      <c r="T1042" s="25"/>
      <c r="U1042" s="25"/>
      <c r="V1042" s="25"/>
      <c r="W1042" s="25"/>
      <c r="X1042" s="25"/>
      <c r="Y1042" s="25"/>
      <c r="Z1042" s="25"/>
      <c r="AA1042" s="25"/>
      <c r="AB1042" s="25"/>
      <c r="AC1042" s="25"/>
      <c r="AD1042" s="25"/>
      <c r="AE1042" s="25"/>
      <c r="AF1042" s="25"/>
      <c r="AG1042" s="25"/>
      <c r="AH1042" s="25"/>
      <c r="AI1042" s="25"/>
      <c r="AJ1042" s="155"/>
    </row>
    <row r="1043" spans="4:36" x14ac:dyDescent="0.2">
      <c r="D1043" s="25"/>
      <c r="E1043" s="25"/>
      <c r="F1043" s="25"/>
      <c r="G1043" s="25"/>
      <c r="H1043" s="25"/>
      <c r="I1043" s="25"/>
      <c r="J1043" s="25"/>
      <c r="K1043" s="25"/>
      <c r="L1043" s="25"/>
      <c r="M1043" s="25"/>
      <c r="N1043" s="25"/>
      <c r="O1043" s="25"/>
      <c r="P1043" s="25"/>
      <c r="Q1043" s="25"/>
      <c r="R1043" s="25"/>
      <c r="S1043" s="25"/>
      <c r="T1043" s="25"/>
      <c r="U1043" s="25"/>
      <c r="V1043" s="25"/>
      <c r="W1043" s="25"/>
      <c r="X1043" s="25"/>
      <c r="Y1043" s="25"/>
      <c r="Z1043" s="25"/>
      <c r="AA1043" s="25"/>
      <c r="AB1043" s="25"/>
      <c r="AC1043" s="25"/>
      <c r="AD1043" s="25"/>
      <c r="AE1043" s="25"/>
      <c r="AF1043" s="25"/>
      <c r="AG1043" s="25"/>
      <c r="AH1043" s="25"/>
      <c r="AI1043" s="25"/>
      <c r="AJ1043" s="155"/>
    </row>
    <row r="1044" spans="4:36" x14ac:dyDescent="0.2">
      <c r="D1044" s="25"/>
      <c r="E1044" s="25"/>
      <c r="F1044" s="25"/>
      <c r="G1044" s="25"/>
      <c r="H1044" s="25"/>
      <c r="I1044" s="25"/>
      <c r="J1044" s="25"/>
      <c r="K1044" s="25"/>
      <c r="L1044" s="25"/>
      <c r="M1044" s="25"/>
      <c r="N1044" s="25"/>
      <c r="O1044" s="25"/>
      <c r="P1044" s="25"/>
      <c r="Q1044" s="25"/>
      <c r="R1044" s="25"/>
      <c r="S1044" s="25"/>
      <c r="T1044" s="25"/>
      <c r="U1044" s="25"/>
      <c r="V1044" s="25"/>
      <c r="W1044" s="25"/>
      <c r="X1044" s="25"/>
      <c r="Y1044" s="25"/>
      <c r="Z1044" s="25"/>
      <c r="AA1044" s="25"/>
      <c r="AB1044" s="25"/>
      <c r="AC1044" s="25"/>
      <c r="AD1044" s="25"/>
      <c r="AE1044" s="25"/>
      <c r="AF1044" s="25"/>
      <c r="AG1044" s="25"/>
      <c r="AH1044" s="25"/>
      <c r="AI1044" s="25"/>
      <c r="AJ1044" s="155"/>
    </row>
    <row r="1045" spans="4:36" x14ac:dyDescent="0.2">
      <c r="D1045" s="25"/>
      <c r="E1045" s="25"/>
      <c r="F1045" s="25"/>
      <c r="G1045" s="25"/>
      <c r="H1045" s="25"/>
      <c r="I1045" s="25"/>
      <c r="J1045" s="25"/>
      <c r="K1045" s="25"/>
      <c r="L1045" s="25"/>
      <c r="M1045" s="25"/>
      <c r="N1045" s="25"/>
      <c r="O1045" s="25"/>
      <c r="P1045" s="25"/>
      <c r="Q1045" s="25"/>
      <c r="R1045" s="25"/>
      <c r="S1045" s="25"/>
      <c r="T1045" s="25"/>
      <c r="U1045" s="25"/>
      <c r="V1045" s="25"/>
      <c r="W1045" s="25"/>
      <c r="X1045" s="25"/>
      <c r="Y1045" s="25"/>
      <c r="Z1045" s="25"/>
      <c r="AA1045" s="25"/>
      <c r="AB1045" s="25"/>
      <c r="AC1045" s="25"/>
      <c r="AD1045" s="25"/>
      <c r="AE1045" s="25"/>
      <c r="AF1045" s="25"/>
      <c r="AG1045" s="25"/>
      <c r="AH1045" s="25"/>
      <c r="AI1045" s="25"/>
      <c r="AJ1045" s="155"/>
    </row>
    <row r="1046" spans="4:36" x14ac:dyDescent="0.2">
      <c r="D1046" s="25"/>
      <c r="E1046" s="25"/>
      <c r="F1046" s="25"/>
      <c r="G1046" s="25"/>
      <c r="H1046" s="25"/>
      <c r="I1046" s="25"/>
      <c r="J1046" s="25"/>
      <c r="K1046" s="25"/>
      <c r="L1046" s="25"/>
      <c r="M1046" s="25"/>
      <c r="N1046" s="25"/>
      <c r="O1046" s="25"/>
      <c r="P1046" s="25"/>
      <c r="Q1046" s="25"/>
      <c r="R1046" s="25"/>
      <c r="S1046" s="25"/>
      <c r="T1046" s="25"/>
      <c r="U1046" s="25"/>
      <c r="V1046" s="25"/>
      <c r="W1046" s="25"/>
      <c r="X1046" s="25"/>
      <c r="Y1046" s="25"/>
      <c r="Z1046" s="25"/>
      <c r="AA1046" s="25"/>
      <c r="AB1046" s="25"/>
      <c r="AC1046" s="25"/>
      <c r="AD1046" s="25"/>
      <c r="AE1046" s="25"/>
      <c r="AF1046" s="25"/>
      <c r="AG1046" s="25"/>
      <c r="AH1046" s="25"/>
      <c r="AI1046" s="25"/>
      <c r="AJ1046" s="155"/>
    </row>
    <row r="1047" spans="4:36" x14ac:dyDescent="0.2">
      <c r="D1047" s="25"/>
      <c r="E1047" s="25"/>
      <c r="F1047" s="25"/>
      <c r="G1047" s="25"/>
      <c r="H1047" s="25"/>
      <c r="I1047" s="25"/>
      <c r="J1047" s="25"/>
      <c r="K1047" s="25"/>
      <c r="L1047" s="25"/>
      <c r="M1047" s="25"/>
      <c r="N1047" s="25"/>
      <c r="O1047" s="25"/>
      <c r="P1047" s="25"/>
      <c r="Q1047" s="25"/>
      <c r="R1047" s="25"/>
      <c r="S1047" s="25"/>
      <c r="T1047" s="25"/>
      <c r="U1047" s="25"/>
      <c r="V1047" s="25"/>
      <c r="W1047" s="25"/>
      <c r="X1047" s="25"/>
      <c r="Y1047" s="25"/>
      <c r="Z1047" s="25"/>
      <c r="AA1047" s="25"/>
      <c r="AB1047" s="25"/>
      <c r="AC1047" s="25"/>
      <c r="AD1047" s="25"/>
      <c r="AE1047" s="25"/>
      <c r="AF1047" s="25"/>
      <c r="AG1047" s="25"/>
      <c r="AH1047" s="25"/>
      <c r="AI1047" s="25"/>
      <c r="AJ1047" s="155"/>
    </row>
    <row r="1048" spans="4:36" x14ac:dyDescent="0.2">
      <c r="D1048" s="25"/>
      <c r="E1048" s="25"/>
      <c r="F1048" s="25"/>
      <c r="G1048" s="25"/>
      <c r="H1048" s="25"/>
      <c r="I1048" s="25"/>
      <c r="J1048" s="25"/>
      <c r="K1048" s="25"/>
      <c r="L1048" s="25"/>
      <c r="M1048" s="25"/>
      <c r="N1048" s="25"/>
      <c r="O1048" s="25"/>
      <c r="P1048" s="25"/>
      <c r="Q1048" s="25"/>
      <c r="R1048" s="25"/>
      <c r="S1048" s="25"/>
      <c r="T1048" s="25"/>
      <c r="U1048" s="25"/>
      <c r="V1048" s="25"/>
      <c r="W1048" s="25"/>
      <c r="X1048" s="25"/>
      <c r="Y1048" s="25"/>
      <c r="Z1048" s="25"/>
      <c r="AA1048" s="25"/>
      <c r="AB1048" s="25"/>
      <c r="AC1048" s="25"/>
      <c r="AD1048" s="25"/>
      <c r="AE1048" s="25"/>
      <c r="AF1048" s="25"/>
      <c r="AG1048" s="25"/>
      <c r="AH1048" s="25"/>
      <c r="AI1048" s="25"/>
      <c r="AJ1048" s="155"/>
    </row>
    <row r="1049" spans="4:36" x14ac:dyDescent="0.2">
      <c r="D1049" s="25"/>
      <c r="E1049" s="25"/>
      <c r="F1049" s="25"/>
      <c r="G1049" s="25"/>
      <c r="H1049" s="25"/>
      <c r="I1049" s="25"/>
      <c r="J1049" s="25"/>
      <c r="K1049" s="25"/>
      <c r="L1049" s="25"/>
      <c r="M1049" s="25"/>
      <c r="N1049" s="25"/>
      <c r="O1049" s="25"/>
      <c r="P1049" s="25"/>
      <c r="Q1049" s="25"/>
      <c r="R1049" s="25"/>
      <c r="S1049" s="25"/>
      <c r="T1049" s="25"/>
      <c r="U1049" s="25"/>
      <c r="V1049" s="25"/>
      <c r="W1049" s="25"/>
      <c r="X1049" s="25"/>
      <c r="Y1049" s="25"/>
      <c r="Z1049" s="25"/>
      <c r="AA1049" s="25"/>
      <c r="AB1049" s="25"/>
      <c r="AC1049" s="25"/>
      <c r="AD1049" s="25"/>
      <c r="AE1049" s="25"/>
      <c r="AF1049" s="25"/>
      <c r="AG1049" s="25"/>
      <c r="AH1049" s="25"/>
      <c r="AI1049" s="25"/>
      <c r="AJ1049" s="155"/>
    </row>
    <row r="1050" spans="4:36" x14ac:dyDescent="0.2">
      <c r="D1050" s="25"/>
      <c r="E1050" s="25"/>
      <c r="F1050" s="25"/>
      <c r="G1050" s="25"/>
      <c r="H1050" s="25"/>
      <c r="I1050" s="25"/>
      <c r="J1050" s="25"/>
      <c r="K1050" s="25"/>
      <c r="L1050" s="25"/>
      <c r="M1050" s="25"/>
      <c r="N1050" s="25"/>
      <c r="O1050" s="25"/>
      <c r="P1050" s="25"/>
      <c r="Q1050" s="25"/>
      <c r="R1050" s="25"/>
      <c r="S1050" s="25"/>
      <c r="T1050" s="25"/>
      <c r="U1050" s="25"/>
      <c r="V1050" s="25"/>
      <c r="W1050" s="25"/>
      <c r="X1050" s="25"/>
      <c r="Y1050" s="25"/>
      <c r="Z1050" s="25"/>
      <c r="AA1050" s="25"/>
      <c r="AB1050" s="25"/>
      <c r="AC1050" s="25"/>
      <c r="AD1050" s="25"/>
      <c r="AE1050" s="25"/>
      <c r="AF1050" s="25"/>
      <c r="AG1050" s="25"/>
      <c r="AH1050" s="25"/>
      <c r="AI1050" s="25"/>
      <c r="AJ1050" s="155"/>
    </row>
    <row r="1051" spans="4:36" x14ac:dyDescent="0.2">
      <c r="D1051" s="25"/>
      <c r="E1051" s="25"/>
      <c r="F1051" s="25"/>
      <c r="G1051" s="25"/>
      <c r="H1051" s="25"/>
      <c r="I1051" s="25"/>
      <c r="J1051" s="25"/>
      <c r="K1051" s="25"/>
      <c r="L1051" s="25"/>
      <c r="M1051" s="25"/>
      <c r="N1051" s="25"/>
      <c r="O1051" s="25"/>
      <c r="P1051" s="25"/>
      <c r="Q1051" s="25"/>
      <c r="R1051" s="25"/>
      <c r="S1051" s="25"/>
      <c r="T1051" s="25"/>
      <c r="U1051" s="25"/>
      <c r="V1051" s="25"/>
      <c r="W1051" s="25"/>
      <c r="X1051" s="25"/>
      <c r="Y1051" s="25"/>
      <c r="Z1051" s="25"/>
      <c r="AA1051" s="25"/>
      <c r="AB1051" s="25"/>
      <c r="AC1051" s="25"/>
      <c r="AD1051" s="25"/>
      <c r="AE1051" s="25"/>
      <c r="AF1051" s="25"/>
      <c r="AG1051" s="25"/>
      <c r="AH1051" s="25"/>
      <c r="AI1051" s="25"/>
      <c r="AJ1051" s="155"/>
    </row>
    <row r="1052" spans="4:36" x14ac:dyDescent="0.2">
      <c r="D1052" s="25"/>
      <c r="E1052" s="25"/>
      <c r="F1052" s="25"/>
      <c r="G1052" s="25"/>
      <c r="H1052" s="25"/>
      <c r="I1052" s="25"/>
      <c r="J1052" s="25"/>
      <c r="K1052" s="25"/>
      <c r="L1052" s="25"/>
      <c r="M1052" s="25"/>
      <c r="N1052" s="25"/>
      <c r="O1052" s="25"/>
      <c r="P1052" s="25"/>
      <c r="Q1052" s="25"/>
      <c r="R1052" s="25"/>
      <c r="S1052" s="25"/>
      <c r="T1052" s="25"/>
      <c r="U1052" s="25"/>
      <c r="V1052" s="25"/>
      <c r="W1052" s="25"/>
      <c r="X1052" s="25"/>
      <c r="Y1052" s="25"/>
      <c r="Z1052" s="25"/>
      <c r="AA1052" s="25"/>
      <c r="AB1052" s="25"/>
      <c r="AC1052" s="25"/>
      <c r="AD1052" s="25"/>
      <c r="AE1052" s="25"/>
      <c r="AF1052" s="25"/>
      <c r="AG1052" s="25"/>
      <c r="AH1052" s="25"/>
      <c r="AI1052" s="25"/>
      <c r="AJ1052" s="155"/>
    </row>
    <row r="1053" spans="4:36" x14ac:dyDescent="0.2">
      <c r="D1053" s="25"/>
      <c r="E1053" s="25"/>
      <c r="F1053" s="25"/>
      <c r="G1053" s="25"/>
      <c r="H1053" s="25"/>
      <c r="I1053" s="25"/>
      <c r="J1053" s="25"/>
      <c r="K1053" s="25"/>
      <c r="L1053" s="25"/>
      <c r="M1053" s="25"/>
      <c r="N1053" s="25"/>
      <c r="O1053" s="25"/>
      <c r="P1053" s="25"/>
      <c r="Q1053" s="25"/>
      <c r="R1053" s="25"/>
      <c r="S1053" s="25"/>
      <c r="T1053" s="25"/>
      <c r="U1053" s="25"/>
      <c r="V1053" s="25"/>
      <c r="W1053" s="25"/>
      <c r="X1053" s="25"/>
      <c r="Y1053" s="25"/>
      <c r="Z1053" s="25"/>
      <c r="AA1053" s="25"/>
      <c r="AB1053" s="25"/>
      <c r="AC1053" s="25"/>
      <c r="AD1053" s="25"/>
      <c r="AE1053" s="25"/>
      <c r="AF1053" s="25"/>
      <c r="AG1053" s="25"/>
      <c r="AH1053" s="25"/>
      <c r="AI1053" s="25"/>
      <c r="AJ1053" s="155"/>
    </row>
    <row r="1054" spans="4:36" x14ac:dyDescent="0.2">
      <c r="D1054" s="25"/>
      <c r="E1054" s="25"/>
      <c r="F1054" s="25"/>
      <c r="G1054" s="25"/>
      <c r="H1054" s="25"/>
      <c r="I1054" s="25"/>
      <c r="J1054" s="25"/>
      <c r="K1054" s="25"/>
      <c r="L1054" s="25"/>
      <c r="M1054" s="25"/>
      <c r="N1054" s="25"/>
      <c r="O1054" s="25"/>
      <c r="P1054" s="25"/>
      <c r="Q1054" s="25"/>
      <c r="R1054" s="25"/>
      <c r="S1054" s="25"/>
      <c r="T1054" s="25"/>
      <c r="U1054" s="25"/>
      <c r="V1054" s="25"/>
      <c r="W1054" s="25"/>
      <c r="X1054" s="25"/>
      <c r="Y1054" s="25"/>
      <c r="Z1054" s="25"/>
      <c r="AA1054" s="25"/>
      <c r="AB1054" s="25"/>
      <c r="AC1054" s="25"/>
      <c r="AD1054" s="25"/>
      <c r="AE1054" s="25"/>
      <c r="AF1054" s="25"/>
      <c r="AG1054" s="25"/>
      <c r="AH1054" s="25"/>
      <c r="AI1054" s="25"/>
      <c r="AJ1054" s="155"/>
    </row>
    <row r="1055" spans="4:36" x14ac:dyDescent="0.2">
      <c r="D1055" s="25"/>
      <c r="E1055" s="25"/>
      <c r="F1055" s="25"/>
      <c r="G1055" s="25"/>
      <c r="H1055" s="25"/>
      <c r="I1055" s="25"/>
      <c r="J1055" s="25"/>
      <c r="K1055" s="25"/>
      <c r="L1055" s="25"/>
      <c r="M1055" s="25"/>
      <c r="N1055" s="25"/>
      <c r="O1055" s="25"/>
      <c r="P1055" s="25"/>
      <c r="Q1055" s="25"/>
      <c r="R1055" s="25"/>
      <c r="S1055" s="25"/>
      <c r="T1055" s="25"/>
      <c r="U1055" s="25"/>
      <c r="V1055" s="25"/>
      <c r="W1055" s="25"/>
      <c r="X1055" s="25"/>
      <c r="Y1055" s="25"/>
      <c r="Z1055" s="25"/>
      <c r="AA1055" s="25"/>
      <c r="AB1055" s="25"/>
      <c r="AC1055" s="25"/>
      <c r="AD1055" s="25"/>
      <c r="AE1055" s="25"/>
      <c r="AF1055" s="25"/>
      <c r="AG1055" s="25"/>
      <c r="AH1055" s="25"/>
      <c r="AI1055" s="25"/>
      <c r="AJ1055" s="155"/>
    </row>
    <row r="1056" spans="4:36" x14ac:dyDescent="0.2">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c r="AA1056" s="25"/>
      <c r="AB1056" s="25"/>
      <c r="AC1056" s="25"/>
      <c r="AD1056" s="25"/>
      <c r="AE1056" s="25"/>
      <c r="AF1056" s="25"/>
      <c r="AG1056" s="25"/>
      <c r="AH1056" s="25"/>
      <c r="AI1056" s="25"/>
      <c r="AJ1056" s="155"/>
    </row>
    <row r="1057" spans="4:36" x14ac:dyDescent="0.2">
      <c r="D1057" s="25"/>
      <c r="E1057" s="25"/>
      <c r="F1057" s="25"/>
      <c r="G1057" s="25"/>
      <c r="H1057" s="25"/>
      <c r="I1057" s="25"/>
      <c r="J1057" s="25"/>
      <c r="K1057" s="25"/>
      <c r="L1057" s="25"/>
      <c r="M1057" s="25"/>
      <c r="N1057" s="25"/>
      <c r="O1057" s="25"/>
      <c r="P1057" s="25"/>
      <c r="Q1057" s="25"/>
      <c r="R1057" s="25"/>
      <c r="S1057" s="25"/>
      <c r="T1057" s="25"/>
      <c r="U1057" s="25"/>
      <c r="V1057" s="25"/>
      <c r="W1057" s="25"/>
      <c r="X1057" s="25"/>
      <c r="Y1057" s="25"/>
      <c r="Z1057" s="25"/>
      <c r="AA1057" s="25"/>
      <c r="AB1057" s="25"/>
      <c r="AC1057" s="25"/>
      <c r="AD1057" s="25"/>
      <c r="AE1057" s="25"/>
      <c r="AF1057" s="25"/>
      <c r="AG1057" s="25"/>
      <c r="AH1057" s="25"/>
      <c r="AI1057" s="25"/>
      <c r="AJ1057" s="155"/>
    </row>
    <row r="1058" spans="4:36" x14ac:dyDescent="0.2">
      <c r="D1058" s="25"/>
      <c r="E1058" s="25"/>
      <c r="F1058" s="25"/>
      <c r="G1058" s="25"/>
      <c r="H1058" s="25"/>
      <c r="I1058" s="25"/>
      <c r="J1058" s="25"/>
      <c r="K1058" s="25"/>
      <c r="L1058" s="25"/>
      <c r="M1058" s="25"/>
      <c r="N1058" s="25"/>
      <c r="O1058" s="25"/>
      <c r="P1058" s="25"/>
      <c r="Q1058" s="25"/>
      <c r="R1058" s="25"/>
      <c r="S1058" s="25"/>
      <c r="T1058" s="25"/>
      <c r="U1058" s="25"/>
      <c r="V1058" s="25"/>
      <c r="W1058" s="25"/>
      <c r="X1058" s="25"/>
      <c r="Y1058" s="25"/>
      <c r="Z1058" s="25"/>
      <c r="AA1058" s="25"/>
      <c r="AB1058" s="25"/>
      <c r="AC1058" s="25"/>
      <c r="AD1058" s="25"/>
      <c r="AE1058" s="25"/>
      <c r="AF1058" s="25"/>
      <c r="AG1058" s="25"/>
      <c r="AH1058" s="25"/>
      <c r="AI1058" s="25"/>
      <c r="AJ1058" s="155"/>
    </row>
    <row r="1059" spans="4:36" x14ac:dyDescent="0.2">
      <c r="D1059" s="25"/>
      <c r="E1059" s="25"/>
      <c r="F1059" s="25"/>
      <c r="G1059" s="25"/>
      <c r="H1059" s="25"/>
      <c r="I1059" s="25"/>
      <c r="J1059" s="25"/>
      <c r="K1059" s="25"/>
      <c r="L1059" s="25"/>
      <c r="M1059" s="25"/>
      <c r="N1059" s="25"/>
      <c r="O1059" s="25"/>
      <c r="P1059" s="25"/>
      <c r="Q1059" s="25"/>
      <c r="R1059" s="25"/>
      <c r="S1059" s="25"/>
      <c r="T1059" s="25"/>
      <c r="U1059" s="25"/>
      <c r="V1059" s="25"/>
      <c r="W1059" s="25"/>
      <c r="X1059" s="25"/>
      <c r="Y1059" s="25"/>
      <c r="Z1059" s="25"/>
      <c r="AA1059" s="25"/>
      <c r="AB1059" s="25"/>
      <c r="AC1059" s="25"/>
      <c r="AD1059" s="25"/>
      <c r="AE1059" s="25"/>
      <c r="AF1059" s="25"/>
      <c r="AG1059" s="25"/>
      <c r="AH1059" s="25"/>
      <c r="AI1059" s="25"/>
      <c r="AJ1059" s="155"/>
    </row>
    <row r="1060" spans="4:36" x14ac:dyDescent="0.2">
      <c r="D1060" s="25"/>
      <c r="E1060" s="25"/>
      <c r="F1060" s="25"/>
      <c r="G1060" s="25"/>
      <c r="H1060" s="25"/>
      <c r="I1060" s="25"/>
      <c r="J1060" s="25"/>
      <c r="K1060" s="25"/>
      <c r="L1060" s="25"/>
      <c r="M1060" s="25"/>
      <c r="N1060" s="25"/>
      <c r="O1060" s="25"/>
      <c r="P1060" s="25"/>
      <c r="Q1060" s="25"/>
      <c r="R1060" s="25"/>
      <c r="S1060" s="25"/>
      <c r="T1060" s="25"/>
      <c r="U1060" s="25"/>
      <c r="V1060" s="25"/>
      <c r="W1060" s="25"/>
      <c r="X1060" s="25"/>
      <c r="Y1060" s="25"/>
      <c r="Z1060" s="25"/>
      <c r="AA1060" s="25"/>
      <c r="AB1060" s="25"/>
      <c r="AC1060" s="25"/>
      <c r="AD1060" s="25"/>
      <c r="AE1060" s="25"/>
      <c r="AF1060" s="25"/>
      <c r="AG1060" s="25"/>
      <c r="AH1060" s="25"/>
      <c r="AI1060" s="25"/>
      <c r="AJ1060" s="155"/>
    </row>
    <row r="1061" spans="4:36" x14ac:dyDescent="0.2">
      <c r="D1061" s="25"/>
      <c r="E1061" s="25"/>
      <c r="F1061" s="25"/>
      <c r="G1061" s="25"/>
      <c r="H1061" s="25"/>
      <c r="I1061" s="25"/>
      <c r="J1061" s="25"/>
      <c r="K1061" s="25"/>
      <c r="L1061" s="25"/>
      <c r="M1061" s="25"/>
      <c r="N1061" s="25"/>
      <c r="O1061" s="25"/>
      <c r="P1061" s="25"/>
      <c r="Q1061" s="25"/>
      <c r="R1061" s="25"/>
      <c r="S1061" s="25"/>
      <c r="T1061" s="25"/>
      <c r="U1061" s="25"/>
      <c r="V1061" s="25"/>
      <c r="W1061" s="25"/>
      <c r="X1061" s="25"/>
      <c r="Y1061" s="25"/>
      <c r="Z1061" s="25"/>
      <c r="AA1061" s="25"/>
      <c r="AB1061" s="25"/>
      <c r="AC1061" s="25"/>
      <c r="AD1061" s="25"/>
      <c r="AE1061" s="25"/>
      <c r="AF1061" s="25"/>
      <c r="AG1061" s="25"/>
      <c r="AH1061" s="25"/>
      <c r="AI1061" s="25"/>
      <c r="AJ1061" s="155"/>
    </row>
    <row r="1062" spans="4:36" x14ac:dyDescent="0.2">
      <c r="D1062" s="25"/>
      <c r="E1062" s="25"/>
      <c r="F1062" s="25"/>
      <c r="G1062" s="25"/>
      <c r="H1062" s="25"/>
      <c r="I1062" s="25"/>
      <c r="J1062" s="25"/>
      <c r="K1062" s="25"/>
      <c r="L1062" s="25"/>
      <c r="M1062" s="25"/>
      <c r="N1062" s="25"/>
      <c r="O1062" s="25"/>
      <c r="P1062" s="25"/>
      <c r="Q1062" s="25"/>
      <c r="R1062" s="25"/>
      <c r="S1062" s="25"/>
      <c r="T1062" s="25"/>
      <c r="U1062" s="25"/>
      <c r="V1062" s="25"/>
      <c r="W1062" s="25"/>
      <c r="X1062" s="25"/>
      <c r="Y1062" s="25"/>
      <c r="Z1062" s="25"/>
      <c r="AA1062" s="25"/>
      <c r="AB1062" s="25"/>
      <c r="AC1062" s="25"/>
      <c r="AD1062" s="25"/>
      <c r="AE1062" s="25"/>
      <c r="AF1062" s="25"/>
      <c r="AG1062" s="25"/>
      <c r="AH1062" s="25"/>
      <c r="AI1062" s="25"/>
      <c r="AJ1062" s="155"/>
    </row>
    <row r="1063" spans="4:36" x14ac:dyDescent="0.2">
      <c r="D1063" s="25"/>
      <c r="E1063" s="25"/>
      <c r="F1063" s="25"/>
      <c r="G1063" s="25"/>
      <c r="H1063" s="25"/>
      <c r="I1063" s="25"/>
      <c r="J1063" s="25"/>
      <c r="K1063" s="25"/>
      <c r="L1063" s="25"/>
      <c r="M1063" s="25"/>
      <c r="N1063" s="25"/>
      <c r="O1063" s="25"/>
      <c r="P1063" s="25"/>
      <c r="Q1063" s="25"/>
      <c r="R1063" s="25"/>
      <c r="S1063" s="25"/>
      <c r="T1063" s="25"/>
      <c r="U1063" s="25"/>
      <c r="V1063" s="25"/>
      <c r="W1063" s="25"/>
      <c r="X1063" s="25"/>
      <c r="Y1063" s="25"/>
      <c r="Z1063" s="25"/>
      <c r="AA1063" s="25"/>
      <c r="AB1063" s="25"/>
      <c r="AC1063" s="25"/>
      <c r="AD1063" s="25"/>
      <c r="AE1063" s="25"/>
      <c r="AF1063" s="25"/>
      <c r="AG1063" s="25"/>
      <c r="AH1063" s="25"/>
      <c r="AI1063" s="25"/>
      <c r="AJ1063" s="155"/>
    </row>
    <row r="1064" spans="4:36" x14ac:dyDescent="0.2">
      <c r="D1064" s="25"/>
      <c r="E1064" s="25"/>
      <c r="F1064" s="25"/>
      <c r="G1064" s="25"/>
      <c r="H1064" s="25"/>
      <c r="I1064" s="25"/>
      <c r="J1064" s="25"/>
      <c r="K1064" s="25"/>
      <c r="L1064" s="25"/>
      <c r="M1064" s="25"/>
      <c r="N1064" s="25"/>
      <c r="O1064" s="25"/>
      <c r="P1064" s="25"/>
      <c r="Q1064" s="25"/>
      <c r="R1064" s="25"/>
      <c r="S1064" s="25"/>
      <c r="T1064" s="25"/>
      <c r="U1064" s="25"/>
      <c r="V1064" s="25"/>
      <c r="W1064" s="25"/>
      <c r="X1064" s="25"/>
      <c r="Y1064" s="25"/>
      <c r="Z1064" s="25"/>
      <c r="AA1064" s="25"/>
      <c r="AB1064" s="25"/>
      <c r="AC1064" s="25"/>
      <c r="AD1064" s="25"/>
      <c r="AE1064" s="25"/>
      <c r="AF1064" s="25"/>
      <c r="AG1064" s="25"/>
      <c r="AH1064" s="25"/>
      <c r="AI1064" s="25"/>
      <c r="AJ1064" s="155"/>
    </row>
    <row r="1065" spans="4:36" x14ac:dyDescent="0.2">
      <c r="D1065" s="25"/>
      <c r="E1065" s="25"/>
      <c r="F1065" s="25"/>
      <c r="G1065" s="25"/>
      <c r="H1065" s="25"/>
      <c r="I1065" s="25"/>
      <c r="J1065" s="25"/>
      <c r="K1065" s="25"/>
      <c r="L1065" s="25"/>
      <c r="M1065" s="25"/>
      <c r="N1065" s="25"/>
      <c r="O1065" s="25"/>
      <c r="P1065" s="25"/>
      <c r="Q1065" s="25"/>
      <c r="R1065" s="25"/>
      <c r="S1065" s="25"/>
      <c r="T1065" s="25"/>
      <c r="U1065" s="25"/>
      <c r="V1065" s="25"/>
      <c r="W1065" s="25"/>
      <c r="X1065" s="25"/>
      <c r="Y1065" s="25"/>
      <c r="Z1065" s="25"/>
      <c r="AA1065" s="25"/>
      <c r="AB1065" s="25"/>
      <c r="AC1065" s="25"/>
      <c r="AD1065" s="25"/>
      <c r="AE1065" s="25"/>
      <c r="AF1065" s="25"/>
      <c r="AG1065" s="25"/>
      <c r="AH1065" s="25"/>
      <c r="AI1065" s="25"/>
      <c r="AJ1065" s="155"/>
    </row>
    <row r="1066" spans="4:36" x14ac:dyDescent="0.2">
      <c r="D1066" s="25"/>
      <c r="E1066" s="25"/>
      <c r="F1066" s="25"/>
      <c r="G1066" s="25"/>
      <c r="H1066" s="25"/>
      <c r="I1066" s="25"/>
      <c r="J1066" s="25"/>
      <c r="K1066" s="25"/>
      <c r="L1066" s="25"/>
      <c r="M1066" s="25"/>
      <c r="N1066" s="25"/>
      <c r="O1066" s="25"/>
      <c r="P1066" s="25"/>
      <c r="Q1066" s="25"/>
      <c r="R1066" s="25"/>
      <c r="S1066" s="25"/>
      <c r="T1066" s="25"/>
      <c r="U1066" s="25"/>
      <c r="V1066" s="25"/>
      <c r="W1066" s="25"/>
      <c r="X1066" s="25"/>
      <c r="Y1066" s="25"/>
      <c r="Z1066" s="25"/>
      <c r="AA1066" s="25"/>
      <c r="AB1066" s="25"/>
      <c r="AC1066" s="25"/>
      <c r="AD1066" s="25"/>
      <c r="AE1066" s="25"/>
      <c r="AF1066" s="25"/>
      <c r="AG1066" s="25"/>
      <c r="AH1066" s="25"/>
      <c r="AI1066" s="25"/>
      <c r="AJ1066" s="155"/>
    </row>
    <row r="1067" spans="4:36" x14ac:dyDescent="0.2">
      <c r="D1067" s="25"/>
      <c r="E1067" s="25"/>
      <c r="F1067" s="25"/>
      <c r="G1067" s="25"/>
      <c r="H1067" s="25"/>
      <c r="I1067" s="25"/>
      <c r="J1067" s="25"/>
      <c r="K1067" s="25"/>
      <c r="L1067" s="25"/>
      <c r="M1067" s="25"/>
      <c r="N1067" s="25"/>
      <c r="O1067" s="25"/>
      <c r="P1067" s="25"/>
      <c r="Q1067" s="25"/>
      <c r="R1067" s="25"/>
      <c r="S1067" s="25"/>
      <c r="T1067" s="25"/>
      <c r="U1067" s="25"/>
      <c r="V1067" s="25"/>
      <c r="W1067" s="25"/>
      <c r="X1067" s="25"/>
      <c r="Y1067" s="25"/>
      <c r="Z1067" s="25"/>
      <c r="AA1067" s="25"/>
      <c r="AB1067" s="25"/>
      <c r="AC1067" s="25"/>
      <c r="AD1067" s="25"/>
      <c r="AE1067" s="25"/>
      <c r="AF1067" s="25"/>
      <c r="AG1067" s="25"/>
      <c r="AH1067" s="25"/>
      <c r="AI1067" s="25"/>
      <c r="AJ1067" s="155"/>
    </row>
    <row r="1068" spans="4:36" x14ac:dyDescent="0.2">
      <c r="D1068" s="25"/>
      <c r="E1068" s="25"/>
      <c r="F1068" s="25"/>
      <c r="G1068" s="25"/>
      <c r="H1068" s="25"/>
      <c r="I1068" s="25"/>
      <c r="J1068" s="25"/>
      <c r="K1068" s="25"/>
      <c r="L1068" s="25"/>
      <c r="M1068" s="25"/>
      <c r="N1068" s="25"/>
      <c r="O1068" s="25"/>
      <c r="P1068" s="25"/>
      <c r="Q1068" s="25"/>
      <c r="R1068" s="25"/>
      <c r="S1068" s="25"/>
      <c r="T1068" s="25"/>
      <c r="U1068" s="25"/>
      <c r="V1068" s="25"/>
      <c r="W1068" s="25"/>
      <c r="X1068" s="25"/>
      <c r="Y1068" s="25"/>
      <c r="Z1068" s="25"/>
      <c r="AA1068" s="25"/>
      <c r="AB1068" s="25"/>
      <c r="AC1068" s="25"/>
      <c r="AD1068" s="25"/>
      <c r="AE1068" s="25"/>
      <c r="AF1068" s="25"/>
      <c r="AG1068" s="25"/>
      <c r="AH1068" s="25"/>
      <c r="AI1068" s="25"/>
      <c r="AJ1068" s="155"/>
    </row>
    <row r="1069" spans="4:36" x14ac:dyDescent="0.2">
      <c r="D1069" s="25"/>
      <c r="E1069" s="25"/>
      <c r="F1069" s="25"/>
      <c r="G1069" s="25"/>
      <c r="H1069" s="25"/>
      <c r="I1069" s="25"/>
      <c r="J1069" s="25"/>
      <c r="K1069" s="25"/>
      <c r="L1069" s="25"/>
      <c r="M1069" s="25"/>
      <c r="N1069" s="25"/>
      <c r="O1069" s="25"/>
      <c r="P1069" s="25"/>
      <c r="Q1069" s="25"/>
      <c r="R1069" s="25"/>
      <c r="S1069" s="25"/>
      <c r="T1069" s="25"/>
      <c r="U1069" s="25"/>
      <c r="V1069" s="25"/>
      <c r="W1069" s="25"/>
      <c r="X1069" s="25"/>
      <c r="Y1069" s="25"/>
      <c r="Z1069" s="25"/>
      <c r="AA1069" s="25"/>
      <c r="AB1069" s="25"/>
      <c r="AC1069" s="25"/>
      <c r="AD1069" s="25"/>
      <c r="AE1069" s="25"/>
      <c r="AF1069" s="25"/>
      <c r="AG1069" s="25"/>
      <c r="AH1069" s="25"/>
      <c r="AI1069" s="25"/>
      <c r="AJ1069" s="155"/>
    </row>
    <row r="1070" spans="4:36" x14ac:dyDescent="0.2">
      <c r="D1070" s="25"/>
      <c r="E1070" s="25"/>
      <c r="F1070" s="25"/>
      <c r="G1070" s="25"/>
      <c r="H1070" s="25"/>
      <c r="I1070" s="25"/>
      <c r="J1070" s="25"/>
      <c r="K1070" s="25"/>
      <c r="L1070" s="25"/>
      <c r="M1070" s="25"/>
      <c r="N1070" s="25"/>
      <c r="O1070" s="25"/>
      <c r="P1070" s="25"/>
      <c r="Q1070" s="25"/>
      <c r="R1070" s="25"/>
      <c r="S1070" s="25"/>
      <c r="T1070" s="25"/>
      <c r="U1070" s="25"/>
      <c r="V1070" s="25"/>
      <c r="W1070" s="25"/>
      <c r="X1070" s="25"/>
      <c r="Y1070" s="25"/>
      <c r="Z1070" s="25"/>
      <c r="AA1070" s="25"/>
      <c r="AB1070" s="25"/>
      <c r="AC1070" s="25"/>
      <c r="AD1070" s="25"/>
      <c r="AE1070" s="25"/>
      <c r="AF1070" s="25"/>
      <c r="AG1070" s="25"/>
      <c r="AH1070" s="25"/>
      <c r="AI1070" s="25"/>
      <c r="AJ1070" s="155"/>
    </row>
    <row r="1071" spans="4:36" x14ac:dyDescent="0.2">
      <c r="D1071" s="25"/>
      <c r="E1071" s="25"/>
      <c r="F1071" s="25"/>
      <c r="G1071" s="25"/>
      <c r="H1071" s="25"/>
      <c r="I1071" s="25"/>
      <c r="J1071" s="25"/>
      <c r="K1071" s="25"/>
      <c r="L1071" s="25"/>
      <c r="M1071" s="25"/>
      <c r="N1071" s="25"/>
      <c r="O1071" s="25"/>
      <c r="P1071" s="25"/>
      <c r="Q1071" s="25"/>
      <c r="R1071" s="25"/>
      <c r="S1071" s="25"/>
      <c r="T1071" s="25"/>
      <c r="U1071" s="25"/>
      <c r="V1071" s="25"/>
      <c r="W1071" s="25"/>
      <c r="X1071" s="25"/>
      <c r="Y1071" s="25"/>
      <c r="Z1071" s="25"/>
      <c r="AA1071" s="25"/>
      <c r="AB1071" s="25"/>
      <c r="AC1071" s="25"/>
      <c r="AD1071" s="25"/>
      <c r="AE1071" s="25"/>
      <c r="AF1071" s="25"/>
      <c r="AG1071" s="25"/>
      <c r="AH1071" s="25"/>
      <c r="AI1071" s="25"/>
      <c r="AJ1071" s="155"/>
    </row>
    <row r="1072" spans="4:36" x14ac:dyDescent="0.2">
      <c r="D1072" s="25"/>
      <c r="E1072" s="25"/>
      <c r="F1072" s="25"/>
      <c r="G1072" s="25"/>
      <c r="H1072" s="25"/>
      <c r="I1072" s="25"/>
      <c r="J1072" s="25"/>
      <c r="K1072" s="25"/>
      <c r="L1072" s="25"/>
      <c r="M1072" s="25"/>
      <c r="N1072" s="25"/>
      <c r="O1072" s="25"/>
      <c r="P1072" s="25"/>
      <c r="Q1072" s="25"/>
      <c r="R1072" s="25"/>
      <c r="S1072" s="25"/>
      <c r="T1072" s="25"/>
      <c r="U1072" s="25"/>
      <c r="V1072" s="25"/>
      <c r="W1072" s="25"/>
      <c r="X1072" s="25"/>
      <c r="Y1072" s="25"/>
      <c r="Z1072" s="25"/>
      <c r="AA1072" s="25"/>
      <c r="AB1072" s="25"/>
      <c r="AC1072" s="25"/>
      <c r="AD1072" s="25"/>
      <c r="AE1072" s="25"/>
      <c r="AF1072" s="25"/>
      <c r="AG1072" s="25"/>
      <c r="AH1072" s="25"/>
      <c r="AI1072" s="25"/>
      <c r="AJ1072" s="155"/>
    </row>
    <row r="1073" spans="4:36" x14ac:dyDescent="0.2">
      <c r="D1073" s="25"/>
      <c r="E1073" s="25"/>
      <c r="F1073" s="25"/>
      <c r="G1073" s="25"/>
      <c r="H1073" s="25"/>
      <c r="I1073" s="25"/>
      <c r="J1073" s="25"/>
      <c r="K1073" s="25"/>
      <c r="L1073" s="25"/>
      <c r="M1073" s="25"/>
      <c r="N1073" s="25"/>
      <c r="O1073" s="25"/>
      <c r="P1073" s="25"/>
      <c r="Q1073" s="25"/>
      <c r="R1073" s="25"/>
      <c r="S1073" s="25"/>
      <c r="T1073" s="25"/>
      <c r="U1073" s="25"/>
      <c r="V1073" s="25"/>
      <c r="W1073" s="25"/>
      <c r="X1073" s="25"/>
      <c r="Y1073" s="25"/>
      <c r="Z1073" s="25"/>
      <c r="AA1073" s="25"/>
      <c r="AB1073" s="25"/>
      <c r="AC1073" s="25"/>
      <c r="AD1073" s="25"/>
      <c r="AE1073" s="25"/>
      <c r="AF1073" s="25"/>
      <c r="AG1073" s="25"/>
      <c r="AH1073" s="25"/>
      <c r="AI1073" s="25"/>
      <c r="AJ1073" s="155"/>
    </row>
    <row r="1074" spans="4:36" x14ac:dyDescent="0.2">
      <c r="D1074" s="25"/>
      <c r="E1074" s="25"/>
      <c r="F1074" s="25"/>
      <c r="G1074" s="25"/>
      <c r="H1074" s="25"/>
      <c r="I1074" s="25"/>
      <c r="J1074" s="25"/>
      <c r="K1074" s="25"/>
      <c r="L1074" s="25"/>
      <c r="M1074" s="25"/>
      <c r="N1074" s="25"/>
      <c r="O1074" s="25"/>
      <c r="P1074" s="25"/>
      <c r="Q1074" s="25"/>
      <c r="R1074" s="25"/>
      <c r="S1074" s="25"/>
      <c r="T1074" s="25"/>
      <c r="U1074" s="25"/>
      <c r="V1074" s="25"/>
      <c r="W1074" s="25"/>
      <c r="X1074" s="25"/>
      <c r="Y1074" s="25"/>
      <c r="Z1074" s="25"/>
      <c r="AA1074" s="25"/>
      <c r="AB1074" s="25"/>
      <c r="AC1074" s="25"/>
      <c r="AD1074" s="25"/>
      <c r="AE1074" s="25"/>
      <c r="AF1074" s="25"/>
      <c r="AG1074" s="25"/>
      <c r="AH1074" s="25"/>
      <c r="AI1074" s="25"/>
      <c r="AJ1074" s="155"/>
    </row>
    <row r="1075" spans="4:36" x14ac:dyDescent="0.2">
      <c r="D1075" s="25"/>
      <c r="E1075" s="25"/>
      <c r="F1075" s="25"/>
      <c r="G1075" s="25"/>
      <c r="H1075" s="25"/>
      <c r="I1075" s="25"/>
      <c r="J1075" s="25"/>
      <c r="K1075" s="25"/>
      <c r="L1075" s="25"/>
      <c r="M1075" s="25"/>
      <c r="N1075" s="25"/>
      <c r="O1075" s="25"/>
      <c r="P1075" s="25"/>
      <c r="Q1075" s="25"/>
      <c r="R1075" s="25"/>
      <c r="S1075" s="25"/>
      <c r="T1075" s="25"/>
      <c r="U1075" s="25"/>
      <c r="V1075" s="25"/>
      <c r="W1075" s="25"/>
      <c r="X1075" s="25"/>
      <c r="Y1075" s="25"/>
      <c r="Z1075" s="25"/>
      <c r="AA1075" s="25"/>
      <c r="AB1075" s="25"/>
      <c r="AC1075" s="25"/>
      <c r="AD1075" s="25"/>
      <c r="AE1075" s="25"/>
      <c r="AF1075" s="25"/>
      <c r="AG1075" s="25"/>
      <c r="AH1075" s="25"/>
      <c r="AI1075" s="25"/>
      <c r="AJ1075" s="155"/>
    </row>
    <row r="1076" spans="4:36" x14ac:dyDescent="0.2">
      <c r="D1076" s="25"/>
      <c r="E1076" s="25"/>
      <c r="F1076" s="25"/>
      <c r="G1076" s="25"/>
      <c r="H1076" s="25"/>
      <c r="I1076" s="25"/>
      <c r="J1076" s="25"/>
      <c r="K1076" s="25"/>
      <c r="L1076" s="25"/>
      <c r="M1076" s="25"/>
      <c r="N1076" s="25"/>
      <c r="O1076" s="25"/>
      <c r="P1076" s="25"/>
      <c r="Q1076" s="25"/>
      <c r="R1076" s="25"/>
      <c r="S1076" s="25"/>
      <c r="T1076" s="25"/>
      <c r="U1076" s="25"/>
      <c r="V1076" s="25"/>
      <c r="W1076" s="25"/>
      <c r="X1076" s="25"/>
      <c r="Y1076" s="25"/>
      <c r="Z1076" s="25"/>
      <c r="AA1076" s="25"/>
      <c r="AB1076" s="25"/>
      <c r="AC1076" s="25"/>
      <c r="AD1076" s="25"/>
      <c r="AE1076" s="25"/>
      <c r="AF1076" s="25"/>
      <c r="AG1076" s="25"/>
      <c r="AH1076" s="25"/>
      <c r="AI1076" s="25"/>
      <c r="AJ1076" s="155"/>
    </row>
    <row r="1077" spans="4:36" x14ac:dyDescent="0.2">
      <c r="D1077" s="25"/>
      <c r="E1077" s="25"/>
      <c r="F1077" s="25"/>
      <c r="G1077" s="25"/>
      <c r="H1077" s="25"/>
      <c r="I1077" s="25"/>
      <c r="J1077" s="25"/>
      <c r="K1077" s="25"/>
      <c r="L1077" s="25"/>
      <c r="M1077" s="25"/>
      <c r="N1077" s="25"/>
      <c r="O1077" s="25"/>
      <c r="P1077" s="25"/>
      <c r="Q1077" s="25"/>
      <c r="R1077" s="25"/>
      <c r="S1077" s="25"/>
      <c r="T1077" s="25"/>
      <c r="U1077" s="25"/>
      <c r="V1077" s="25"/>
      <c r="W1077" s="25"/>
      <c r="X1077" s="25"/>
      <c r="Y1077" s="25"/>
      <c r="Z1077" s="25"/>
      <c r="AA1077" s="25"/>
      <c r="AB1077" s="25"/>
      <c r="AC1077" s="25"/>
      <c r="AD1077" s="25"/>
      <c r="AE1077" s="25"/>
      <c r="AF1077" s="25"/>
      <c r="AG1077" s="25"/>
      <c r="AH1077" s="25"/>
      <c r="AI1077" s="25"/>
      <c r="AJ1077" s="155"/>
    </row>
    <row r="1078" spans="4:36" x14ac:dyDescent="0.2">
      <c r="D1078" s="25"/>
      <c r="E1078" s="25"/>
      <c r="F1078" s="25"/>
      <c r="G1078" s="25"/>
      <c r="H1078" s="25"/>
      <c r="I1078" s="25"/>
      <c r="J1078" s="25"/>
      <c r="K1078" s="25"/>
      <c r="L1078" s="25"/>
      <c r="M1078" s="25"/>
      <c r="N1078" s="25"/>
      <c r="O1078" s="25"/>
      <c r="P1078" s="25"/>
      <c r="Q1078" s="25"/>
      <c r="R1078" s="25"/>
      <c r="S1078" s="25"/>
      <c r="T1078" s="25"/>
      <c r="U1078" s="25"/>
      <c r="V1078" s="25"/>
      <c r="W1078" s="25"/>
      <c r="X1078" s="25"/>
      <c r="Y1078" s="25"/>
      <c r="Z1078" s="25"/>
      <c r="AA1078" s="25"/>
      <c r="AB1078" s="25"/>
      <c r="AC1078" s="25"/>
      <c r="AD1078" s="25"/>
      <c r="AE1078" s="25"/>
      <c r="AF1078" s="25"/>
      <c r="AG1078" s="25"/>
      <c r="AH1078" s="25"/>
      <c r="AI1078" s="25"/>
      <c r="AJ1078" s="155"/>
    </row>
    <row r="1079" spans="4:36" x14ac:dyDescent="0.2">
      <c r="D1079" s="25"/>
      <c r="E1079" s="25"/>
      <c r="F1079" s="25"/>
      <c r="G1079" s="25"/>
      <c r="H1079" s="25"/>
      <c r="I1079" s="25"/>
      <c r="J1079" s="25"/>
      <c r="K1079" s="25"/>
      <c r="L1079" s="25"/>
      <c r="M1079" s="25"/>
      <c r="N1079" s="25"/>
      <c r="O1079" s="25"/>
      <c r="P1079" s="25"/>
      <c r="Q1079" s="25"/>
      <c r="R1079" s="25"/>
      <c r="S1079" s="25"/>
      <c r="T1079" s="25"/>
      <c r="U1079" s="25"/>
      <c r="V1079" s="25"/>
      <c r="W1079" s="25"/>
      <c r="X1079" s="25"/>
      <c r="Y1079" s="25"/>
      <c r="Z1079" s="25"/>
      <c r="AA1079" s="25"/>
      <c r="AB1079" s="25"/>
      <c r="AC1079" s="25"/>
      <c r="AD1079" s="25"/>
      <c r="AE1079" s="25"/>
      <c r="AF1079" s="25"/>
      <c r="AG1079" s="25"/>
      <c r="AH1079" s="25"/>
      <c r="AI1079" s="25"/>
      <c r="AJ1079" s="155"/>
    </row>
    <row r="1080" spans="4:36" x14ac:dyDescent="0.2">
      <c r="D1080" s="25"/>
      <c r="E1080" s="25"/>
      <c r="F1080" s="25"/>
      <c r="G1080" s="25"/>
      <c r="H1080" s="25"/>
      <c r="I1080" s="25"/>
      <c r="J1080" s="25"/>
      <c r="K1080" s="25"/>
      <c r="L1080" s="25"/>
      <c r="M1080" s="25"/>
      <c r="N1080" s="25"/>
      <c r="O1080" s="25"/>
      <c r="P1080" s="25"/>
      <c r="Q1080" s="25"/>
      <c r="R1080" s="25"/>
      <c r="S1080" s="25"/>
      <c r="T1080" s="25"/>
      <c r="U1080" s="25"/>
      <c r="V1080" s="25"/>
      <c r="W1080" s="25"/>
      <c r="X1080" s="25"/>
      <c r="Y1080" s="25"/>
      <c r="Z1080" s="25"/>
      <c r="AA1080" s="25"/>
      <c r="AB1080" s="25"/>
      <c r="AC1080" s="25"/>
      <c r="AD1080" s="25"/>
      <c r="AE1080" s="25"/>
      <c r="AF1080" s="25"/>
      <c r="AG1080" s="25"/>
      <c r="AH1080" s="25"/>
      <c r="AI1080" s="25"/>
      <c r="AJ1080" s="155"/>
    </row>
    <row r="1081" spans="4:36" x14ac:dyDescent="0.2">
      <c r="D1081" s="25"/>
      <c r="E1081" s="25"/>
      <c r="F1081" s="25"/>
      <c r="G1081" s="25"/>
      <c r="H1081" s="25"/>
      <c r="I1081" s="25"/>
      <c r="J1081" s="25"/>
      <c r="K1081" s="25"/>
      <c r="L1081" s="25"/>
      <c r="M1081" s="25"/>
      <c r="N1081" s="25"/>
      <c r="O1081" s="25"/>
      <c r="P1081" s="25"/>
      <c r="Q1081" s="25"/>
      <c r="R1081" s="25"/>
      <c r="S1081" s="25"/>
      <c r="T1081" s="25"/>
      <c r="U1081" s="25"/>
      <c r="V1081" s="25"/>
      <c r="W1081" s="25"/>
      <c r="X1081" s="25"/>
      <c r="Y1081" s="25"/>
      <c r="Z1081" s="25"/>
      <c r="AA1081" s="25"/>
      <c r="AB1081" s="25"/>
      <c r="AC1081" s="25"/>
      <c r="AD1081" s="25"/>
      <c r="AE1081" s="25"/>
      <c r="AF1081" s="25"/>
      <c r="AG1081" s="25"/>
      <c r="AH1081" s="25"/>
      <c r="AI1081" s="25"/>
      <c r="AJ1081" s="155"/>
    </row>
    <row r="1082" spans="4:36" x14ac:dyDescent="0.2">
      <c r="D1082" s="25"/>
      <c r="E1082" s="25"/>
      <c r="F1082" s="25"/>
      <c r="G1082" s="25"/>
      <c r="H1082" s="25"/>
      <c r="I1082" s="25"/>
      <c r="J1082" s="25"/>
      <c r="K1082" s="25"/>
      <c r="L1082" s="25"/>
      <c r="M1082" s="25"/>
      <c r="N1082" s="25"/>
      <c r="O1082" s="25"/>
      <c r="P1082" s="25"/>
      <c r="Q1082" s="25"/>
      <c r="R1082" s="25"/>
      <c r="S1082" s="25"/>
      <c r="T1082" s="25"/>
      <c r="U1082" s="25"/>
      <c r="V1082" s="25"/>
      <c r="W1082" s="25"/>
      <c r="X1082" s="25"/>
      <c r="Y1082" s="25"/>
      <c r="Z1082" s="25"/>
      <c r="AA1082" s="25"/>
      <c r="AB1082" s="25"/>
      <c r="AC1082" s="25"/>
      <c r="AD1082" s="25"/>
      <c r="AE1082" s="25"/>
      <c r="AF1082" s="25"/>
      <c r="AG1082" s="25"/>
      <c r="AH1082" s="25"/>
      <c r="AI1082" s="25"/>
      <c r="AJ1082" s="155"/>
    </row>
    <row r="1083" spans="4:36" x14ac:dyDescent="0.2">
      <c r="D1083" s="25"/>
      <c r="E1083" s="25"/>
      <c r="F1083" s="25"/>
      <c r="G1083" s="25"/>
      <c r="H1083" s="25"/>
      <c r="I1083" s="25"/>
      <c r="J1083" s="25"/>
      <c r="K1083" s="25"/>
      <c r="L1083" s="25"/>
      <c r="M1083" s="25"/>
      <c r="N1083" s="25"/>
      <c r="O1083" s="25"/>
      <c r="P1083" s="25"/>
      <c r="Q1083" s="25"/>
      <c r="R1083" s="25"/>
      <c r="S1083" s="25"/>
      <c r="T1083" s="25"/>
      <c r="U1083" s="25"/>
      <c r="V1083" s="25"/>
      <c r="W1083" s="25"/>
      <c r="X1083" s="25"/>
      <c r="Y1083" s="25"/>
      <c r="Z1083" s="25"/>
      <c r="AA1083" s="25"/>
      <c r="AB1083" s="25"/>
      <c r="AC1083" s="25"/>
      <c r="AD1083" s="25"/>
      <c r="AE1083" s="25"/>
      <c r="AF1083" s="25"/>
      <c r="AG1083" s="25"/>
      <c r="AH1083" s="25"/>
      <c r="AI1083" s="25"/>
      <c r="AJ1083" s="155"/>
    </row>
    <row r="1084" spans="4:36" x14ac:dyDescent="0.2">
      <c r="D1084" s="25"/>
      <c r="E1084" s="25"/>
      <c r="F1084" s="25"/>
      <c r="G1084" s="25"/>
      <c r="H1084" s="25"/>
      <c r="I1084" s="25"/>
      <c r="J1084" s="25"/>
      <c r="K1084" s="25"/>
      <c r="L1084" s="25"/>
      <c r="M1084" s="25"/>
      <c r="N1084" s="25"/>
      <c r="O1084" s="25"/>
      <c r="P1084" s="25"/>
      <c r="Q1084" s="25"/>
      <c r="R1084" s="25"/>
      <c r="S1084" s="25"/>
      <c r="T1084" s="25"/>
      <c r="U1084" s="25"/>
      <c r="V1084" s="25"/>
      <c r="W1084" s="25"/>
      <c r="X1084" s="25"/>
      <c r="Y1084" s="25"/>
      <c r="Z1084" s="25"/>
      <c r="AA1084" s="25"/>
      <c r="AB1084" s="25"/>
      <c r="AC1084" s="25"/>
      <c r="AD1084" s="25"/>
      <c r="AE1084" s="25"/>
      <c r="AF1084" s="25"/>
      <c r="AG1084" s="25"/>
      <c r="AH1084" s="25"/>
      <c r="AI1084" s="25"/>
      <c r="AJ1084" s="155"/>
    </row>
    <row r="1085" spans="4:36" x14ac:dyDescent="0.2">
      <c r="D1085" s="25"/>
      <c r="E1085" s="25"/>
      <c r="F1085" s="25"/>
      <c r="G1085" s="25"/>
      <c r="H1085" s="25"/>
      <c r="I1085" s="25"/>
      <c r="J1085" s="25"/>
      <c r="K1085" s="25"/>
      <c r="L1085" s="25"/>
      <c r="M1085" s="25"/>
      <c r="N1085" s="25"/>
      <c r="O1085" s="25"/>
      <c r="P1085" s="25"/>
      <c r="Q1085" s="25"/>
      <c r="R1085" s="25"/>
      <c r="S1085" s="25"/>
      <c r="T1085" s="25"/>
      <c r="U1085" s="25"/>
      <c r="V1085" s="25"/>
      <c r="W1085" s="25"/>
      <c r="X1085" s="25"/>
      <c r="Y1085" s="25"/>
      <c r="Z1085" s="25"/>
      <c r="AA1085" s="25"/>
      <c r="AB1085" s="25"/>
      <c r="AC1085" s="25"/>
      <c r="AD1085" s="25"/>
      <c r="AE1085" s="25"/>
      <c r="AF1085" s="25"/>
      <c r="AG1085" s="25"/>
      <c r="AH1085" s="25"/>
      <c r="AI1085" s="25"/>
      <c r="AJ1085" s="155"/>
    </row>
    <row r="1086" spans="4:36" x14ac:dyDescent="0.2">
      <c r="D1086" s="25"/>
      <c r="E1086" s="25"/>
      <c r="F1086" s="25"/>
      <c r="G1086" s="25"/>
      <c r="H1086" s="25"/>
      <c r="I1086" s="25"/>
      <c r="J1086" s="25"/>
      <c r="K1086" s="25"/>
      <c r="L1086" s="25"/>
      <c r="M1086" s="25"/>
      <c r="N1086" s="25"/>
      <c r="O1086" s="25"/>
      <c r="P1086" s="25"/>
      <c r="Q1086" s="25"/>
      <c r="R1086" s="25"/>
      <c r="S1086" s="25"/>
      <c r="T1086" s="25"/>
      <c r="U1086" s="25"/>
      <c r="V1086" s="25"/>
      <c r="W1086" s="25"/>
      <c r="X1086" s="25"/>
      <c r="Y1086" s="25"/>
      <c r="Z1086" s="25"/>
      <c r="AA1086" s="25"/>
      <c r="AB1086" s="25"/>
      <c r="AC1086" s="25"/>
      <c r="AD1086" s="25"/>
      <c r="AE1086" s="25"/>
      <c r="AF1086" s="25"/>
      <c r="AG1086" s="25"/>
      <c r="AH1086" s="25"/>
      <c r="AI1086" s="25"/>
      <c r="AJ1086" s="155"/>
    </row>
    <row r="1087" spans="4:36" x14ac:dyDescent="0.2">
      <c r="D1087" s="25"/>
      <c r="E1087" s="25"/>
      <c r="F1087" s="25"/>
      <c r="G1087" s="25"/>
      <c r="H1087" s="25"/>
      <c r="I1087" s="25"/>
      <c r="J1087" s="25"/>
      <c r="K1087" s="25"/>
      <c r="L1087" s="25"/>
      <c r="M1087" s="25"/>
      <c r="N1087" s="25"/>
      <c r="O1087" s="25"/>
      <c r="P1087" s="25"/>
      <c r="Q1087" s="25"/>
      <c r="R1087" s="25"/>
      <c r="S1087" s="25"/>
      <c r="T1087" s="25"/>
      <c r="U1087" s="25"/>
      <c r="V1087" s="25"/>
      <c r="W1087" s="25"/>
      <c r="X1087" s="25"/>
      <c r="Y1087" s="25"/>
      <c r="Z1087" s="25"/>
      <c r="AA1087" s="25"/>
      <c r="AB1087" s="25"/>
      <c r="AC1087" s="25"/>
      <c r="AD1087" s="25"/>
      <c r="AE1087" s="25"/>
      <c r="AF1087" s="25"/>
      <c r="AG1087" s="25"/>
      <c r="AH1087" s="25"/>
      <c r="AI1087" s="25"/>
      <c r="AJ1087" s="155"/>
    </row>
    <row r="1088" spans="4:36" x14ac:dyDescent="0.2">
      <c r="D1088" s="25"/>
      <c r="E1088" s="25"/>
      <c r="F1088" s="25"/>
      <c r="G1088" s="25"/>
      <c r="H1088" s="25"/>
      <c r="I1088" s="25"/>
      <c r="J1088" s="25"/>
      <c r="K1088" s="25"/>
      <c r="L1088" s="25"/>
      <c r="M1088" s="25"/>
      <c r="N1088" s="25"/>
      <c r="O1088" s="25"/>
      <c r="P1088" s="25"/>
      <c r="Q1088" s="25"/>
      <c r="R1088" s="25"/>
      <c r="S1088" s="25"/>
      <c r="T1088" s="25"/>
      <c r="U1088" s="25"/>
      <c r="V1088" s="25"/>
      <c r="W1088" s="25"/>
      <c r="X1088" s="25"/>
      <c r="Y1088" s="25"/>
      <c r="Z1088" s="25"/>
      <c r="AA1088" s="25"/>
      <c r="AB1088" s="25"/>
      <c r="AC1088" s="25"/>
      <c r="AD1088" s="25"/>
      <c r="AE1088" s="25"/>
      <c r="AF1088" s="25"/>
      <c r="AG1088" s="25"/>
      <c r="AH1088" s="25"/>
      <c r="AI1088" s="25"/>
      <c r="AJ1088" s="155"/>
    </row>
    <row r="1089" spans="4:36" x14ac:dyDescent="0.2">
      <c r="D1089" s="25"/>
      <c r="E1089" s="25"/>
      <c r="F1089" s="25"/>
      <c r="G1089" s="25"/>
      <c r="H1089" s="25"/>
      <c r="I1089" s="25"/>
      <c r="J1089" s="25"/>
      <c r="K1089" s="25"/>
      <c r="L1089" s="25"/>
      <c r="M1089" s="25"/>
      <c r="N1089" s="25"/>
      <c r="O1089" s="25"/>
      <c r="P1089" s="25"/>
      <c r="Q1089" s="25"/>
      <c r="R1089" s="25"/>
      <c r="S1089" s="25"/>
      <c r="T1089" s="25"/>
      <c r="U1089" s="25"/>
      <c r="V1089" s="25"/>
      <c r="W1089" s="25"/>
      <c r="X1089" s="25"/>
      <c r="Y1089" s="25"/>
      <c r="Z1089" s="25"/>
      <c r="AA1089" s="25"/>
      <c r="AB1089" s="25"/>
      <c r="AC1089" s="25"/>
      <c r="AD1089" s="25"/>
      <c r="AE1089" s="25"/>
      <c r="AF1089" s="25"/>
      <c r="AG1089" s="25"/>
      <c r="AH1089" s="25"/>
      <c r="AI1089" s="25"/>
      <c r="AJ1089" s="155"/>
    </row>
    <row r="1090" spans="4:36" x14ac:dyDescent="0.2">
      <c r="D1090" s="25"/>
      <c r="E1090" s="25"/>
      <c r="F1090" s="25"/>
      <c r="G1090" s="25"/>
      <c r="H1090" s="25"/>
      <c r="I1090" s="25"/>
      <c r="J1090" s="25"/>
      <c r="K1090" s="25"/>
      <c r="L1090" s="25"/>
      <c r="M1090" s="25"/>
      <c r="N1090" s="25"/>
      <c r="O1090" s="25"/>
      <c r="P1090" s="25"/>
      <c r="Q1090" s="25"/>
      <c r="R1090" s="25"/>
      <c r="S1090" s="25"/>
      <c r="T1090" s="25"/>
      <c r="U1090" s="25"/>
      <c r="V1090" s="25"/>
      <c r="W1090" s="25"/>
      <c r="X1090" s="25"/>
      <c r="Y1090" s="25"/>
      <c r="Z1090" s="25"/>
      <c r="AA1090" s="25"/>
      <c r="AB1090" s="25"/>
      <c r="AC1090" s="25"/>
      <c r="AD1090" s="25"/>
      <c r="AE1090" s="25"/>
      <c r="AF1090" s="25"/>
      <c r="AG1090" s="25"/>
      <c r="AH1090" s="25"/>
      <c r="AI1090" s="25"/>
      <c r="AJ1090" s="155"/>
    </row>
    <row r="1091" spans="4:36" x14ac:dyDescent="0.2">
      <c r="D1091" s="25"/>
      <c r="E1091" s="25"/>
      <c r="F1091" s="25"/>
      <c r="G1091" s="25"/>
      <c r="H1091" s="25"/>
      <c r="I1091" s="25"/>
      <c r="J1091" s="25"/>
      <c r="K1091" s="25"/>
      <c r="L1091" s="25"/>
      <c r="M1091" s="25"/>
      <c r="N1091" s="25"/>
      <c r="O1091" s="25"/>
      <c r="P1091" s="25"/>
      <c r="Q1091" s="25"/>
      <c r="R1091" s="25"/>
      <c r="S1091" s="25"/>
      <c r="T1091" s="25"/>
      <c r="U1091" s="25"/>
      <c r="V1091" s="25"/>
      <c r="W1091" s="25"/>
      <c r="X1091" s="25"/>
      <c r="Y1091" s="25"/>
      <c r="Z1091" s="25"/>
      <c r="AA1091" s="25"/>
      <c r="AB1091" s="25"/>
      <c r="AC1091" s="25"/>
      <c r="AD1091" s="25"/>
      <c r="AE1091" s="25"/>
      <c r="AF1091" s="25"/>
      <c r="AG1091" s="25"/>
      <c r="AH1091" s="25"/>
      <c r="AI1091" s="25"/>
      <c r="AJ1091" s="155"/>
    </row>
    <row r="1092" spans="4:36" x14ac:dyDescent="0.2">
      <c r="D1092" s="25"/>
      <c r="E1092" s="25"/>
      <c r="F1092" s="25"/>
      <c r="G1092" s="25"/>
      <c r="H1092" s="25"/>
      <c r="I1092" s="25"/>
      <c r="J1092" s="25"/>
      <c r="K1092" s="25"/>
      <c r="L1092" s="25"/>
      <c r="M1092" s="25"/>
      <c r="N1092" s="25"/>
      <c r="O1092" s="25"/>
      <c r="P1092" s="25"/>
      <c r="Q1092" s="25"/>
      <c r="R1092" s="25"/>
      <c r="S1092" s="25"/>
      <c r="T1092" s="25"/>
      <c r="U1092" s="25"/>
      <c r="V1092" s="25"/>
      <c r="W1092" s="25"/>
      <c r="X1092" s="25"/>
      <c r="Y1092" s="25"/>
      <c r="Z1092" s="25"/>
      <c r="AA1092" s="25"/>
      <c r="AB1092" s="25"/>
      <c r="AC1092" s="25"/>
      <c r="AD1092" s="25"/>
      <c r="AE1092" s="25"/>
      <c r="AF1092" s="25"/>
      <c r="AG1092" s="25"/>
      <c r="AH1092" s="25"/>
      <c r="AI1092" s="25"/>
      <c r="AJ1092" s="155"/>
    </row>
    <row r="1093" spans="4:36" x14ac:dyDescent="0.2">
      <c r="D1093" s="25"/>
      <c r="E1093" s="25"/>
      <c r="F1093" s="25"/>
      <c r="G1093" s="25"/>
      <c r="H1093" s="25"/>
      <c r="I1093" s="25"/>
      <c r="J1093" s="25"/>
      <c r="K1093" s="25"/>
      <c r="L1093" s="25"/>
      <c r="M1093" s="25"/>
      <c r="N1093" s="25"/>
      <c r="O1093" s="25"/>
      <c r="P1093" s="25"/>
      <c r="Q1093" s="25"/>
      <c r="R1093" s="25"/>
      <c r="S1093" s="25"/>
      <c r="T1093" s="25"/>
      <c r="U1093" s="25"/>
      <c r="V1093" s="25"/>
      <c r="W1093" s="25"/>
      <c r="X1093" s="25"/>
      <c r="Y1093" s="25"/>
      <c r="Z1093" s="25"/>
      <c r="AA1093" s="25"/>
      <c r="AB1093" s="25"/>
      <c r="AC1093" s="25"/>
      <c r="AD1093" s="25"/>
      <c r="AE1093" s="25"/>
      <c r="AF1093" s="25"/>
      <c r="AG1093" s="25"/>
      <c r="AH1093" s="25"/>
      <c r="AI1093" s="25"/>
      <c r="AJ1093" s="155"/>
    </row>
    <row r="1094" spans="4:36" x14ac:dyDescent="0.2">
      <c r="D1094" s="25"/>
      <c r="E1094" s="25"/>
      <c r="F1094" s="25"/>
      <c r="G1094" s="25"/>
      <c r="H1094" s="25"/>
      <c r="I1094" s="25"/>
      <c r="J1094" s="25"/>
      <c r="K1094" s="25"/>
      <c r="L1094" s="25"/>
      <c r="M1094" s="25"/>
      <c r="N1094" s="25"/>
      <c r="O1094" s="25"/>
      <c r="P1094" s="25"/>
      <c r="Q1094" s="25"/>
      <c r="R1094" s="25"/>
      <c r="S1094" s="25"/>
      <c r="T1094" s="25"/>
      <c r="U1094" s="25"/>
      <c r="V1094" s="25"/>
      <c r="W1094" s="25"/>
      <c r="X1094" s="25"/>
      <c r="Y1094" s="25"/>
      <c r="Z1094" s="25"/>
      <c r="AA1094" s="25"/>
      <c r="AB1094" s="25"/>
      <c r="AC1094" s="25"/>
      <c r="AD1094" s="25"/>
      <c r="AE1094" s="25"/>
      <c r="AF1094" s="25"/>
      <c r="AG1094" s="25"/>
      <c r="AH1094" s="25"/>
      <c r="AI1094" s="25"/>
      <c r="AJ1094" s="155"/>
    </row>
    <row r="1095" spans="4:36" x14ac:dyDescent="0.2">
      <c r="D1095" s="25"/>
      <c r="E1095" s="25"/>
      <c r="F1095" s="25"/>
      <c r="G1095" s="25"/>
      <c r="H1095" s="25"/>
      <c r="I1095" s="25"/>
      <c r="J1095" s="25"/>
      <c r="K1095" s="25"/>
      <c r="L1095" s="25"/>
      <c r="M1095" s="25"/>
      <c r="N1095" s="25"/>
      <c r="O1095" s="25"/>
      <c r="P1095" s="25"/>
      <c r="Q1095" s="25"/>
      <c r="R1095" s="25"/>
      <c r="S1095" s="25"/>
      <c r="T1095" s="25"/>
      <c r="U1095" s="25"/>
      <c r="V1095" s="25"/>
      <c r="W1095" s="25"/>
      <c r="X1095" s="25"/>
      <c r="Y1095" s="25"/>
      <c r="Z1095" s="25"/>
      <c r="AA1095" s="25"/>
      <c r="AB1095" s="25"/>
      <c r="AC1095" s="25"/>
      <c r="AD1095" s="25"/>
      <c r="AE1095" s="25"/>
      <c r="AF1095" s="25"/>
      <c r="AG1095" s="25"/>
      <c r="AH1095" s="25"/>
      <c r="AI1095" s="25"/>
      <c r="AJ1095" s="155"/>
    </row>
    <row r="1096" spans="4:36" x14ac:dyDescent="0.2">
      <c r="D1096" s="25"/>
      <c r="E1096" s="25"/>
      <c r="F1096" s="25"/>
      <c r="G1096" s="25"/>
      <c r="H1096" s="25"/>
      <c r="I1096" s="25"/>
      <c r="J1096" s="25"/>
      <c r="K1096" s="25"/>
      <c r="L1096" s="25"/>
      <c r="M1096" s="25"/>
      <c r="N1096" s="25"/>
      <c r="O1096" s="25"/>
      <c r="P1096" s="25"/>
      <c r="Q1096" s="25"/>
      <c r="R1096" s="25"/>
      <c r="S1096" s="25"/>
      <c r="T1096" s="25"/>
      <c r="U1096" s="25"/>
      <c r="V1096" s="25"/>
      <c r="W1096" s="25"/>
      <c r="X1096" s="25"/>
      <c r="Y1096" s="25"/>
      <c r="Z1096" s="25"/>
      <c r="AA1096" s="25"/>
      <c r="AB1096" s="25"/>
      <c r="AC1096" s="25"/>
      <c r="AD1096" s="25"/>
      <c r="AE1096" s="25"/>
      <c r="AF1096" s="25"/>
      <c r="AG1096" s="25"/>
      <c r="AH1096" s="25"/>
      <c r="AI1096" s="25"/>
      <c r="AJ1096" s="155"/>
    </row>
    <row r="1097" spans="4:36" x14ac:dyDescent="0.2">
      <c r="D1097" s="25"/>
      <c r="E1097" s="25"/>
      <c r="F1097" s="25"/>
      <c r="G1097" s="25"/>
      <c r="H1097" s="25"/>
      <c r="I1097" s="25"/>
      <c r="J1097" s="25"/>
      <c r="K1097" s="25"/>
      <c r="L1097" s="25"/>
      <c r="M1097" s="25"/>
      <c r="N1097" s="25"/>
      <c r="O1097" s="25"/>
      <c r="P1097" s="25"/>
      <c r="Q1097" s="25"/>
      <c r="R1097" s="25"/>
      <c r="S1097" s="25"/>
      <c r="T1097" s="25"/>
      <c r="U1097" s="25"/>
      <c r="V1097" s="25"/>
      <c r="W1097" s="25"/>
      <c r="X1097" s="25"/>
      <c r="Y1097" s="25"/>
      <c r="Z1097" s="25"/>
      <c r="AA1097" s="25"/>
      <c r="AB1097" s="25"/>
      <c r="AC1097" s="25"/>
      <c r="AD1097" s="25"/>
      <c r="AE1097" s="25"/>
      <c r="AF1097" s="25"/>
      <c r="AG1097" s="25"/>
      <c r="AH1097" s="25"/>
      <c r="AI1097" s="25"/>
      <c r="AJ1097" s="155"/>
    </row>
    <row r="1098" spans="4:36" x14ac:dyDescent="0.2">
      <c r="D1098" s="25"/>
      <c r="E1098" s="25"/>
      <c r="F1098" s="25"/>
      <c r="G1098" s="25"/>
      <c r="H1098" s="25"/>
      <c r="I1098" s="25"/>
      <c r="J1098" s="25"/>
      <c r="K1098" s="25"/>
      <c r="L1098" s="25"/>
      <c r="M1098" s="25"/>
      <c r="N1098" s="25"/>
      <c r="O1098" s="25"/>
      <c r="P1098" s="25"/>
      <c r="Q1098" s="25"/>
      <c r="R1098" s="25"/>
      <c r="S1098" s="25"/>
      <c r="T1098" s="25"/>
      <c r="U1098" s="25"/>
      <c r="V1098" s="25"/>
      <c r="W1098" s="25"/>
      <c r="X1098" s="25"/>
      <c r="Y1098" s="25"/>
      <c r="Z1098" s="25"/>
      <c r="AA1098" s="25"/>
      <c r="AB1098" s="25"/>
      <c r="AC1098" s="25"/>
      <c r="AD1098" s="25"/>
      <c r="AE1098" s="25"/>
      <c r="AF1098" s="25"/>
      <c r="AG1098" s="25"/>
      <c r="AH1098" s="25"/>
      <c r="AI1098" s="25"/>
      <c r="AJ1098" s="155"/>
    </row>
    <row r="1099" spans="4:36" x14ac:dyDescent="0.2">
      <c r="D1099" s="25"/>
      <c r="E1099" s="25"/>
      <c r="F1099" s="25"/>
      <c r="G1099" s="25"/>
      <c r="H1099" s="25"/>
      <c r="I1099" s="25"/>
      <c r="J1099" s="25"/>
      <c r="K1099" s="25"/>
      <c r="L1099" s="25"/>
      <c r="M1099" s="25"/>
      <c r="N1099" s="25"/>
      <c r="O1099" s="25"/>
      <c r="P1099" s="25"/>
      <c r="Q1099" s="25"/>
      <c r="R1099" s="25"/>
      <c r="S1099" s="25"/>
      <c r="T1099" s="25"/>
      <c r="U1099" s="25"/>
      <c r="V1099" s="25"/>
      <c r="W1099" s="25"/>
      <c r="X1099" s="25"/>
      <c r="Y1099" s="25"/>
      <c r="Z1099" s="25"/>
      <c r="AA1099" s="25"/>
      <c r="AB1099" s="25"/>
      <c r="AC1099" s="25"/>
      <c r="AD1099" s="25"/>
      <c r="AE1099" s="25"/>
      <c r="AF1099" s="25"/>
      <c r="AG1099" s="25"/>
      <c r="AH1099" s="25"/>
      <c r="AI1099" s="25"/>
      <c r="AJ1099" s="155"/>
    </row>
    <row r="1100" spans="4:36" x14ac:dyDescent="0.2">
      <c r="D1100" s="25"/>
      <c r="E1100" s="25"/>
      <c r="F1100" s="25"/>
      <c r="G1100" s="25"/>
      <c r="H1100" s="25"/>
      <c r="I1100" s="25"/>
      <c r="J1100" s="25"/>
      <c r="K1100" s="25"/>
      <c r="L1100" s="25"/>
      <c r="M1100" s="25"/>
      <c r="N1100" s="25"/>
      <c r="O1100" s="25"/>
      <c r="P1100" s="25"/>
      <c r="Q1100" s="25"/>
      <c r="R1100" s="25"/>
      <c r="S1100" s="25"/>
      <c r="T1100" s="25"/>
      <c r="U1100" s="25"/>
      <c r="V1100" s="25"/>
      <c r="W1100" s="25"/>
      <c r="X1100" s="25"/>
      <c r="Y1100" s="25"/>
      <c r="Z1100" s="25"/>
      <c r="AA1100" s="25"/>
      <c r="AB1100" s="25"/>
      <c r="AC1100" s="25"/>
      <c r="AD1100" s="25"/>
      <c r="AE1100" s="25"/>
      <c r="AF1100" s="25"/>
      <c r="AG1100" s="25"/>
      <c r="AH1100" s="25"/>
      <c r="AI1100" s="25"/>
      <c r="AJ1100" s="155"/>
    </row>
    <row r="1101" spans="4:36" x14ac:dyDescent="0.2">
      <c r="D1101" s="25"/>
      <c r="E1101" s="25"/>
      <c r="F1101" s="25"/>
      <c r="G1101" s="25"/>
      <c r="H1101" s="25"/>
      <c r="I1101" s="25"/>
      <c r="J1101" s="25"/>
      <c r="K1101" s="25"/>
      <c r="L1101" s="25"/>
      <c r="M1101" s="25"/>
      <c r="N1101" s="25"/>
      <c r="O1101" s="25"/>
      <c r="P1101" s="25"/>
      <c r="Q1101" s="25"/>
      <c r="R1101" s="25"/>
      <c r="S1101" s="25"/>
      <c r="T1101" s="25"/>
      <c r="U1101" s="25"/>
      <c r="V1101" s="25"/>
      <c r="W1101" s="25"/>
      <c r="X1101" s="25"/>
      <c r="Y1101" s="25"/>
      <c r="Z1101" s="25"/>
      <c r="AA1101" s="25"/>
      <c r="AB1101" s="25"/>
      <c r="AC1101" s="25"/>
      <c r="AD1101" s="25"/>
      <c r="AE1101" s="25"/>
      <c r="AF1101" s="25"/>
      <c r="AG1101" s="25"/>
      <c r="AH1101" s="25"/>
      <c r="AI1101" s="25"/>
      <c r="AJ1101" s="155"/>
    </row>
    <row r="1102" spans="4:36" x14ac:dyDescent="0.2">
      <c r="D1102" s="25"/>
      <c r="E1102" s="25"/>
      <c r="F1102" s="25"/>
      <c r="G1102" s="25"/>
      <c r="H1102" s="25"/>
      <c r="I1102" s="25"/>
      <c r="J1102" s="25"/>
      <c r="K1102" s="25"/>
      <c r="L1102" s="25"/>
      <c r="M1102" s="25"/>
      <c r="N1102" s="25"/>
      <c r="O1102" s="25"/>
      <c r="P1102" s="25"/>
      <c r="Q1102" s="25"/>
      <c r="R1102" s="25"/>
      <c r="S1102" s="25"/>
      <c r="T1102" s="25"/>
      <c r="U1102" s="25"/>
      <c r="V1102" s="25"/>
      <c r="W1102" s="25"/>
      <c r="X1102" s="25"/>
      <c r="Y1102" s="25"/>
      <c r="Z1102" s="25"/>
      <c r="AA1102" s="25"/>
      <c r="AB1102" s="25"/>
      <c r="AC1102" s="25"/>
      <c r="AD1102" s="25"/>
      <c r="AE1102" s="25"/>
      <c r="AF1102" s="25"/>
      <c r="AG1102" s="25"/>
      <c r="AH1102" s="25"/>
      <c r="AI1102" s="25"/>
      <c r="AJ1102" s="155"/>
    </row>
    <row r="1103" spans="4:36" x14ac:dyDescent="0.2">
      <c r="D1103" s="25"/>
      <c r="E1103" s="25"/>
      <c r="F1103" s="25"/>
      <c r="G1103" s="25"/>
      <c r="H1103" s="25"/>
      <c r="I1103" s="25"/>
      <c r="J1103" s="25"/>
      <c r="K1103" s="25"/>
      <c r="L1103" s="25"/>
      <c r="M1103" s="25"/>
      <c r="N1103" s="25"/>
      <c r="O1103" s="25"/>
      <c r="P1103" s="25"/>
      <c r="Q1103" s="25"/>
      <c r="R1103" s="25"/>
      <c r="S1103" s="25"/>
      <c r="T1103" s="25"/>
      <c r="U1103" s="25"/>
      <c r="V1103" s="25"/>
      <c r="W1103" s="25"/>
      <c r="X1103" s="25"/>
      <c r="Y1103" s="25"/>
      <c r="Z1103" s="25"/>
      <c r="AA1103" s="25"/>
      <c r="AB1103" s="25"/>
      <c r="AC1103" s="25"/>
      <c r="AD1103" s="25"/>
      <c r="AE1103" s="25"/>
      <c r="AF1103" s="25"/>
      <c r="AG1103" s="25"/>
      <c r="AH1103" s="25"/>
      <c r="AI1103" s="25"/>
      <c r="AJ1103" s="155"/>
    </row>
    <row r="1104" spans="4:36" x14ac:dyDescent="0.2">
      <c r="D1104" s="25"/>
      <c r="E1104" s="25"/>
      <c r="F1104" s="25"/>
      <c r="G1104" s="25"/>
      <c r="H1104" s="25"/>
      <c r="I1104" s="25"/>
      <c r="J1104" s="25"/>
      <c r="K1104" s="25"/>
      <c r="L1104" s="25"/>
      <c r="M1104" s="25"/>
      <c r="N1104" s="25"/>
      <c r="O1104" s="25"/>
      <c r="P1104" s="25"/>
      <c r="Q1104" s="25"/>
      <c r="R1104" s="25"/>
      <c r="S1104" s="25"/>
      <c r="T1104" s="25"/>
      <c r="U1104" s="25"/>
      <c r="V1104" s="25"/>
      <c r="W1104" s="25"/>
      <c r="X1104" s="25"/>
      <c r="Y1104" s="25"/>
      <c r="Z1104" s="25"/>
      <c r="AA1104" s="25"/>
      <c r="AB1104" s="25"/>
      <c r="AC1104" s="25"/>
      <c r="AD1104" s="25"/>
      <c r="AE1104" s="25"/>
      <c r="AF1104" s="25"/>
      <c r="AG1104" s="25"/>
      <c r="AH1104" s="25"/>
      <c r="AI1104" s="25"/>
      <c r="AJ1104" s="155"/>
    </row>
    <row r="1105" spans="4:36" x14ac:dyDescent="0.2">
      <c r="D1105" s="25"/>
      <c r="E1105" s="25"/>
      <c r="F1105" s="25"/>
      <c r="G1105" s="25"/>
      <c r="H1105" s="25"/>
      <c r="I1105" s="25"/>
      <c r="J1105" s="25"/>
      <c r="K1105" s="25"/>
      <c r="L1105" s="25"/>
      <c r="M1105" s="25"/>
      <c r="N1105" s="25"/>
      <c r="O1105" s="25"/>
      <c r="P1105" s="25"/>
      <c r="Q1105" s="25"/>
      <c r="R1105" s="25"/>
      <c r="S1105" s="25"/>
      <c r="T1105" s="25"/>
      <c r="U1105" s="25"/>
      <c r="V1105" s="25"/>
      <c r="W1105" s="25"/>
      <c r="X1105" s="25"/>
      <c r="Y1105" s="25"/>
      <c r="Z1105" s="25"/>
      <c r="AA1105" s="25"/>
      <c r="AB1105" s="25"/>
      <c r="AC1105" s="25"/>
      <c r="AD1105" s="25"/>
      <c r="AE1105" s="25"/>
      <c r="AF1105" s="25"/>
      <c r="AG1105" s="25"/>
      <c r="AH1105" s="25"/>
      <c r="AI1105" s="25"/>
      <c r="AJ1105" s="155"/>
    </row>
    <row r="1106" spans="4:36" x14ac:dyDescent="0.2">
      <c r="D1106" s="25"/>
      <c r="E1106" s="25"/>
      <c r="F1106" s="25"/>
      <c r="G1106" s="25"/>
      <c r="H1106" s="25"/>
      <c r="I1106" s="25"/>
      <c r="J1106" s="25"/>
      <c r="K1106" s="25"/>
      <c r="L1106" s="25"/>
      <c r="M1106" s="25"/>
      <c r="N1106" s="25"/>
      <c r="O1106" s="25"/>
      <c r="P1106" s="25"/>
      <c r="Q1106" s="25"/>
      <c r="R1106" s="25"/>
      <c r="S1106" s="25"/>
      <c r="T1106" s="25"/>
      <c r="U1106" s="25"/>
      <c r="V1106" s="25"/>
      <c r="W1106" s="25"/>
      <c r="X1106" s="25"/>
      <c r="Y1106" s="25"/>
      <c r="Z1106" s="25"/>
      <c r="AA1106" s="25"/>
      <c r="AB1106" s="25"/>
      <c r="AC1106" s="25"/>
      <c r="AD1106" s="25"/>
      <c r="AE1106" s="25"/>
      <c r="AF1106" s="25"/>
      <c r="AG1106" s="25"/>
      <c r="AH1106" s="25"/>
      <c r="AI1106" s="25"/>
      <c r="AJ1106" s="155"/>
    </row>
    <row r="1107" spans="4:36" x14ac:dyDescent="0.2">
      <c r="D1107" s="25"/>
      <c r="E1107" s="25"/>
      <c r="F1107" s="25"/>
      <c r="G1107" s="25"/>
      <c r="H1107" s="25"/>
      <c r="I1107" s="25"/>
      <c r="J1107" s="25"/>
      <c r="K1107" s="25"/>
      <c r="L1107" s="25"/>
      <c r="M1107" s="25"/>
      <c r="N1107" s="25"/>
      <c r="O1107" s="25"/>
      <c r="P1107" s="25"/>
      <c r="Q1107" s="25"/>
      <c r="R1107" s="25"/>
      <c r="S1107" s="25"/>
      <c r="T1107" s="25"/>
      <c r="U1107" s="25"/>
      <c r="V1107" s="25"/>
      <c r="W1107" s="25"/>
      <c r="X1107" s="25"/>
      <c r="Y1107" s="25"/>
      <c r="Z1107" s="25"/>
      <c r="AA1107" s="25"/>
      <c r="AB1107" s="25"/>
      <c r="AC1107" s="25"/>
      <c r="AD1107" s="25"/>
      <c r="AE1107" s="25"/>
      <c r="AF1107" s="25"/>
      <c r="AG1107" s="25"/>
      <c r="AH1107" s="25"/>
      <c r="AI1107" s="25"/>
      <c r="AJ1107" s="155"/>
    </row>
    <row r="1108" spans="4:36" x14ac:dyDescent="0.2">
      <c r="D1108" s="25"/>
      <c r="E1108" s="25"/>
      <c r="F1108" s="25"/>
      <c r="G1108" s="25"/>
      <c r="H1108" s="25"/>
      <c r="I1108" s="25"/>
      <c r="J1108" s="25"/>
      <c r="K1108" s="25"/>
      <c r="L1108" s="25"/>
      <c r="M1108" s="25"/>
      <c r="N1108" s="25"/>
      <c r="O1108" s="25"/>
      <c r="P1108" s="25"/>
      <c r="Q1108" s="25"/>
      <c r="R1108" s="25"/>
      <c r="S1108" s="25"/>
      <c r="T1108" s="25"/>
      <c r="U1108" s="25"/>
      <c r="V1108" s="25"/>
      <c r="W1108" s="25"/>
      <c r="X1108" s="25"/>
      <c r="Y1108" s="25"/>
      <c r="Z1108" s="25"/>
      <c r="AA1108" s="25"/>
      <c r="AB1108" s="25"/>
      <c r="AC1108" s="25"/>
      <c r="AD1108" s="25"/>
      <c r="AE1108" s="25"/>
      <c r="AF1108" s="25"/>
      <c r="AG1108" s="25"/>
      <c r="AH1108" s="25"/>
      <c r="AI1108" s="25"/>
      <c r="AJ1108" s="155"/>
    </row>
    <row r="1109" spans="4:36" x14ac:dyDescent="0.2">
      <c r="D1109" s="25"/>
      <c r="E1109" s="25"/>
      <c r="F1109" s="25"/>
      <c r="G1109" s="25"/>
      <c r="H1109" s="25"/>
      <c r="I1109" s="25"/>
      <c r="J1109" s="25"/>
      <c r="K1109" s="25"/>
      <c r="L1109" s="25"/>
      <c r="M1109" s="25"/>
      <c r="N1109" s="25"/>
      <c r="O1109" s="25"/>
      <c r="P1109" s="25"/>
      <c r="Q1109" s="25"/>
      <c r="R1109" s="25"/>
      <c r="S1109" s="25"/>
      <c r="T1109" s="25"/>
      <c r="U1109" s="25"/>
      <c r="V1109" s="25"/>
      <c r="W1109" s="25"/>
      <c r="X1109" s="25"/>
      <c r="Y1109" s="25"/>
      <c r="Z1109" s="25"/>
      <c r="AA1109" s="25"/>
      <c r="AB1109" s="25"/>
      <c r="AC1109" s="25"/>
      <c r="AD1109" s="25"/>
      <c r="AE1109" s="25"/>
      <c r="AF1109" s="25"/>
      <c r="AG1109" s="25"/>
      <c r="AH1109" s="25"/>
      <c r="AI1109" s="25"/>
      <c r="AJ1109" s="155"/>
    </row>
    <row r="1110" spans="4:36" x14ac:dyDescent="0.2">
      <c r="D1110" s="25"/>
      <c r="E1110" s="25"/>
      <c r="F1110" s="25"/>
      <c r="G1110" s="25"/>
      <c r="H1110" s="25"/>
      <c r="I1110" s="25"/>
      <c r="J1110" s="25"/>
      <c r="K1110" s="25"/>
      <c r="L1110" s="25"/>
      <c r="M1110" s="25"/>
      <c r="N1110" s="25"/>
      <c r="O1110" s="25"/>
      <c r="P1110" s="25"/>
      <c r="Q1110" s="25"/>
      <c r="R1110" s="25"/>
      <c r="S1110" s="25"/>
      <c r="T1110" s="25"/>
      <c r="U1110" s="25"/>
      <c r="V1110" s="25"/>
      <c r="W1110" s="25"/>
      <c r="X1110" s="25"/>
      <c r="Y1110" s="25"/>
      <c r="Z1110" s="25"/>
      <c r="AA1110" s="25"/>
      <c r="AB1110" s="25"/>
      <c r="AC1110" s="25"/>
      <c r="AD1110" s="25"/>
      <c r="AE1110" s="25"/>
      <c r="AF1110" s="25"/>
      <c r="AG1110" s="25"/>
      <c r="AH1110" s="25"/>
      <c r="AI1110" s="25"/>
      <c r="AJ1110" s="155"/>
    </row>
    <row r="1111" spans="4:36" x14ac:dyDescent="0.2">
      <c r="D1111" s="25"/>
      <c r="E1111" s="25"/>
      <c r="F1111" s="25"/>
      <c r="G1111" s="25"/>
      <c r="H1111" s="25"/>
      <c r="I1111" s="25"/>
      <c r="J1111" s="25"/>
      <c r="K1111" s="25"/>
      <c r="L1111" s="25"/>
      <c r="M1111" s="25"/>
      <c r="N1111" s="25"/>
      <c r="O1111" s="25"/>
      <c r="P1111" s="25"/>
      <c r="Q1111" s="25"/>
      <c r="R1111" s="25"/>
      <c r="S1111" s="25"/>
      <c r="T1111" s="25"/>
      <c r="U1111" s="25"/>
      <c r="V1111" s="25"/>
      <c r="W1111" s="25"/>
      <c r="X1111" s="25"/>
      <c r="Y1111" s="25"/>
      <c r="Z1111" s="25"/>
      <c r="AA1111" s="25"/>
      <c r="AB1111" s="25"/>
      <c r="AC1111" s="25"/>
      <c r="AD1111" s="25"/>
      <c r="AE1111" s="25"/>
      <c r="AF1111" s="25"/>
      <c r="AG1111" s="25"/>
      <c r="AH1111" s="25"/>
      <c r="AI1111" s="25"/>
      <c r="AJ1111" s="155"/>
    </row>
    <row r="1112" spans="4:36" x14ac:dyDescent="0.2">
      <c r="D1112" s="25"/>
      <c r="E1112" s="25"/>
      <c r="F1112" s="25"/>
      <c r="G1112" s="25"/>
      <c r="H1112" s="25"/>
      <c r="I1112" s="25"/>
      <c r="J1112" s="25"/>
      <c r="K1112" s="25"/>
      <c r="L1112" s="25"/>
      <c r="M1112" s="25"/>
      <c r="N1112" s="25"/>
      <c r="O1112" s="25"/>
      <c r="P1112" s="25"/>
      <c r="Q1112" s="25"/>
      <c r="R1112" s="25"/>
      <c r="S1112" s="25"/>
      <c r="T1112" s="25"/>
      <c r="U1112" s="25"/>
      <c r="V1112" s="25"/>
      <c r="W1112" s="25"/>
      <c r="X1112" s="25"/>
      <c r="Y1112" s="25"/>
      <c r="Z1112" s="25"/>
      <c r="AA1112" s="25"/>
      <c r="AB1112" s="25"/>
      <c r="AC1112" s="25"/>
      <c r="AD1112" s="25"/>
      <c r="AE1112" s="25"/>
      <c r="AF1112" s="25"/>
      <c r="AG1112" s="25"/>
      <c r="AH1112" s="25"/>
      <c r="AI1112" s="25"/>
      <c r="AJ1112" s="155"/>
    </row>
    <row r="1113" spans="4:36" x14ac:dyDescent="0.2">
      <c r="D1113" s="25"/>
      <c r="E1113" s="25"/>
      <c r="F1113" s="25"/>
      <c r="G1113" s="25"/>
      <c r="H1113" s="25"/>
      <c r="I1113" s="25"/>
      <c r="J1113" s="25"/>
      <c r="K1113" s="25"/>
      <c r="L1113" s="25"/>
      <c r="M1113" s="25"/>
      <c r="N1113" s="25"/>
      <c r="O1113" s="25"/>
      <c r="P1113" s="25"/>
      <c r="Q1113" s="25"/>
      <c r="R1113" s="25"/>
      <c r="S1113" s="25"/>
      <c r="T1113" s="25"/>
      <c r="U1113" s="25"/>
      <c r="V1113" s="25"/>
      <c r="W1113" s="25"/>
      <c r="X1113" s="25"/>
      <c r="Y1113" s="25"/>
      <c r="Z1113" s="25"/>
      <c r="AA1113" s="25"/>
      <c r="AB1113" s="25"/>
      <c r="AC1113" s="25"/>
      <c r="AD1113" s="25"/>
      <c r="AE1113" s="25"/>
      <c r="AF1113" s="25"/>
      <c r="AG1113" s="25"/>
      <c r="AH1113" s="25"/>
      <c r="AI1113" s="25"/>
      <c r="AJ1113" s="155"/>
    </row>
    <row r="1114" spans="4:36" x14ac:dyDescent="0.2">
      <c r="D1114" s="25"/>
      <c r="E1114" s="25"/>
      <c r="F1114" s="25"/>
      <c r="G1114" s="25"/>
      <c r="H1114" s="25"/>
      <c r="I1114" s="25"/>
      <c r="J1114" s="25"/>
      <c r="K1114" s="25"/>
      <c r="L1114" s="25"/>
      <c r="M1114" s="25"/>
      <c r="N1114" s="25"/>
      <c r="O1114" s="25"/>
      <c r="P1114" s="25"/>
      <c r="Q1114" s="25"/>
      <c r="R1114" s="25"/>
      <c r="S1114" s="25"/>
      <c r="T1114" s="25"/>
      <c r="U1114" s="25"/>
      <c r="V1114" s="25"/>
      <c r="W1114" s="25"/>
      <c r="X1114" s="25"/>
      <c r="Y1114" s="25"/>
      <c r="Z1114" s="25"/>
      <c r="AA1114" s="25"/>
      <c r="AB1114" s="25"/>
      <c r="AC1114" s="25"/>
      <c r="AD1114" s="25"/>
      <c r="AE1114" s="25"/>
      <c r="AF1114" s="25"/>
      <c r="AG1114" s="25"/>
      <c r="AH1114" s="25"/>
      <c r="AI1114" s="25"/>
      <c r="AJ1114" s="155"/>
    </row>
    <row r="1115" spans="4:36" x14ac:dyDescent="0.2">
      <c r="D1115" s="25"/>
      <c r="E1115" s="25"/>
      <c r="F1115" s="25"/>
      <c r="G1115" s="25"/>
      <c r="H1115" s="25"/>
      <c r="I1115" s="25"/>
      <c r="J1115" s="25"/>
      <c r="K1115" s="25"/>
      <c r="L1115" s="25"/>
      <c r="M1115" s="25"/>
      <c r="N1115" s="25"/>
      <c r="O1115" s="25"/>
      <c r="P1115" s="25"/>
      <c r="Q1115" s="25"/>
      <c r="R1115" s="25"/>
      <c r="S1115" s="25"/>
      <c r="T1115" s="25"/>
      <c r="U1115" s="25"/>
      <c r="V1115" s="25"/>
      <c r="W1115" s="25"/>
      <c r="X1115" s="25"/>
      <c r="Y1115" s="25"/>
      <c r="Z1115" s="25"/>
      <c r="AA1115" s="25"/>
      <c r="AB1115" s="25"/>
      <c r="AC1115" s="25"/>
      <c r="AD1115" s="25"/>
      <c r="AE1115" s="25"/>
      <c r="AF1115" s="25"/>
      <c r="AG1115" s="25"/>
      <c r="AH1115" s="25"/>
      <c r="AI1115" s="25"/>
      <c r="AJ1115" s="155"/>
    </row>
    <row r="1116" spans="4:36" x14ac:dyDescent="0.2">
      <c r="D1116" s="25"/>
      <c r="E1116" s="25"/>
      <c r="F1116" s="25"/>
      <c r="G1116" s="25"/>
      <c r="H1116" s="25"/>
      <c r="I1116" s="25"/>
      <c r="J1116" s="25"/>
      <c r="K1116" s="25"/>
      <c r="L1116" s="25"/>
      <c r="M1116" s="25"/>
      <c r="N1116" s="25"/>
      <c r="O1116" s="25"/>
      <c r="P1116" s="25"/>
      <c r="Q1116" s="25"/>
      <c r="R1116" s="25"/>
      <c r="S1116" s="25"/>
      <c r="T1116" s="25"/>
      <c r="U1116" s="25"/>
      <c r="V1116" s="25"/>
      <c r="W1116" s="25"/>
      <c r="X1116" s="25"/>
      <c r="Y1116" s="25"/>
      <c r="Z1116" s="25"/>
      <c r="AA1116" s="25"/>
      <c r="AB1116" s="25"/>
      <c r="AC1116" s="25"/>
      <c r="AD1116" s="25"/>
      <c r="AE1116" s="25"/>
      <c r="AF1116" s="25"/>
      <c r="AG1116" s="25"/>
      <c r="AH1116" s="25"/>
      <c r="AI1116" s="25"/>
      <c r="AJ1116" s="155"/>
    </row>
    <row r="1117" spans="4:36" x14ac:dyDescent="0.2">
      <c r="D1117" s="25"/>
      <c r="E1117" s="25"/>
      <c r="F1117" s="25"/>
      <c r="G1117" s="25"/>
      <c r="H1117" s="25"/>
      <c r="I1117" s="25"/>
      <c r="J1117" s="25"/>
      <c r="K1117" s="25"/>
      <c r="L1117" s="25"/>
      <c r="M1117" s="25"/>
      <c r="N1117" s="25"/>
      <c r="O1117" s="25"/>
      <c r="P1117" s="25"/>
      <c r="Q1117" s="25"/>
      <c r="R1117" s="25"/>
      <c r="S1117" s="25"/>
      <c r="T1117" s="25"/>
      <c r="U1117" s="25"/>
      <c r="V1117" s="25"/>
      <c r="W1117" s="25"/>
      <c r="X1117" s="25"/>
      <c r="Y1117" s="25"/>
      <c r="Z1117" s="25"/>
      <c r="AA1117" s="25"/>
      <c r="AB1117" s="25"/>
      <c r="AC1117" s="25"/>
      <c r="AD1117" s="25"/>
      <c r="AE1117" s="25"/>
      <c r="AF1117" s="25"/>
      <c r="AG1117" s="25"/>
      <c r="AH1117" s="25"/>
      <c r="AI1117" s="25"/>
      <c r="AJ1117" s="155"/>
    </row>
    <row r="1118" spans="4:36" x14ac:dyDescent="0.2">
      <c r="D1118" s="25"/>
      <c r="E1118" s="25"/>
      <c r="F1118" s="25"/>
      <c r="G1118" s="25"/>
      <c r="H1118" s="25"/>
      <c r="I1118" s="25"/>
      <c r="J1118" s="25"/>
      <c r="K1118" s="25"/>
      <c r="L1118" s="25"/>
      <c r="M1118" s="25"/>
      <c r="N1118" s="25"/>
      <c r="O1118" s="25"/>
      <c r="P1118" s="25"/>
      <c r="Q1118" s="25"/>
      <c r="R1118" s="25"/>
      <c r="S1118" s="25"/>
      <c r="T1118" s="25"/>
      <c r="U1118" s="25"/>
      <c r="V1118" s="25"/>
      <c r="W1118" s="25"/>
      <c r="X1118" s="25"/>
      <c r="Y1118" s="25"/>
      <c r="Z1118" s="25"/>
      <c r="AA1118" s="25"/>
      <c r="AB1118" s="25"/>
      <c r="AC1118" s="25"/>
      <c r="AD1118" s="25"/>
      <c r="AE1118" s="25"/>
      <c r="AF1118" s="25"/>
      <c r="AG1118" s="25"/>
      <c r="AH1118" s="25"/>
      <c r="AI1118" s="25"/>
      <c r="AJ1118" s="155"/>
    </row>
    <row r="1119" spans="4:36" x14ac:dyDescent="0.2">
      <c r="D1119" s="25"/>
      <c r="E1119" s="25"/>
      <c r="F1119" s="25"/>
      <c r="G1119" s="25"/>
      <c r="H1119" s="25"/>
      <c r="I1119" s="25"/>
      <c r="J1119" s="25"/>
      <c r="K1119" s="25"/>
      <c r="L1119" s="25"/>
      <c r="M1119" s="25"/>
      <c r="N1119" s="25"/>
      <c r="O1119" s="25"/>
      <c r="P1119" s="25"/>
      <c r="Q1119" s="25"/>
      <c r="R1119" s="25"/>
      <c r="S1119" s="25"/>
      <c r="T1119" s="25"/>
      <c r="U1119" s="25"/>
      <c r="V1119" s="25"/>
      <c r="W1119" s="25"/>
      <c r="X1119" s="25"/>
      <c r="Y1119" s="25"/>
      <c r="Z1119" s="25"/>
      <c r="AA1119" s="25"/>
      <c r="AB1119" s="25"/>
      <c r="AC1119" s="25"/>
      <c r="AD1119" s="25"/>
      <c r="AE1119" s="25"/>
      <c r="AF1119" s="25"/>
      <c r="AG1119" s="25"/>
      <c r="AH1119" s="25"/>
      <c r="AI1119" s="25"/>
      <c r="AJ1119" s="155"/>
    </row>
    <row r="1120" spans="4:36" x14ac:dyDescent="0.2">
      <c r="D1120" s="25"/>
      <c r="E1120" s="25"/>
      <c r="F1120" s="25"/>
      <c r="G1120" s="25"/>
      <c r="H1120" s="25"/>
      <c r="I1120" s="25"/>
      <c r="J1120" s="25"/>
      <c r="K1120" s="25"/>
      <c r="L1120" s="25"/>
      <c r="M1120" s="25"/>
      <c r="N1120" s="25"/>
      <c r="O1120" s="25"/>
      <c r="P1120" s="25"/>
      <c r="Q1120" s="25"/>
      <c r="R1120" s="25"/>
      <c r="S1120" s="25"/>
      <c r="T1120" s="25"/>
      <c r="U1120" s="25"/>
      <c r="V1120" s="25"/>
      <c r="W1120" s="25"/>
      <c r="X1120" s="25"/>
      <c r="Y1120" s="25"/>
      <c r="Z1120" s="25"/>
      <c r="AA1120" s="25"/>
      <c r="AB1120" s="25"/>
      <c r="AC1120" s="25"/>
      <c r="AD1120" s="25"/>
      <c r="AE1120" s="25"/>
      <c r="AF1120" s="25"/>
      <c r="AG1120" s="25"/>
      <c r="AH1120" s="25"/>
      <c r="AI1120" s="25"/>
      <c r="AJ1120" s="155"/>
    </row>
    <row r="1121" spans="4:36" x14ac:dyDescent="0.2">
      <c r="D1121" s="25"/>
      <c r="E1121" s="25"/>
      <c r="F1121" s="25"/>
      <c r="G1121" s="25"/>
      <c r="H1121" s="25"/>
      <c r="I1121" s="25"/>
      <c r="J1121" s="25"/>
      <c r="K1121" s="25"/>
      <c r="L1121" s="25"/>
      <c r="M1121" s="25"/>
      <c r="N1121" s="25"/>
      <c r="O1121" s="25"/>
      <c r="P1121" s="25"/>
      <c r="Q1121" s="25"/>
      <c r="R1121" s="25"/>
      <c r="S1121" s="25"/>
      <c r="T1121" s="25"/>
      <c r="U1121" s="25"/>
      <c r="V1121" s="25"/>
      <c r="W1121" s="25"/>
      <c r="X1121" s="25"/>
      <c r="Y1121" s="25"/>
      <c r="Z1121" s="25"/>
      <c r="AA1121" s="25"/>
      <c r="AB1121" s="25"/>
      <c r="AC1121" s="25"/>
      <c r="AD1121" s="25"/>
      <c r="AE1121" s="25"/>
      <c r="AF1121" s="25"/>
      <c r="AG1121" s="25"/>
      <c r="AH1121" s="25"/>
      <c r="AI1121" s="25"/>
      <c r="AJ1121" s="155"/>
    </row>
    <row r="1122" spans="4:36" x14ac:dyDescent="0.2">
      <c r="D1122" s="25"/>
      <c r="E1122" s="25"/>
      <c r="F1122" s="25"/>
      <c r="G1122" s="25"/>
      <c r="H1122" s="25"/>
      <c r="I1122" s="25"/>
      <c r="J1122" s="25"/>
      <c r="K1122" s="25"/>
      <c r="L1122" s="25"/>
      <c r="M1122" s="25"/>
      <c r="N1122" s="25"/>
      <c r="O1122" s="25"/>
      <c r="P1122" s="25"/>
      <c r="Q1122" s="25"/>
      <c r="R1122" s="25"/>
      <c r="S1122" s="25"/>
      <c r="T1122" s="25"/>
      <c r="U1122" s="25"/>
      <c r="V1122" s="25"/>
      <c r="W1122" s="25"/>
      <c r="X1122" s="25"/>
      <c r="Y1122" s="25"/>
      <c r="Z1122" s="25"/>
      <c r="AA1122" s="25"/>
      <c r="AB1122" s="25"/>
      <c r="AC1122" s="25"/>
      <c r="AD1122" s="25"/>
      <c r="AE1122" s="25"/>
      <c r="AF1122" s="25"/>
      <c r="AG1122" s="25"/>
      <c r="AH1122" s="25"/>
      <c r="AI1122" s="25"/>
      <c r="AJ1122" s="155"/>
    </row>
    <row r="1123" spans="4:36" x14ac:dyDescent="0.2">
      <c r="D1123" s="25"/>
      <c r="E1123" s="25"/>
      <c r="F1123" s="25"/>
      <c r="G1123" s="25"/>
      <c r="H1123" s="25"/>
      <c r="I1123" s="25"/>
      <c r="J1123" s="25"/>
      <c r="K1123" s="25"/>
      <c r="L1123" s="25"/>
      <c r="M1123" s="25"/>
      <c r="N1123" s="25"/>
      <c r="O1123" s="25"/>
      <c r="P1123" s="25"/>
      <c r="Q1123" s="25"/>
      <c r="R1123" s="25"/>
      <c r="S1123" s="25"/>
      <c r="T1123" s="25"/>
      <c r="U1123" s="25"/>
      <c r="V1123" s="25"/>
      <c r="W1123" s="25"/>
      <c r="X1123" s="25"/>
      <c r="Y1123" s="25"/>
      <c r="Z1123" s="25"/>
      <c r="AA1123" s="25"/>
      <c r="AB1123" s="25"/>
      <c r="AC1123" s="25"/>
      <c r="AD1123" s="25"/>
      <c r="AE1123" s="25"/>
      <c r="AF1123" s="25"/>
      <c r="AG1123" s="25"/>
      <c r="AH1123" s="25"/>
      <c r="AI1123" s="25"/>
      <c r="AJ1123" s="155"/>
    </row>
    <row r="1124" spans="4:36" x14ac:dyDescent="0.2">
      <c r="D1124" s="25"/>
      <c r="E1124" s="25"/>
      <c r="F1124" s="25"/>
      <c r="G1124" s="25"/>
      <c r="H1124" s="25"/>
      <c r="I1124" s="25"/>
      <c r="J1124" s="25"/>
      <c r="K1124" s="25"/>
      <c r="L1124" s="25"/>
      <c r="M1124" s="25"/>
      <c r="N1124" s="25"/>
      <c r="O1124" s="25"/>
      <c r="P1124" s="25"/>
      <c r="Q1124" s="25"/>
      <c r="R1124" s="25"/>
      <c r="S1124" s="25"/>
      <c r="T1124" s="25"/>
      <c r="U1124" s="25"/>
      <c r="V1124" s="25"/>
      <c r="W1124" s="25"/>
      <c r="X1124" s="25"/>
      <c r="Y1124" s="25"/>
      <c r="Z1124" s="25"/>
      <c r="AA1124" s="25"/>
      <c r="AB1124" s="25"/>
      <c r="AC1124" s="25"/>
      <c r="AD1124" s="25"/>
      <c r="AE1124" s="25"/>
      <c r="AF1124" s="25"/>
      <c r="AG1124" s="25"/>
      <c r="AH1124" s="25"/>
      <c r="AI1124" s="25"/>
      <c r="AJ1124" s="155"/>
    </row>
    <row r="1125" spans="4:36" x14ac:dyDescent="0.2">
      <c r="D1125" s="25"/>
      <c r="E1125" s="25"/>
      <c r="F1125" s="25"/>
      <c r="G1125" s="25"/>
      <c r="H1125" s="25"/>
      <c r="I1125" s="25"/>
      <c r="J1125" s="25"/>
      <c r="K1125" s="25"/>
      <c r="L1125" s="25"/>
      <c r="M1125" s="25"/>
      <c r="N1125" s="25"/>
      <c r="O1125" s="25"/>
      <c r="P1125" s="25"/>
      <c r="Q1125" s="25"/>
      <c r="R1125" s="25"/>
      <c r="S1125" s="25"/>
      <c r="T1125" s="25"/>
      <c r="U1125" s="25"/>
      <c r="V1125" s="25"/>
      <c r="W1125" s="25"/>
      <c r="X1125" s="25"/>
      <c r="Y1125" s="25"/>
      <c r="Z1125" s="25"/>
      <c r="AA1125" s="25"/>
      <c r="AB1125" s="25"/>
      <c r="AC1125" s="25"/>
      <c r="AD1125" s="25"/>
      <c r="AE1125" s="25"/>
      <c r="AF1125" s="25"/>
      <c r="AG1125" s="25"/>
      <c r="AH1125" s="25"/>
      <c r="AI1125" s="25"/>
      <c r="AJ1125" s="155"/>
    </row>
    <row r="1126" spans="4:36" x14ac:dyDescent="0.2">
      <c r="D1126" s="25"/>
      <c r="E1126" s="25"/>
      <c r="F1126" s="25"/>
      <c r="G1126" s="25"/>
      <c r="H1126" s="25"/>
      <c r="I1126" s="25"/>
      <c r="J1126" s="25"/>
      <c r="K1126" s="25"/>
      <c r="L1126" s="25"/>
      <c r="M1126" s="25"/>
      <c r="N1126" s="25"/>
      <c r="O1126" s="25"/>
      <c r="P1126" s="25"/>
      <c r="Q1126" s="25"/>
      <c r="R1126" s="25"/>
      <c r="S1126" s="25"/>
      <c r="T1126" s="25"/>
      <c r="U1126" s="25"/>
      <c r="V1126" s="25"/>
      <c r="W1126" s="25"/>
      <c r="X1126" s="25"/>
      <c r="Y1126" s="25"/>
      <c r="Z1126" s="25"/>
      <c r="AA1126" s="25"/>
      <c r="AB1126" s="25"/>
      <c r="AC1126" s="25"/>
      <c r="AD1126" s="25"/>
      <c r="AE1126" s="25"/>
      <c r="AF1126" s="25"/>
      <c r="AG1126" s="25"/>
      <c r="AH1126" s="25"/>
      <c r="AI1126" s="25"/>
      <c r="AJ1126" s="155"/>
    </row>
    <row r="1127" spans="4:36" x14ac:dyDescent="0.2">
      <c r="D1127" s="25"/>
      <c r="E1127" s="25"/>
      <c r="F1127" s="25"/>
      <c r="G1127" s="25"/>
      <c r="H1127" s="25"/>
      <c r="I1127" s="25"/>
      <c r="J1127" s="25"/>
      <c r="K1127" s="25"/>
      <c r="L1127" s="25"/>
      <c r="M1127" s="25"/>
      <c r="N1127" s="25"/>
      <c r="O1127" s="25"/>
      <c r="P1127" s="25"/>
      <c r="Q1127" s="25"/>
      <c r="R1127" s="25"/>
      <c r="S1127" s="25"/>
      <c r="T1127" s="25"/>
      <c r="U1127" s="25"/>
      <c r="V1127" s="25"/>
      <c r="W1127" s="25"/>
      <c r="X1127" s="25"/>
      <c r="Y1127" s="25"/>
      <c r="Z1127" s="25"/>
      <c r="AA1127" s="25"/>
      <c r="AB1127" s="25"/>
      <c r="AC1127" s="25"/>
      <c r="AD1127" s="25"/>
      <c r="AE1127" s="25"/>
      <c r="AF1127" s="25"/>
      <c r="AG1127" s="25"/>
      <c r="AH1127" s="25"/>
      <c r="AI1127" s="25"/>
      <c r="AJ1127" s="155"/>
    </row>
    <row r="1128" spans="4:36" x14ac:dyDescent="0.2">
      <c r="D1128" s="25"/>
      <c r="E1128" s="25"/>
      <c r="F1128" s="25"/>
      <c r="G1128" s="25"/>
      <c r="H1128" s="25"/>
      <c r="I1128" s="25"/>
      <c r="J1128" s="25"/>
      <c r="K1128" s="25"/>
      <c r="L1128" s="25"/>
      <c r="M1128" s="25"/>
      <c r="N1128" s="25"/>
      <c r="O1128" s="25"/>
      <c r="P1128" s="25"/>
      <c r="Q1128" s="25"/>
      <c r="R1128" s="25"/>
      <c r="S1128" s="25"/>
      <c r="T1128" s="25"/>
      <c r="U1128" s="25"/>
      <c r="V1128" s="25"/>
      <c r="W1128" s="25"/>
      <c r="X1128" s="25"/>
      <c r="Y1128" s="25"/>
      <c r="Z1128" s="25"/>
      <c r="AA1128" s="25"/>
      <c r="AB1128" s="25"/>
      <c r="AC1128" s="25"/>
      <c r="AD1128" s="25"/>
      <c r="AE1128" s="25"/>
      <c r="AF1128" s="25"/>
      <c r="AG1128" s="25"/>
      <c r="AH1128" s="25"/>
      <c r="AI1128" s="25"/>
      <c r="AJ1128" s="155"/>
    </row>
    <row r="1129" spans="4:36" x14ac:dyDescent="0.2">
      <c r="D1129" s="25"/>
      <c r="E1129" s="25"/>
      <c r="F1129" s="25"/>
      <c r="G1129" s="25"/>
      <c r="H1129" s="25"/>
      <c r="I1129" s="25"/>
      <c r="J1129" s="25"/>
      <c r="K1129" s="25"/>
      <c r="L1129" s="25"/>
      <c r="M1129" s="25"/>
      <c r="N1129" s="25"/>
      <c r="O1129" s="25"/>
      <c r="P1129" s="25"/>
      <c r="Q1129" s="25"/>
      <c r="R1129" s="25"/>
      <c r="S1129" s="25"/>
      <c r="T1129" s="25"/>
      <c r="U1129" s="25"/>
      <c r="V1129" s="25"/>
      <c r="W1129" s="25"/>
      <c r="X1129" s="25"/>
      <c r="Y1129" s="25"/>
      <c r="Z1129" s="25"/>
      <c r="AA1129" s="25"/>
      <c r="AB1129" s="25"/>
      <c r="AC1129" s="25"/>
      <c r="AD1129" s="25"/>
      <c r="AE1129" s="25"/>
      <c r="AF1129" s="25"/>
      <c r="AG1129" s="25"/>
      <c r="AH1129" s="25"/>
      <c r="AI1129" s="25"/>
      <c r="AJ1129" s="155"/>
    </row>
    <row r="1130" spans="4:36" x14ac:dyDescent="0.2">
      <c r="D1130" s="25"/>
      <c r="E1130" s="25"/>
      <c r="F1130" s="25"/>
      <c r="G1130" s="25"/>
      <c r="H1130" s="25"/>
      <c r="I1130" s="25"/>
      <c r="J1130" s="25"/>
      <c r="K1130" s="25"/>
      <c r="L1130" s="25"/>
      <c r="M1130" s="25"/>
      <c r="N1130" s="25"/>
      <c r="O1130" s="25"/>
      <c r="P1130" s="25"/>
      <c r="Q1130" s="25"/>
      <c r="R1130" s="25"/>
      <c r="S1130" s="25"/>
      <c r="T1130" s="25"/>
      <c r="U1130" s="25"/>
      <c r="V1130" s="25"/>
      <c r="W1130" s="25"/>
      <c r="X1130" s="25"/>
      <c r="Y1130" s="25"/>
      <c r="Z1130" s="25"/>
      <c r="AA1130" s="25"/>
      <c r="AB1130" s="25"/>
      <c r="AC1130" s="25"/>
      <c r="AD1130" s="25"/>
      <c r="AE1130" s="25"/>
      <c r="AF1130" s="25"/>
      <c r="AG1130" s="25"/>
      <c r="AH1130" s="25"/>
      <c r="AI1130" s="25"/>
      <c r="AJ1130" s="155"/>
    </row>
    <row r="1131" spans="4:36" x14ac:dyDescent="0.2">
      <c r="D1131" s="25"/>
      <c r="E1131" s="25"/>
      <c r="F1131" s="25"/>
      <c r="G1131" s="25"/>
      <c r="H1131" s="25"/>
      <c r="I1131" s="25"/>
      <c r="J1131" s="25"/>
      <c r="K1131" s="25"/>
      <c r="L1131" s="25"/>
      <c r="M1131" s="25"/>
      <c r="N1131" s="25"/>
      <c r="O1131" s="25"/>
      <c r="P1131" s="25"/>
      <c r="Q1131" s="25"/>
      <c r="R1131" s="25"/>
      <c r="S1131" s="25"/>
      <c r="T1131" s="25"/>
      <c r="U1131" s="25"/>
      <c r="V1131" s="25"/>
      <c r="W1131" s="25"/>
      <c r="X1131" s="25"/>
      <c r="Y1131" s="25"/>
      <c r="Z1131" s="25"/>
      <c r="AA1131" s="25"/>
      <c r="AB1131" s="25"/>
      <c r="AC1131" s="25"/>
      <c r="AD1131" s="25"/>
      <c r="AE1131" s="25"/>
      <c r="AF1131" s="25"/>
      <c r="AG1131" s="25"/>
      <c r="AH1131" s="25"/>
      <c r="AI1131" s="25"/>
      <c r="AJ1131" s="155"/>
    </row>
    <row r="1132" spans="4:36" x14ac:dyDescent="0.2">
      <c r="D1132" s="25"/>
      <c r="E1132" s="25"/>
      <c r="F1132" s="25"/>
      <c r="G1132" s="25"/>
      <c r="H1132" s="25"/>
      <c r="I1132" s="25"/>
      <c r="J1132" s="25"/>
      <c r="K1132" s="25"/>
      <c r="L1132" s="25"/>
      <c r="M1132" s="25"/>
      <c r="N1132" s="25"/>
      <c r="O1132" s="25"/>
      <c r="P1132" s="25"/>
      <c r="Q1132" s="25"/>
      <c r="R1132" s="25"/>
      <c r="S1132" s="25"/>
      <c r="T1132" s="25"/>
      <c r="U1132" s="25"/>
      <c r="V1132" s="25"/>
      <c r="W1132" s="25"/>
      <c r="X1132" s="25"/>
      <c r="Y1132" s="25"/>
      <c r="Z1132" s="25"/>
      <c r="AA1132" s="25"/>
      <c r="AB1132" s="25"/>
      <c r="AC1132" s="25"/>
      <c r="AD1132" s="25"/>
      <c r="AE1132" s="25"/>
      <c r="AF1132" s="25"/>
      <c r="AG1132" s="25"/>
      <c r="AH1132" s="25"/>
      <c r="AI1132" s="25"/>
      <c r="AJ1132" s="155"/>
    </row>
    <row r="1133" spans="4:36" x14ac:dyDescent="0.2">
      <c r="D1133" s="25"/>
      <c r="E1133" s="25"/>
      <c r="F1133" s="25"/>
      <c r="G1133" s="25"/>
      <c r="H1133" s="25"/>
      <c r="I1133" s="25"/>
      <c r="J1133" s="25"/>
      <c r="K1133" s="25"/>
      <c r="L1133" s="25"/>
      <c r="M1133" s="25"/>
      <c r="N1133" s="25"/>
      <c r="O1133" s="25"/>
      <c r="P1133" s="25"/>
      <c r="Q1133" s="25"/>
      <c r="R1133" s="25"/>
      <c r="S1133" s="25"/>
      <c r="T1133" s="25"/>
      <c r="U1133" s="25"/>
      <c r="V1133" s="25"/>
      <c r="W1133" s="25"/>
      <c r="X1133" s="25"/>
      <c r="Y1133" s="25"/>
      <c r="Z1133" s="25"/>
      <c r="AA1133" s="25"/>
      <c r="AB1133" s="25"/>
      <c r="AC1133" s="25"/>
      <c r="AD1133" s="25"/>
      <c r="AE1133" s="25"/>
      <c r="AF1133" s="25"/>
      <c r="AG1133" s="25"/>
      <c r="AH1133" s="25"/>
      <c r="AI1133" s="25"/>
      <c r="AJ1133" s="155"/>
    </row>
    <row r="1134" spans="4:36" x14ac:dyDescent="0.2">
      <c r="D1134" s="25"/>
      <c r="E1134" s="25"/>
      <c r="F1134" s="25"/>
      <c r="G1134" s="25"/>
      <c r="H1134" s="25"/>
      <c r="I1134" s="25"/>
      <c r="J1134" s="25"/>
      <c r="K1134" s="25"/>
      <c r="L1134" s="25"/>
      <c r="M1134" s="25"/>
      <c r="N1134" s="25"/>
      <c r="O1134" s="25"/>
      <c r="P1134" s="25"/>
      <c r="Q1134" s="25"/>
      <c r="R1134" s="25"/>
      <c r="S1134" s="25"/>
      <c r="T1134" s="25"/>
      <c r="U1134" s="25"/>
      <c r="V1134" s="25"/>
      <c r="W1134" s="25"/>
      <c r="X1134" s="25"/>
      <c r="Y1134" s="25"/>
      <c r="Z1134" s="25"/>
      <c r="AA1134" s="25"/>
      <c r="AB1134" s="25"/>
      <c r="AC1134" s="25"/>
      <c r="AD1134" s="25"/>
      <c r="AE1134" s="25"/>
      <c r="AF1134" s="25"/>
      <c r="AG1134" s="25"/>
      <c r="AH1134" s="25"/>
      <c r="AI1134" s="25"/>
      <c r="AJ1134" s="155"/>
    </row>
    <row r="1135" spans="4:36" x14ac:dyDescent="0.2">
      <c r="D1135" s="25"/>
      <c r="E1135" s="25"/>
      <c r="F1135" s="25"/>
      <c r="G1135" s="25"/>
      <c r="H1135" s="25"/>
      <c r="I1135" s="25"/>
      <c r="J1135" s="25"/>
      <c r="K1135" s="25"/>
      <c r="L1135" s="25"/>
      <c r="M1135" s="25"/>
      <c r="N1135" s="25"/>
      <c r="O1135" s="25"/>
      <c r="P1135" s="25"/>
      <c r="Q1135" s="25"/>
      <c r="R1135" s="25"/>
      <c r="S1135" s="25"/>
      <c r="T1135" s="25"/>
      <c r="U1135" s="25"/>
      <c r="V1135" s="25"/>
      <c r="W1135" s="25"/>
      <c r="X1135" s="25"/>
      <c r="Y1135" s="25"/>
      <c r="Z1135" s="25"/>
      <c r="AA1135" s="25"/>
      <c r="AB1135" s="25"/>
      <c r="AC1135" s="25"/>
      <c r="AD1135" s="25"/>
      <c r="AE1135" s="25"/>
      <c r="AF1135" s="25"/>
      <c r="AG1135" s="25"/>
      <c r="AH1135" s="25"/>
      <c r="AI1135" s="25"/>
      <c r="AJ1135" s="155"/>
    </row>
    <row r="1136" spans="4:36" x14ac:dyDescent="0.2">
      <c r="D1136" s="25"/>
      <c r="E1136" s="25"/>
      <c r="F1136" s="25"/>
      <c r="G1136" s="25"/>
      <c r="H1136" s="25"/>
      <c r="I1136" s="25"/>
      <c r="J1136" s="25"/>
      <c r="K1136" s="25"/>
      <c r="L1136" s="25"/>
      <c r="M1136" s="25"/>
      <c r="N1136" s="25"/>
      <c r="O1136" s="25"/>
      <c r="P1136" s="25"/>
      <c r="Q1136" s="25"/>
      <c r="R1136" s="25"/>
      <c r="S1136" s="25"/>
      <c r="T1136" s="25"/>
      <c r="U1136" s="25"/>
      <c r="V1136" s="25"/>
      <c r="W1136" s="25"/>
      <c r="X1136" s="25"/>
      <c r="Y1136" s="25"/>
      <c r="Z1136" s="25"/>
      <c r="AA1136" s="25"/>
      <c r="AB1136" s="25"/>
      <c r="AC1136" s="25"/>
      <c r="AD1136" s="25"/>
      <c r="AE1136" s="25"/>
      <c r="AF1136" s="25"/>
      <c r="AG1136" s="25"/>
      <c r="AH1136" s="25"/>
      <c r="AI1136" s="25"/>
      <c r="AJ1136" s="155"/>
    </row>
    <row r="1137" spans="4:36" x14ac:dyDescent="0.2">
      <c r="D1137" s="25"/>
      <c r="E1137" s="25"/>
      <c r="F1137" s="25"/>
      <c r="G1137" s="25"/>
      <c r="H1137" s="25"/>
      <c r="I1137" s="25"/>
      <c r="J1137" s="25"/>
      <c r="K1137" s="25"/>
      <c r="L1137" s="25"/>
      <c r="M1137" s="25"/>
      <c r="N1137" s="25"/>
      <c r="O1137" s="25"/>
      <c r="P1137" s="25"/>
      <c r="Q1137" s="25"/>
      <c r="R1137" s="25"/>
      <c r="S1137" s="25"/>
      <c r="T1137" s="25"/>
      <c r="U1137" s="25"/>
      <c r="V1137" s="25"/>
      <c r="W1137" s="25"/>
      <c r="X1137" s="25"/>
      <c r="Y1137" s="25"/>
      <c r="Z1137" s="25"/>
      <c r="AA1137" s="25"/>
      <c r="AB1137" s="25"/>
      <c r="AC1137" s="25"/>
      <c r="AD1137" s="25"/>
      <c r="AE1137" s="25"/>
      <c r="AF1137" s="25"/>
      <c r="AG1137" s="25"/>
      <c r="AH1137" s="25"/>
      <c r="AI1137" s="25"/>
      <c r="AJ1137" s="155"/>
    </row>
    <row r="1138" spans="4:36" x14ac:dyDescent="0.2">
      <c r="D1138" s="25"/>
      <c r="E1138" s="25"/>
      <c r="F1138" s="25"/>
      <c r="G1138" s="25"/>
      <c r="H1138" s="25"/>
      <c r="I1138" s="25"/>
      <c r="J1138" s="25"/>
      <c r="K1138" s="25"/>
      <c r="L1138" s="25"/>
      <c r="M1138" s="25"/>
      <c r="N1138" s="25"/>
      <c r="O1138" s="25"/>
      <c r="P1138" s="25"/>
      <c r="Q1138" s="25"/>
      <c r="R1138" s="25"/>
      <c r="S1138" s="25"/>
      <c r="T1138" s="25"/>
      <c r="U1138" s="25"/>
      <c r="V1138" s="25"/>
      <c r="W1138" s="25"/>
      <c r="X1138" s="25"/>
      <c r="Y1138" s="25"/>
      <c r="Z1138" s="25"/>
      <c r="AA1138" s="25"/>
      <c r="AB1138" s="25"/>
      <c r="AC1138" s="25"/>
      <c r="AD1138" s="25"/>
      <c r="AE1138" s="25"/>
      <c r="AF1138" s="25"/>
      <c r="AG1138" s="25"/>
      <c r="AH1138" s="25"/>
      <c r="AI1138" s="25"/>
      <c r="AJ1138" s="155"/>
    </row>
    <row r="1139" spans="4:36" x14ac:dyDescent="0.2">
      <c r="D1139" s="25"/>
      <c r="E1139" s="25"/>
      <c r="F1139" s="25"/>
      <c r="G1139" s="25"/>
      <c r="H1139" s="25"/>
      <c r="I1139" s="25"/>
      <c r="J1139" s="25"/>
      <c r="K1139" s="25"/>
      <c r="L1139" s="25"/>
      <c r="M1139" s="25"/>
      <c r="N1139" s="25"/>
      <c r="O1139" s="25"/>
      <c r="P1139" s="25"/>
      <c r="Q1139" s="25"/>
      <c r="R1139" s="25"/>
      <c r="S1139" s="25"/>
      <c r="T1139" s="25"/>
      <c r="U1139" s="25"/>
      <c r="V1139" s="25"/>
      <c r="W1139" s="25"/>
      <c r="X1139" s="25"/>
      <c r="Y1139" s="25"/>
      <c r="Z1139" s="25"/>
      <c r="AA1139" s="25"/>
      <c r="AB1139" s="25"/>
      <c r="AC1139" s="25"/>
      <c r="AD1139" s="25"/>
      <c r="AE1139" s="25"/>
      <c r="AF1139" s="25"/>
      <c r="AG1139" s="25"/>
      <c r="AH1139" s="25"/>
      <c r="AI1139" s="25"/>
      <c r="AJ1139" s="155"/>
    </row>
    <row r="1140" spans="4:36" x14ac:dyDescent="0.2">
      <c r="D1140" s="25"/>
      <c r="E1140" s="25"/>
      <c r="F1140" s="25"/>
      <c r="G1140" s="25"/>
      <c r="H1140" s="25"/>
      <c r="I1140" s="25"/>
      <c r="J1140" s="25"/>
      <c r="K1140" s="25"/>
      <c r="L1140" s="25"/>
      <c r="M1140" s="25"/>
      <c r="N1140" s="25"/>
      <c r="O1140" s="25"/>
      <c r="P1140" s="25"/>
      <c r="Q1140" s="25"/>
      <c r="R1140" s="25"/>
      <c r="S1140" s="25"/>
      <c r="T1140" s="25"/>
      <c r="U1140" s="25"/>
      <c r="V1140" s="25"/>
      <c r="W1140" s="25"/>
      <c r="X1140" s="25"/>
      <c r="Y1140" s="25"/>
      <c r="Z1140" s="25"/>
      <c r="AA1140" s="25"/>
      <c r="AB1140" s="25"/>
      <c r="AC1140" s="25"/>
      <c r="AD1140" s="25"/>
      <c r="AE1140" s="25"/>
      <c r="AF1140" s="25"/>
      <c r="AG1140" s="25"/>
      <c r="AH1140" s="25"/>
      <c r="AI1140" s="25"/>
      <c r="AJ1140" s="155"/>
    </row>
    <row r="1141" spans="4:36" x14ac:dyDescent="0.2">
      <c r="D1141" s="25"/>
      <c r="E1141" s="25"/>
      <c r="F1141" s="25"/>
      <c r="G1141" s="25"/>
      <c r="H1141" s="25"/>
      <c r="I1141" s="25"/>
      <c r="J1141" s="25"/>
      <c r="K1141" s="25"/>
      <c r="L1141" s="25"/>
      <c r="M1141" s="25"/>
      <c r="N1141" s="25"/>
      <c r="O1141" s="25"/>
      <c r="P1141" s="25"/>
      <c r="Q1141" s="25"/>
      <c r="R1141" s="25"/>
      <c r="S1141" s="25"/>
      <c r="T1141" s="25"/>
      <c r="U1141" s="25"/>
      <c r="V1141" s="25"/>
      <c r="W1141" s="25"/>
      <c r="X1141" s="25"/>
      <c r="Y1141" s="25"/>
      <c r="Z1141" s="25"/>
      <c r="AA1141" s="25"/>
      <c r="AB1141" s="25"/>
      <c r="AC1141" s="25"/>
      <c r="AD1141" s="25"/>
      <c r="AE1141" s="25"/>
      <c r="AF1141" s="25"/>
      <c r="AG1141" s="25"/>
      <c r="AH1141" s="25"/>
      <c r="AI1141" s="25"/>
      <c r="AJ1141" s="155"/>
    </row>
    <row r="1142" spans="4:36" x14ac:dyDescent="0.2">
      <c r="D1142" s="25"/>
      <c r="E1142" s="25"/>
      <c r="F1142" s="25"/>
      <c r="G1142" s="25"/>
      <c r="H1142" s="25"/>
      <c r="I1142" s="25"/>
      <c r="J1142" s="25"/>
      <c r="K1142" s="25"/>
      <c r="L1142" s="25"/>
      <c r="M1142" s="25"/>
      <c r="N1142" s="25"/>
      <c r="O1142" s="25"/>
      <c r="P1142" s="25"/>
      <c r="Q1142" s="25"/>
      <c r="R1142" s="25"/>
      <c r="S1142" s="25"/>
      <c r="T1142" s="25"/>
      <c r="U1142" s="25"/>
      <c r="V1142" s="25"/>
      <c r="W1142" s="25"/>
      <c r="X1142" s="25"/>
      <c r="Y1142" s="25"/>
      <c r="Z1142" s="25"/>
      <c r="AA1142" s="25"/>
      <c r="AB1142" s="25"/>
      <c r="AC1142" s="25"/>
      <c r="AD1142" s="25"/>
      <c r="AE1142" s="25"/>
      <c r="AF1142" s="25"/>
      <c r="AG1142" s="25"/>
      <c r="AH1142" s="25"/>
      <c r="AI1142" s="25"/>
      <c r="AJ1142" s="155"/>
    </row>
    <row r="1143" spans="4:36" x14ac:dyDescent="0.2">
      <c r="D1143" s="25"/>
      <c r="E1143" s="25"/>
      <c r="F1143" s="25"/>
      <c r="G1143" s="25"/>
      <c r="H1143" s="25"/>
      <c r="I1143" s="25"/>
      <c r="J1143" s="25"/>
      <c r="K1143" s="25"/>
      <c r="L1143" s="25"/>
      <c r="M1143" s="25"/>
      <c r="N1143" s="25"/>
      <c r="O1143" s="25"/>
      <c r="P1143" s="25"/>
      <c r="Q1143" s="25"/>
      <c r="R1143" s="25"/>
      <c r="S1143" s="25"/>
      <c r="T1143" s="25"/>
      <c r="U1143" s="25"/>
      <c r="V1143" s="25"/>
      <c r="W1143" s="25"/>
      <c r="X1143" s="25"/>
      <c r="Y1143" s="25"/>
      <c r="Z1143" s="25"/>
      <c r="AA1143" s="25"/>
      <c r="AB1143" s="25"/>
      <c r="AC1143" s="25"/>
      <c r="AD1143" s="25"/>
      <c r="AE1143" s="25"/>
      <c r="AF1143" s="25"/>
      <c r="AG1143" s="25"/>
      <c r="AH1143" s="25"/>
      <c r="AI1143" s="25"/>
      <c r="AJ1143" s="155"/>
    </row>
    <row r="1144" spans="4:36" x14ac:dyDescent="0.2">
      <c r="D1144" s="25"/>
      <c r="E1144" s="25"/>
      <c r="F1144" s="25"/>
      <c r="G1144" s="25"/>
      <c r="H1144" s="25"/>
      <c r="I1144" s="25"/>
      <c r="J1144" s="25"/>
      <c r="K1144" s="25"/>
      <c r="L1144" s="25"/>
      <c r="M1144" s="25"/>
      <c r="N1144" s="25"/>
      <c r="O1144" s="25"/>
      <c r="P1144" s="25"/>
      <c r="Q1144" s="25"/>
      <c r="R1144" s="25"/>
      <c r="S1144" s="25"/>
      <c r="T1144" s="25"/>
      <c r="U1144" s="25"/>
      <c r="V1144" s="25"/>
      <c r="W1144" s="25"/>
      <c r="X1144" s="25"/>
      <c r="Y1144" s="25"/>
      <c r="Z1144" s="25"/>
      <c r="AA1144" s="25"/>
      <c r="AB1144" s="25"/>
      <c r="AC1144" s="25"/>
      <c r="AD1144" s="25"/>
      <c r="AE1144" s="25"/>
      <c r="AF1144" s="25"/>
      <c r="AG1144" s="25"/>
      <c r="AH1144" s="25"/>
      <c r="AI1144" s="25"/>
      <c r="AJ1144" s="155"/>
    </row>
    <row r="1145" spans="4:36" x14ac:dyDescent="0.2">
      <c r="D1145" s="25"/>
      <c r="E1145" s="25"/>
      <c r="F1145" s="25"/>
      <c r="G1145" s="25"/>
      <c r="H1145" s="25"/>
      <c r="I1145" s="25"/>
      <c r="J1145" s="25"/>
      <c r="K1145" s="25"/>
      <c r="L1145" s="25"/>
      <c r="M1145" s="25"/>
      <c r="N1145" s="25"/>
      <c r="O1145" s="25"/>
      <c r="P1145" s="25"/>
      <c r="Q1145" s="25"/>
      <c r="R1145" s="25"/>
      <c r="S1145" s="25"/>
      <c r="T1145" s="25"/>
      <c r="U1145" s="25"/>
      <c r="V1145" s="25"/>
      <c r="W1145" s="25"/>
      <c r="X1145" s="25"/>
      <c r="Y1145" s="25"/>
      <c r="Z1145" s="25"/>
      <c r="AA1145" s="25"/>
      <c r="AB1145" s="25"/>
      <c r="AC1145" s="25"/>
      <c r="AD1145" s="25"/>
      <c r="AE1145" s="25"/>
      <c r="AF1145" s="25"/>
      <c r="AG1145" s="25"/>
      <c r="AH1145" s="25"/>
      <c r="AI1145" s="25"/>
      <c r="AJ1145" s="155"/>
    </row>
    <row r="1146" spans="4:36" x14ac:dyDescent="0.2">
      <c r="D1146" s="25"/>
      <c r="E1146" s="25"/>
      <c r="F1146" s="25"/>
      <c r="G1146" s="25"/>
      <c r="H1146" s="25"/>
      <c r="I1146" s="25"/>
      <c r="J1146" s="25"/>
      <c r="K1146" s="25"/>
      <c r="L1146" s="25"/>
      <c r="M1146" s="25"/>
      <c r="N1146" s="25"/>
      <c r="O1146" s="25"/>
      <c r="P1146" s="25"/>
      <c r="Q1146" s="25"/>
      <c r="R1146" s="25"/>
      <c r="S1146" s="25"/>
      <c r="T1146" s="25"/>
      <c r="U1146" s="25"/>
      <c r="V1146" s="25"/>
      <c r="W1146" s="25"/>
      <c r="X1146" s="25"/>
      <c r="Y1146" s="25"/>
      <c r="Z1146" s="25"/>
      <c r="AA1146" s="25"/>
      <c r="AB1146" s="25"/>
      <c r="AC1146" s="25"/>
      <c r="AD1146" s="25"/>
      <c r="AE1146" s="25"/>
      <c r="AF1146" s="25"/>
      <c r="AG1146" s="25"/>
      <c r="AH1146" s="25"/>
      <c r="AI1146" s="25"/>
      <c r="AJ1146" s="155"/>
    </row>
    <row r="1147" spans="4:36" x14ac:dyDescent="0.2">
      <c r="D1147" s="25"/>
      <c r="E1147" s="25"/>
      <c r="F1147" s="25"/>
      <c r="G1147" s="25"/>
      <c r="H1147" s="25"/>
      <c r="I1147" s="25"/>
      <c r="J1147" s="25"/>
      <c r="K1147" s="25"/>
      <c r="L1147" s="25"/>
      <c r="M1147" s="25"/>
      <c r="N1147" s="25"/>
      <c r="O1147" s="25"/>
      <c r="P1147" s="25"/>
      <c r="Q1147" s="25"/>
      <c r="R1147" s="25"/>
      <c r="S1147" s="25"/>
      <c r="T1147" s="25"/>
      <c r="U1147" s="25"/>
      <c r="V1147" s="25"/>
      <c r="W1147" s="25"/>
      <c r="X1147" s="25"/>
      <c r="Y1147" s="25"/>
      <c r="Z1147" s="25"/>
      <c r="AA1147" s="25"/>
      <c r="AB1147" s="25"/>
      <c r="AC1147" s="25"/>
      <c r="AD1147" s="25"/>
      <c r="AE1147" s="25"/>
      <c r="AF1147" s="25"/>
      <c r="AG1147" s="25"/>
      <c r="AH1147" s="25"/>
      <c r="AI1147" s="25"/>
      <c r="AJ1147" s="155"/>
    </row>
    <row r="1148" spans="4:36" x14ac:dyDescent="0.2">
      <c r="D1148" s="25"/>
      <c r="E1148" s="25"/>
      <c r="F1148" s="25"/>
      <c r="G1148" s="25"/>
      <c r="H1148" s="25"/>
      <c r="I1148" s="25"/>
      <c r="J1148" s="25"/>
      <c r="K1148" s="25"/>
      <c r="L1148" s="25"/>
      <c r="M1148" s="25"/>
      <c r="N1148" s="25"/>
      <c r="O1148" s="25"/>
      <c r="P1148" s="25"/>
      <c r="Q1148" s="25"/>
      <c r="R1148" s="25"/>
      <c r="S1148" s="25"/>
      <c r="T1148" s="25"/>
      <c r="U1148" s="25"/>
      <c r="V1148" s="25"/>
      <c r="W1148" s="25"/>
      <c r="X1148" s="25"/>
      <c r="Y1148" s="25"/>
      <c r="Z1148" s="25"/>
      <c r="AA1148" s="25"/>
      <c r="AB1148" s="25"/>
      <c r="AC1148" s="25"/>
      <c r="AD1148" s="25"/>
      <c r="AE1148" s="25"/>
      <c r="AF1148" s="25"/>
      <c r="AG1148" s="25"/>
      <c r="AH1148" s="25"/>
      <c r="AI1148" s="25"/>
      <c r="AJ1148" s="155"/>
    </row>
    <row r="1149" spans="4:36" x14ac:dyDescent="0.2">
      <c r="D1149" s="25"/>
      <c r="E1149" s="25"/>
      <c r="F1149" s="25"/>
      <c r="G1149" s="25"/>
      <c r="H1149" s="25"/>
      <c r="I1149" s="25"/>
      <c r="J1149" s="25"/>
      <c r="K1149" s="25"/>
      <c r="L1149" s="25"/>
      <c r="M1149" s="25"/>
      <c r="N1149" s="25"/>
      <c r="O1149" s="25"/>
      <c r="P1149" s="25"/>
      <c r="Q1149" s="25"/>
      <c r="R1149" s="25"/>
      <c r="S1149" s="25"/>
      <c r="T1149" s="25"/>
      <c r="U1149" s="25"/>
      <c r="V1149" s="25"/>
      <c r="W1149" s="25"/>
      <c r="X1149" s="25"/>
      <c r="Y1149" s="25"/>
      <c r="Z1149" s="25"/>
      <c r="AA1149" s="25"/>
      <c r="AB1149" s="25"/>
      <c r="AC1149" s="25"/>
      <c r="AD1149" s="25"/>
      <c r="AE1149" s="25"/>
      <c r="AF1149" s="25"/>
      <c r="AG1149" s="25"/>
      <c r="AH1149" s="25"/>
      <c r="AI1149" s="25"/>
      <c r="AJ1149" s="155"/>
    </row>
    <row r="1150" spans="4:36" x14ac:dyDescent="0.2">
      <c r="D1150" s="25"/>
      <c r="E1150" s="25"/>
      <c r="F1150" s="25"/>
      <c r="G1150" s="25"/>
      <c r="H1150" s="25"/>
      <c r="I1150" s="25"/>
      <c r="J1150" s="25"/>
      <c r="K1150" s="25"/>
      <c r="L1150" s="25"/>
      <c r="M1150" s="25"/>
      <c r="N1150" s="25"/>
      <c r="O1150" s="25"/>
      <c r="P1150" s="25"/>
      <c r="Q1150" s="25"/>
      <c r="R1150" s="25"/>
      <c r="S1150" s="25"/>
      <c r="T1150" s="25"/>
      <c r="U1150" s="25"/>
      <c r="V1150" s="25"/>
      <c r="W1150" s="25"/>
      <c r="X1150" s="25"/>
      <c r="Y1150" s="25"/>
      <c r="Z1150" s="25"/>
      <c r="AA1150" s="25"/>
      <c r="AB1150" s="25"/>
      <c r="AC1150" s="25"/>
      <c r="AD1150" s="25"/>
      <c r="AE1150" s="25"/>
      <c r="AF1150" s="25"/>
      <c r="AG1150" s="25"/>
      <c r="AH1150" s="25"/>
      <c r="AI1150" s="25"/>
      <c r="AJ1150" s="155"/>
    </row>
    <row r="1151" spans="4:36" x14ac:dyDescent="0.2">
      <c r="D1151" s="25"/>
      <c r="E1151" s="25"/>
      <c r="F1151" s="25"/>
      <c r="G1151" s="25"/>
      <c r="H1151" s="25"/>
      <c r="I1151" s="25"/>
      <c r="J1151" s="25"/>
      <c r="K1151" s="25"/>
      <c r="L1151" s="25"/>
      <c r="M1151" s="25"/>
      <c r="N1151" s="25"/>
      <c r="O1151" s="25"/>
      <c r="P1151" s="25"/>
      <c r="Q1151" s="25"/>
      <c r="R1151" s="25"/>
      <c r="S1151" s="25"/>
      <c r="T1151" s="25"/>
      <c r="U1151" s="25"/>
      <c r="V1151" s="25"/>
      <c r="W1151" s="25"/>
      <c r="X1151" s="25"/>
      <c r="Y1151" s="25"/>
      <c r="Z1151" s="25"/>
      <c r="AA1151" s="25"/>
      <c r="AB1151" s="25"/>
      <c r="AC1151" s="25"/>
      <c r="AD1151" s="25"/>
      <c r="AE1151" s="25"/>
      <c r="AF1151" s="25"/>
      <c r="AG1151" s="25"/>
      <c r="AH1151" s="25"/>
      <c r="AI1151" s="25"/>
      <c r="AJ1151" s="155"/>
    </row>
    <row r="1152" spans="4:36" x14ac:dyDescent="0.2">
      <c r="D1152" s="25"/>
      <c r="E1152" s="25"/>
      <c r="F1152" s="25"/>
      <c r="G1152" s="25"/>
      <c r="H1152" s="25"/>
      <c r="I1152" s="25"/>
      <c r="J1152" s="25"/>
      <c r="K1152" s="25"/>
      <c r="L1152" s="25"/>
      <c r="M1152" s="25"/>
      <c r="N1152" s="25"/>
      <c r="O1152" s="25"/>
      <c r="P1152" s="25"/>
      <c r="Q1152" s="25"/>
      <c r="R1152" s="25"/>
      <c r="S1152" s="25"/>
      <c r="T1152" s="25"/>
      <c r="U1152" s="25"/>
      <c r="V1152" s="25"/>
      <c r="W1152" s="25"/>
      <c r="X1152" s="25"/>
      <c r="Y1152" s="25"/>
      <c r="Z1152" s="25"/>
      <c r="AA1152" s="25"/>
      <c r="AB1152" s="25"/>
      <c r="AC1152" s="25"/>
      <c r="AD1152" s="25"/>
      <c r="AE1152" s="25"/>
      <c r="AF1152" s="25"/>
      <c r="AG1152" s="25"/>
      <c r="AH1152" s="25"/>
      <c r="AI1152" s="25"/>
      <c r="AJ1152" s="155"/>
    </row>
    <row r="1153" spans="4:36" x14ac:dyDescent="0.2">
      <c r="D1153" s="25"/>
      <c r="E1153" s="25"/>
      <c r="F1153" s="25"/>
      <c r="G1153" s="25"/>
      <c r="H1153" s="25"/>
      <c r="I1153" s="25"/>
      <c r="J1153" s="25"/>
      <c r="K1153" s="25"/>
      <c r="L1153" s="25"/>
      <c r="M1153" s="25"/>
      <c r="N1153" s="25"/>
      <c r="O1153" s="25"/>
      <c r="P1153" s="25"/>
      <c r="Q1153" s="25"/>
      <c r="R1153" s="25"/>
      <c r="S1153" s="25"/>
      <c r="T1153" s="25"/>
      <c r="U1153" s="25"/>
      <c r="V1153" s="25"/>
      <c r="W1153" s="25"/>
      <c r="X1153" s="25"/>
      <c r="Y1153" s="25"/>
      <c r="Z1153" s="25"/>
      <c r="AA1153" s="25"/>
      <c r="AB1153" s="25"/>
      <c r="AC1153" s="25"/>
      <c r="AD1153" s="25"/>
      <c r="AE1153" s="25"/>
      <c r="AF1153" s="25"/>
      <c r="AG1153" s="25"/>
      <c r="AH1153" s="25"/>
      <c r="AI1153" s="25"/>
      <c r="AJ1153" s="155"/>
    </row>
    <row r="1154" spans="4:36" x14ac:dyDescent="0.2">
      <c r="D1154" s="25"/>
      <c r="E1154" s="25"/>
      <c r="F1154" s="25"/>
      <c r="G1154" s="25"/>
      <c r="H1154" s="25"/>
      <c r="I1154" s="25"/>
      <c r="J1154" s="25"/>
      <c r="K1154" s="25"/>
      <c r="L1154" s="25"/>
      <c r="M1154" s="25"/>
      <c r="N1154" s="25"/>
      <c r="O1154" s="25"/>
      <c r="P1154" s="25"/>
      <c r="Q1154" s="25"/>
      <c r="R1154" s="25"/>
      <c r="S1154" s="25"/>
      <c r="T1154" s="25"/>
      <c r="U1154" s="25"/>
      <c r="V1154" s="25"/>
      <c r="W1154" s="25"/>
      <c r="X1154" s="25"/>
      <c r="Y1154" s="25"/>
      <c r="Z1154" s="25"/>
      <c r="AA1154" s="25"/>
      <c r="AB1154" s="25"/>
      <c r="AC1154" s="25"/>
      <c r="AD1154" s="25"/>
      <c r="AE1154" s="25"/>
      <c r="AF1154" s="25"/>
      <c r="AG1154" s="25"/>
      <c r="AH1154" s="25"/>
      <c r="AI1154" s="25"/>
      <c r="AJ1154" s="155"/>
    </row>
    <row r="1155" spans="4:36" x14ac:dyDescent="0.2">
      <c r="D1155" s="25"/>
      <c r="E1155" s="25"/>
      <c r="F1155" s="25"/>
      <c r="G1155" s="25"/>
      <c r="H1155" s="25"/>
      <c r="I1155" s="25"/>
      <c r="J1155" s="25"/>
      <c r="K1155" s="25"/>
      <c r="L1155" s="25"/>
      <c r="M1155" s="25"/>
      <c r="N1155" s="25"/>
      <c r="O1155" s="25"/>
      <c r="P1155" s="25"/>
      <c r="Q1155" s="25"/>
      <c r="R1155" s="25"/>
      <c r="S1155" s="25"/>
      <c r="T1155" s="25"/>
      <c r="U1155" s="25"/>
      <c r="V1155" s="25"/>
      <c r="W1155" s="25"/>
      <c r="X1155" s="25"/>
      <c r="Y1155" s="25"/>
      <c r="Z1155" s="25"/>
      <c r="AA1155" s="25"/>
      <c r="AB1155" s="25"/>
      <c r="AC1155" s="25"/>
      <c r="AD1155" s="25"/>
      <c r="AE1155" s="25"/>
      <c r="AF1155" s="25"/>
      <c r="AG1155" s="25"/>
      <c r="AH1155" s="25"/>
      <c r="AI1155" s="25"/>
      <c r="AJ1155" s="155"/>
    </row>
    <row r="1156" spans="4:36" x14ac:dyDescent="0.2">
      <c r="D1156" s="25"/>
      <c r="E1156" s="25"/>
      <c r="F1156" s="25"/>
      <c r="G1156" s="25"/>
      <c r="H1156" s="25"/>
      <c r="I1156" s="25"/>
      <c r="J1156" s="25"/>
      <c r="K1156" s="25"/>
      <c r="L1156" s="25"/>
      <c r="M1156" s="25"/>
      <c r="N1156" s="25"/>
      <c r="O1156" s="25"/>
      <c r="P1156" s="25"/>
      <c r="Q1156" s="25"/>
      <c r="R1156" s="25"/>
      <c r="S1156" s="25"/>
      <c r="T1156" s="25"/>
      <c r="U1156" s="25"/>
      <c r="V1156" s="25"/>
      <c r="W1156" s="25"/>
      <c r="X1156" s="25"/>
      <c r="Y1156" s="25"/>
      <c r="Z1156" s="25"/>
      <c r="AA1156" s="25"/>
      <c r="AB1156" s="25"/>
      <c r="AC1156" s="25"/>
      <c r="AD1156" s="25"/>
      <c r="AE1156" s="25"/>
      <c r="AF1156" s="25"/>
      <c r="AG1156" s="25"/>
      <c r="AH1156" s="25"/>
      <c r="AI1156" s="25"/>
      <c r="AJ1156" s="155"/>
    </row>
    <row r="1157" spans="4:36" x14ac:dyDescent="0.2">
      <c r="D1157" s="25"/>
      <c r="E1157" s="25"/>
      <c r="F1157" s="25"/>
      <c r="G1157" s="25"/>
      <c r="H1157" s="25"/>
      <c r="I1157" s="25"/>
      <c r="J1157" s="25"/>
      <c r="K1157" s="25"/>
      <c r="L1157" s="25"/>
      <c r="M1157" s="25"/>
      <c r="N1157" s="25"/>
      <c r="O1157" s="25"/>
      <c r="P1157" s="25"/>
      <c r="Q1157" s="25"/>
      <c r="R1157" s="25"/>
      <c r="S1157" s="25"/>
      <c r="T1157" s="25"/>
      <c r="U1157" s="25"/>
      <c r="V1157" s="25"/>
      <c r="W1157" s="25"/>
      <c r="X1157" s="25"/>
      <c r="Y1157" s="25"/>
      <c r="Z1157" s="25"/>
      <c r="AA1157" s="25"/>
      <c r="AB1157" s="25"/>
      <c r="AC1157" s="25"/>
      <c r="AD1157" s="25"/>
      <c r="AE1157" s="25"/>
      <c r="AF1157" s="25"/>
      <c r="AG1157" s="25"/>
      <c r="AH1157" s="25"/>
      <c r="AI1157" s="25"/>
      <c r="AJ1157" s="155"/>
    </row>
    <row r="1158" spans="4:36" x14ac:dyDescent="0.2">
      <c r="D1158" s="25"/>
      <c r="E1158" s="25"/>
      <c r="F1158" s="25"/>
      <c r="G1158" s="25"/>
      <c r="H1158" s="25"/>
      <c r="I1158" s="25"/>
      <c r="J1158" s="25"/>
      <c r="K1158" s="25"/>
      <c r="L1158" s="25"/>
      <c r="M1158" s="25"/>
      <c r="N1158" s="25"/>
      <c r="O1158" s="25"/>
      <c r="P1158" s="25"/>
      <c r="Q1158" s="25"/>
      <c r="R1158" s="25"/>
      <c r="S1158" s="25"/>
      <c r="T1158" s="25"/>
      <c r="U1158" s="25"/>
      <c r="V1158" s="25"/>
      <c r="W1158" s="25"/>
      <c r="X1158" s="25"/>
      <c r="Y1158" s="25"/>
      <c r="Z1158" s="25"/>
      <c r="AA1158" s="25"/>
      <c r="AB1158" s="25"/>
      <c r="AC1158" s="25"/>
      <c r="AD1158" s="25"/>
      <c r="AE1158" s="25"/>
      <c r="AF1158" s="25"/>
      <c r="AG1158" s="25"/>
      <c r="AH1158" s="25"/>
      <c r="AI1158" s="25"/>
      <c r="AJ1158" s="155"/>
    </row>
    <row r="1159" spans="4:36" x14ac:dyDescent="0.2">
      <c r="D1159" s="25"/>
      <c r="E1159" s="25"/>
      <c r="F1159" s="25"/>
      <c r="G1159" s="25"/>
      <c r="H1159" s="25"/>
      <c r="I1159" s="25"/>
      <c r="J1159" s="25"/>
      <c r="K1159" s="25"/>
      <c r="L1159" s="25"/>
      <c r="M1159" s="25"/>
      <c r="N1159" s="25"/>
      <c r="O1159" s="25"/>
      <c r="P1159" s="25"/>
      <c r="Q1159" s="25"/>
      <c r="R1159" s="25"/>
      <c r="S1159" s="25"/>
      <c r="T1159" s="25"/>
      <c r="U1159" s="25"/>
      <c r="V1159" s="25"/>
      <c r="W1159" s="25"/>
      <c r="X1159" s="25"/>
      <c r="Y1159" s="25"/>
      <c r="Z1159" s="25"/>
      <c r="AA1159" s="25"/>
      <c r="AB1159" s="25"/>
      <c r="AC1159" s="25"/>
      <c r="AD1159" s="25"/>
      <c r="AE1159" s="25"/>
      <c r="AF1159" s="25"/>
      <c r="AG1159" s="25"/>
      <c r="AH1159" s="25"/>
      <c r="AI1159" s="25"/>
      <c r="AJ1159" s="155"/>
    </row>
    <row r="1160" spans="4:36" x14ac:dyDescent="0.2">
      <c r="D1160" s="25"/>
      <c r="E1160" s="25"/>
      <c r="F1160" s="25"/>
      <c r="G1160" s="25"/>
      <c r="H1160" s="25"/>
      <c r="I1160" s="25"/>
      <c r="J1160" s="25"/>
      <c r="K1160" s="25"/>
      <c r="L1160" s="25"/>
      <c r="M1160" s="25"/>
      <c r="N1160" s="25"/>
      <c r="O1160" s="25"/>
      <c r="P1160" s="25"/>
      <c r="Q1160" s="25"/>
      <c r="R1160" s="25"/>
      <c r="S1160" s="25"/>
      <c r="T1160" s="25"/>
      <c r="U1160" s="25"/>
      <c r="V1160" s="25"/>
      <c r="W1160" s="25"/>
      <c r="X1160" s="25"/>
      <c r="Y1160" s="25"/>
      <c r="Z1160" s="25"/>
      <c r="AA1160" s="25"/>
      <c r="AB1160" s="25"/>
      <c r="AC1160" s="25"/>
      <c r="AD1160" s="25"/>
      <c r="AE1160" s="25"/>
      <c r="AF1160" s="25"/>
      <c r="AG1160" s="25"/>
      <c r="AH1160" s="25"/>
      <c r="AI1160" s="25"/>
      <c r="AJ1160" s="155"/>
    </row>
    <row r="1161" spans="4:36" x14ac:dyDescent="0.2">
      <c r="D1161" s="25"/>
      <c r="E1161" s="25"/>
      <c r="F1161" s="25"/>
      <c r="G1161" s="25"/>
      <c r="H1161" s="25"/>
      <c r="I1161" s="25"/>
      <c r="J1161" s="25"/>
      <c r="K1161" s="25"/>
      <c r="L1161" s="25"/>
      <c r="M1161" s="25"/>
      <c r="N1161" s="25"/>
      <c r="O1161" s="25"/>
      <c r="P1161" s="25"/>
      <c r="Q1161" s="25"/>
      <c r="R1161" s="25"/>
      <c r="S1161" s="25"/>
      <c r="T1161" s="25"/>
      <c r="U1161" s="25"/>
      <c r="V1161" s="25"/>
      <c r="W1161" s="25"/>
      <c r="X1161" s="25"/>
      <c r="Y1161" s="25"/>
      <c r="Z1161" s="25"/>
      <c r="AA1161" s="25"/>
      <c r="AB1161" s="25"/>
      <c r="AC1161" s="25"/>
      <c r="AD1161" s="25"/>
      <c r="AE1161" s="25"/>
      <c r="AF1161" s="25"/>
      <c r="AG1161" s="25"/>
      <c r="AH1161" s="25"/>
      <c r="AI1161" s="25"/>
      <c r="AJ1161" s="155"/>
    </row>
    <row r="1162" spans="4:36" x14ac:dyDescent="0.2">
      <c r="D1162" s="25"/>
      <c r="E1162" s="25"/>
      <c r="F1162" s="25"/>
      <c r="G1162" s="25"/>
      <c r="H1162" s="25"/>
      <c r="I1162" s="25"/>
      <c r="J1162" s="25"/>
      <c r="K1162" s="25"/>
      <c r="L1162" s="25"/>
      <c r="M1162" s="25"/>
      <c r="N1162" s="25"/>
      <c r="O1162" s="25"/>
      <c r="P1162" s="25"/>
      <c r="Q1162" s="25"/>
      <c r="R1162" s="25"/>
      <c r="S1162" s="25"/>
      <c r="T1162" s="25"/>
      <c r="U1162" s="25"/>
      <c r="V1162" s="25"/>
      <c r="W1162" s="25"/>
      <c r="X1162" s="25"/>
      <c r="Y1162" s="25"/>
      <c r="Z1162" s="25"/>
      <c r="AA1162" s="25"/>
      <c r="AB1162" s="25"/>
      <c r="AC1162" s="25"/>
      <c r="AD1162" s="25"/>
      <c r="AE1162" s="25"/>
      <c r="AF1162" s="25"/>
      <c r="AG1162" s="25"/>
      <c r="AH1162" s="25"/>
      <c r="AI1162" s="25"/>
      <c r="AJ1162" s="155"/>
    </row>
    <row r="1163" spans="4:36" x14ac:dyDescent="0.2">
      <c r="D1163" s="25"/>
      <c r="E1163" s="25"/>
      <c r="F1163" s="25"/>
      <c r="G1163" s="25"/>
      <c r="H1163" s="25"/>
      <c r="I1163" s="25"/>
      <c r="J1163" s="25"/>
      <c r="K1163" s="25"/>
      <c r="L1163" s="25"/>
      <c r="M1163" s="25"/>
      <c r="N1163" s="25"/>
      <c r="O1163" s="25"/>
      <c r="P1163" s="25"/>
      <c r="Q1163" s="25"/>
      <c r="R1163" s="25"/>
      <c r="S1163" s="25"/>
      <c r="T1163" s="25"/>
      <c r="U1163" s="25"/>
      <c r="V1163" s="25"/>
      <c r="W1163" s="25"/>
      <c r="X1163" s="25"/>
      <c r="Y1163" s="25"/>
      <c r="Z1163" s="25"/>
      <c r="AA1163" s="25"/>
      <c r="AB1163" s="25"/>
      <c r="AC1163" s="25"/>
      <c r="AD1163" s="25"/>
      <c r="AE1163" s="25"/>
      <c r="AF1163" s="25"/>
      <c r="AG1163" s="25"/>
      <c r="AH1163" s="25"/>
      <c r="AI1163" s="25"/>
      <c r="AJ1163" s="155"/>
    </row>
    <row r="1164" spans="4:36" x14ac:dyDescent="0.2">
      <c r="D1164" s="25"/>
      <c r="E1164" s="25"/>
      <c r="F1164" s="25"/>
      <c r="G1164" s="25"/>
      <c r="H1164" s="25"/>
      <c r="I1164" s="25"/>
      <c r="J1164" s="25"/>
      <c r="K1164" s="25"/>
      <c r="L1164" s="25"/>
      <c r="M1164" s="25"/>
      <c r="N1164" s="25"/>
      <c r="O1164" s="25"/>
      <c r="P1164" s="25"/>
      <c r="Q1164" s="25"/>
      <c r="R1164" s="25"/>
      <c r="S1164" s="25"/>
      <c r="T1164" s="25"/>
      <c r="U1164" s="25"/>
      <c r="V1164" s="25"/>
      <c r="W1164" s="25"/>
      <c r="X1164" s="25"/>
      <c r="Y1164" s="25"/>
      <c r="Z1164" s="25"/>
      <c r="AA1164" s="25"/>
      <c r="AB1164" s="25"/>
      <c r="AC1164" s="25"/>
      <c r="AD1164" s="25"/>
      <c r="AE1164" s="25"/>
      <c r="AF1164" s="25"/>
      <c r="AG1164" s="25"/>
      <c r="AH1164" s="25"/>
      <c r="AI1164" s="25"/>
      <c r="AJ1164" s="155"/>
    </row>
    <row r="1165" spans="4:36" x14ac:dyDescent="0.2">
      <c r="D1165" s="25"/>
      <c r="E1165" s="25"/>
      <c r="F1165" s="25"/>
      <c r="G1165" s="25"/>
      <c r="H1165" s="25"/>
      <c r="I1165" s="25"/>
      <c r="J1165" s="25"/>
      <c r="K1165" s="25"/>
      <c r="L1165" s="25"/>
      <c r="M1165" s="25"/>
      <c r="N1165" s="25"/>
      <c r="O1165" s="25"/>
      <c r="P1165" s="25"/>
      <c r="Q1165" s="25"/>
      <c r="R1165" s="25"/>
      <c r="S1165" s="25"/>
      <c r="T1165" s="25"/>
      <c r="U1165" s="25"/>
      <c r="V1165" s="25"/>
      <c r="W1165" s="25"/>
      <c r="X1165" s="25"/>
      <c r="Y1165" s="25"/>
      <c r="Z1165" s="25"/>
      <c r="AA1165" s="25"/>
      <c r="AB1165" s="25"/>
      <c r="AC1165" s="25"/>
      <c r="AD1165" s="25"/>
      <c r="AE1165" s="25"/>
      <c r="AF1165" s="25"/>
      <c r="AG1165" s="25"/>
      <c r="AH1165" s="25"/>
      <c r="AI1165" s="25"/>
      <c r="AJ1165" s="155"/>
    </row>
    <row r="1166" spans="4:36" x14ac:dyDescent="0.2">
      <c r="D1166" s="25"/>
      <c r="E1166" s="25"/>
      <c r="F1166" s="25"/>
      <c r="G1166" s="25"/>
      <c r="H1166" s="25"/>
      <c r="I1166" s="25"/>
      <c r="J1166" s="25"/>
      <c r="K1166" s="25"/>
      <c r="L1166" s="25"/>
      <c r="M1166" s="25"/>
      <c r="N1166" s="25"/>
      <c r="O1166" s="25"/>
      <c r="P1166" s="25"/>
      <c r="Q1166" s="25"/>
      <c r="R1166" s="25"/>
      <c r="S1166" s="25"/>
      <c r="T1166" s="25"/>
      <c r="U1166" s="25"/>
      <c r="V1166" s="25"/>
      <c r="W1166" s="25"/>
      <c r="X1166" s="25"/>
      <c r="Y1166" s="25"/>
      <c r="Z1166" s="25"/>
      <c r="AA1166" s="25"/>
      <c r="AB1166" s="25"/>
      <c r="AC1166" s="25"/>
      <c r="AD1166" s="25"/>
      <c r="AE1166" s="25"/>
      <c r="AF1166" s="25"/>
      <c r="AG1166" s="25"/>
      <c r="AH1166" s="25"/>
      <c r="AI1166" s="25"/>
      <c r="AJ1166" s="155"/>
    </row>
    <row r="1167" spans="4:36" x14ac:dyDescent="0.2">
      <c r="D1167" s="25"/>
      <c r="E1167" s="25"/>
      <c r="F1167" s="25"/>
      <c r="G1167" s="25"/>
      <c r="H1167" s="25"/>
      <c r="I1167" s="25"/>
      <c r="J1167" s="25"/>
      <c r="K1167" s="25"/>
      <c r="L1167" s="25"/>
      <c r="M1167" s="25"/>
      <c r="N1167" s="25"/>
      <c r="O1167" s="25"/>
      <c r="P1167" s="25"/>
      <c r="Q1167" s="25"/>
      <c r="R1167" s="25"/>
      <c r="S1167" s="25"/>
      <c r="T1167" s="25"/>
      <c r="U1167" s="25"/>
      <c r="V1167" s="25"/>
      <c r="W1167" s="25"/>
      <c r="X1167" s="25"/>
      <c r="Y1167" s="25"/>
      <c r="Z1167" s="25"/>
      <c r="AA1167" s="25"/>
      <c r="AB1167" s="25"/>
      <c r="AC1167" s="25"/>
      <c r="AD1167" s="25"/>
      <c r="AE1167" s="25"/>
      <c r="AF1167" s="25"/>
      <c r="AG1167" s="25"/>
      <c r="AH1167" s="25"/>
      <c r="AI1167" s="25"/>
      <c r="AJ1167" s="155"/>
    </row>
    <row r="1168" spans="4:36" x14ac:dyDescent="0.2">
      <c r="D1168" s="25"/>
      <c r="E1168" s="25"/>
      <c r="F1168" s="25"/>
      <c r="G1168" s="25"/>
      <c r="H1168" s="25"/>
      <c r="I1168" s="25"/>
      <c r="J1168" s="25"/>
      <c r="K1168" s="25"/>
      <c r="L1168" s="25"/>
      <c r="M1168" s="25"/>
      <c r="N1168" s="25"/>
      <c r="O1168" s="25"/>
      <c r="P1168" s="25"/>
      <c r="Q1168" s="25"/>
      <c r="R1168" s="25"/>
      <c r="S1168" s="25"/>
      <c r="T1168" s="25"/>
      <c r="U1168" s="25"/>
      <c r="V1168" s="25"/>
      <c r="W1168" s="25"/>
      <c r="X1168" s="25"/>
      <c r="Y1168" s="25"/>
      <c r="Z1168" s="25"/>
      <c r="AA1168" s="25"/>
      <c r="AB1168" s="25"/>
      <c r="AC1168" s="25"/>
      <c r="AD1168" s="25"/>
      <c r="AE1168" s="25"/>
      <c r="AF1168" s="25"/>
      <c r="AG1168" s="25"/>
      <c r="AH1168" s="25"/>
      <c r="AI1168" s="25"/>
      <c r="AJ1168" s="155"/>
    </row>
    <row r="1169" spans="4:36" x14ac:dyDescent="0.2">
      <c r="D1169" s="25"/>
      <c r="E1169" s="25"/>
      <c r="F1169" s="25"/>
      <c r="G1169" s="25"/>
      <c r="H1169" s="25"/>
      <c r="I1169" s="25"/>
      <c r="J1169" s="25"/>
      <c r="K1169" s="25"/>
      <c r="L1169" s="25"/>
      <c r="M1169" s="25"/>
      <c r="N1169" s="25"/>
      <c r="O1169" s="25"/>
      <c r="P1169" s="25"/>
      <c r="Q1169" s="25"/>
      <c r="R1169" s="25"/>
      <c r="S1169" s="25"/>
      <c r="T1169" s="25"/>
      <c r="U1169" s="25"/>
      <c r="V1169" s="25"/>
      <c r="W1169" s="25"/>
      <c r="X1169" s="25"/>
      <c r="Y1169" s="25"/>
      <c r="Z1169" s="25"/>
      <c r="AA1169" s="25"/>
      <c r="AB1169" s="25"/>
      <c r="AC1169" s="25"/>
      <c r="AD1169" s="25"/>
      <c r="AE1169" s="25"/>
      <c r="AF1169" s="25"/>
      <c r="AG1169" s="25"/>
      <c r="AH1169" s="25"/>
      <c r="AI1169" s="25"/>
      <c r="AJ1169" s="155"/>
    </row>
    <row r="1170" spans="4:36" x14ac:dyDescent="0.2">
      <c r="D1170" s="25"/>
      <c r="E1170" s="25"/>
      <c r="F1170" s="25"/>
      <c r="G1170" s="25"/>
      <c r="H1170" s="25"/>
      <c r="I1170" s="25"/>
      <c r="J1170" s="25"/>
      <c r="K1170" s="25"/>
      <c r="L1170" s="25"/>
      <c r="M1170" s="25"/>
      <c r="N1170" s="25"/>
      <c r="O1170" s="25"/>
      <c r="P1170" s="25"/>
      <c r="Q1170" s="25"/>
      <c r="R1170" s="25"/>
      <c r="S1170" s="25"/>
      <c r="T1170" s="25"/>
      <c r="U1170" s="25"/>
      <c r="V1170" s="25"/>
      <c r="W1170" s="25"/>
      <c r="X1170" s="25"/>
      <c r="Y1170" s="25"/>
      <c r="Z1170" s="25"/>
      <c r="AA1170" s="25"/>
      <c r="AB1170" s="25"/>
      <c r="AC1170" s="25"/>
      <c r="AD1170" s="25"/>
      <c r="AE1170" s="25"/>
      <c r="AF1170" s="25"/>
      <c r="AG1170" s="25"/>
      <c r="AH1170" s="25"/>
      <c r="AI1170" s="25"/>
      <c r="AJ1170" s="155"/>
    </row>
    <row r="1171" spans="4:36" x14ac:dyDescent="0.2">
      <c r="D1171" s="25"/>
      <c r="E1171" s="25"/>
      <c r="F1171" s="25"/>
      <c r="G1171" s="25"/>
      <c r="H1171" s="25"/>
      <c r="I1171" s="25"/>
      <c r="J1171" s="25"/>
      <c r="K1171" s="25"/>
      <c r="L1171" s="25"/>
      <c r="M1171" s="25"/>
      <c r="N1171" s="25"/>
      <c r="O1171" s="25"/>
      <c r="P1171" s="25"/>
      <c r="Q1171" s="25"/>
      <c r="R1171" s="25"/>
      <c r="S1171" s="25"/>
      <c r="T1171" s="25"/>
      <c r="U1171" s="25"/>
      <c r="V1171" s="25"/>
      <c r="W1171" s="25"/>
      <c r="X1171" s="25"/>
      <c r="Y1171" s="25"/>
      <c r="Z1171" s="25"/>
      <c r="AA1171" s="25"/>
      <c r="AB1171" s="25"/>
      <c r="AC1171" s="25"/>
      <c r="AD1171" s="25"/>
      <c r="AE1171" s="25"/>
      <c r="AF1171" s="25"/>
      <c r="AG1171" s="25"/>
      <c r="AH1171" s="25"/>
      <c r="AI1171" s="25"/>
      <c r="AJ1171" s="155"/>
    </row>
    <row r="1172" spans="4:36" x14ac:dyDescent="0.2">
      <c r="D1172" s="25"/>
      <c r="E1172" s="25"/>
      <c r="F1172" s="25"/>
      <c r="G1172" s="25"/>
      <c r="H1172" s="25"/>
      <c r="I1172" s="25"/>
      <c r="J1172" s="25"/>
      <c r="K1172" s="25"/>
      <c r="L1172" s="25"/>
      <c r="M1172" s="25"/>
      <c r="N1172" s="25"/>
      <c r="O1172" s="25"/>
      <c r="P1172" s="25"/>
      <c r="Q1172" s="25"/>
      <c r="R1172" s="25"/>
      <c r="S1172" s="25"/>
      <c r="T1172" s="25"/>
      <c r="U1172" s="25"/>
      <c r="V1172" s="25"/>
      <c r="W1172" s="25"/>
      <c r="X1172" s="25"/>
      <c r="Y1172" s="25"/>
      <c r="Z1172" s="25"/>
      <c r="AA1172" s="25"/>
      <c r="AB1172" s="25"/>
      <c r="AC1172" s="25"/>
      <c r="AD1172" s="25"/>
      <c r="AE1172" s="25"/>
      <c r="AF1172" s="25"/>
      <c r="AG1172" s="25"/>
      <c r="AH1172" s="25"/>
      <c r="AI1172" s="25"/>
      <c r="AJ1172" s="155"/>
    </row>
    <row r="1173" spans="4:36" x14ac:dyDescent="0.2">
      <c r="D1173" s="25"/>
      <c r="E1173" s="25"/>
      <c r="F1173" s="25"/>
      <c r="G1173" s="25"/>
      <c r="H1173" s="25"/>
      <c r="I1173" s="25"/>
      <c r="J1173" s="25"/>
      <c r="K1173" s="25"/>
      <c r="L1173" s="25"/>
      <c r="M1173" s="25"/>
      <c r="N1173" s="25"/>
      <c r="O1173" s="25"/>
      <c r="P1173" s="25"/>
      <c r="Q1173" s="25"/>
      <c r="R1173" s="25"/>
      <c r="S1173" s="25"/>
      <c r="T1173" s="25"/>
      <c r="U1173" s="25"/>
      <c r="V1173" s="25"/>
      <c r="W1173" s="25"/>
      <c r="X1173" s="25"/>
      <c r="Y1173" s="25"/>
      <c r="Z1173" s="25"/>
      <c r="AA1173" s="25"/>
      <c r="AB1173" s="25"/>
      <c r="AC1173" s="25"/>
      <c r="AD1173" s="25"/>
      <c r="AE1173" s="25"/>
      <c r="AF1173" s="25"/>
      <c r="AG1173" s="25"/>
      <c r="AH1173" s="25"/>
      <c r="AI1173" s="25"/>
      <c r="AJ1173" s="155"/>
    </row>
    <row r="1174" spans="4:36" x14ac:dyDescent="0.2">
      <c r="D1174" s="25"/>
      <c r="E1174" s="25"/>
      <c r="F1174" s="25"/>
      <c r="G1174" s="25"/>
      <c r="H1174" s="25"/>
      <c r="I1174" s="25"/>
      <c r="J1174" s="25"/>
      <c r="K1174" s="25"/>
      <c r="L1174" s="25"/>
      <c r="M1174" s="25"/>
      <c r="N1174" s="25"/>
      <c r="O1174" s="25"/>
      <c r="P1174" s="25"/>
      <c r="Q1174" s="25"/>
      <c r="R1174" s="25"/>
      <c r="S1174" s="25"/>
      <c r="T1174" s="25"/>
      <c r="U1174" s="25"/>
      <c r="V1174" s="25"/>
      <c r="W1174" s="25"/>
      <c r="X1174" s="25"/>
      <c r="Y1174" s="25"/>
      <c r="Z1174" s="25"/>
      <c r="AA1174" s="25"/>
      <c r="AB1174" s="25"/>
      <c r="AC1174" s="25"/>
      <c r="AD1174" s="25"/>
      <c r="AE1174" s="25"/>
      <c r="AF1174" s="25"/>
      <c r="AG1174" s="25"/>
      <c r="AH1174" s="25"/>
      <c r="AI1174" s="25"/>
      <c r="AJ1174" s="155"/>
    </row>
    <row r="1175" spans="4:36" x14ac:dyDescent="0.2">
      <c r="D1175" s="25"/>
      <c r="E1175" s="25"/>
      <c r="F1175" s="25"/>
      <c r="G1175" s="25"/>
      <c r="H1175" s="25"/>
      <c r="I1175" s="25"/>
      <c r="J1175" s="25"/>
      <c r="K1175" s="25"/>
      <c r="L1175" s="25"/>
      <c r="M1175" s="25"/>
      <c r="N1175" s="25"/>
      <c r="O1175" s="25"/>
      <c r="P1175" s="25"/>
      <c r="Q1175" s="25"/>
      <c r="R1175" s="25"/>
      <c r="S1175" s="25"/>
      <c r="T1175" s="25"/>
      <c r="U1175" s="25"/>
      <c r="V1175" s="25"/>
      <c r="W1175" s="25"/>
      <c r="X1175" s="25"/>
      <c r="Y1175" s="25"/>
      <c r="Z1175" s="25"/>
      <c r="AA1175" s="25"/>
      <c r="AB1175" s="25"/>
      <c r="AC1175" s="25"/>
      <c r="AD1175" s="25"/>
      <c r="AE1175" s="25"/>
      <c r="AF1175" s="25"/>
      <c r="AG1175" s="25"/>
      <c r="AH1175" s="25"/>
      <c r="AI1175" s="25"/>
      <c r="AJ1175" s="155"/>
    </row>
    <row r="1176" spans="4:36" x14ac:dyDescent="0.2">
      <c r="D1176" s="25"/>
      <c r="E1176" s="25"/>
      <c r="F1176" s="25"/>
      <c r="G1176" s="25"/>
      <c r="H1176" s="25"/>
      <c r="I1176" s="25"/>
      <c r="J1176" s="25"/>
      <c r="K1176" s="25"/>
      <c r="L1176" s="25"/>
      <c r="M1176" s="25"/>
      <c r="N1176" s="25"/>
      <c r="O1176" s="25"/>
      <c r="P1176" s="25"/>
      <c r="Q1176" s="25"/>
      <c r="R1176" s="25"/>
      <c r="S1176" s="25"/>
      <c r="T1176" s="25"/>
      <c r="U1176" s="25"/>
      <c r="V1176" s="25"/>
      <c r="W1176" s="25"/>
      <c r="X1176" s="25"/>
      <c r="Y1176" s="25"/>
      <c r="Z1176" s="25"/>
      <c r="AA1176" s="25"/>
      <c r="AB1176" s="25"/>
      <c r="AC1176" s="25"/>
      <c r="AD1176" s="25"/>
      <c r="AE1176" s="25"/>
      <c r="AF1176" s="25"/>
      <c r="AG1176" s="25"/>
      <c r="AH1176" s="25"/>
      <c r="AI1176" s="25"/>
      <c r="AJ1176" s="155"/>
    </row>
    <row r="1177" spans="4:36" x14ac:dyDescent="0.2">
      <c r="D1177" s="25"/>
      <c r="E1177" s="25"/>
      <c r="F1177" s="25"/>
      <c r="G1177" s="25"/>
      <c r="H1177" s="25"/>
      <c r="I1177" s="25"/>
      <c r="J1177" s="25"/>
      <c r="K1177" s="25"/>
      <c r="L1177" s="25"/>
      <c r="M1177" s="25"/>
      <c r="N1177" s="25"/>
      <c r="O1177" s="25"/>
      <c r="P1177" s="25"/>
      <c r="Q1177" s="25"/>
      <c r="R1177" s="25"/>
      <c r="S1177" s="25"/>
      <c r="T1177" s="25"/>
      <c r="U1177" s="25"/>
      <c r="V1177" s="25"/>
      <c r="W1177" s="25"/>
      <c r="X1177" s="25"/>
      <c r="Y1177" s="25"/>
      <c r="Z1177" s="25"/>
      <c r="AA1177" s="25"/>
      <c r="AB1177" s="25"/>
      <c r="AC1177" s="25"/>
      <c r="AD1177" s="25"/>
      <c r="AE1177" s="25"/>
      <c r="AF1177" s="25"/>
      <c r="AG1177" s="25"/>
      <c r="AH1177" s="25"/>
      <c r="AI1177" s="25"/>
      <c r="AJ1177" s="155"/>
    </row>
    <row r="1178" spans="4:36" x14ac:dyDescent="0.2">
      <c r="D1178" s="25"/>
      <c r="E1178" s="25"/>
      <c r="F1178" s="25"/>
      <c r="G1178" s="25"/>
      <c r="H1178" s="25"/>
      <c r="I1178" s="25"/>
      <c r="J1178" s="25"/>
      <c r="K1178" s="25"/>
      <c r="L1178" s="25"/>
      <c r="M1178" s="25"/>
      <c r="N1178" s="25"/>
      <c r="O1178" s="25"/>
      <c r="P1178" s="25"/>
      <c r="Q1178" s="25"/>
      <c r="R1178" s="25"/>
      <c r="S1178" s="25"/>
      <c r="T1178" s="25"/>
      <c r="U1178" s="25"/>
      <c r="V1178" s="25"/>
      <c r="W1178" s="25"/>
      <c r="X1178" s="25"/>
      <c r="Y1178" s="25"/>
      <c r="Z1178" s="25"/>
      <c r="AA1178" s="25"/>
      <c r="AB1178" s="25"/>
      <c r="AC1178" s="25"/>
      <c r="AD1178" s="25"/>
      <c r="AE1178" s="25"/>
      <c r="AF1178" s="25"/>
      <c r="AG1178" s="25"/>
      <c r="AH1178" s="25"/>
      <c r="AI1178" s="25"/>
      <c r="AJ1178" s="155"/>
    </row>
    <row r="1179" spans="4:36" x14ac:dyDescent="0.2">
      <c r="D1179" s="25"/>
      <c r="E1179" s="25"/>
      <c r="F1179" s="25"/>
      <c r="G1179" s="25"/>
      <c r="H1179" s="25"/>
      <c r="I1179" s="25"/>
      <c r="J1179" s="25"/>
      <c r="K1179" s="25"/>
      <c r="L1179" s="25"/>
      <c r="M1179" s="25"/>
      <c r="N1179" s="25"/>
      <c r="O1179" s="25"/>
      <c r="P1179" s="25"/>
      <c r="Q1179" s="25"/>
      <c r="R1179" s="25"/>
      <c r="S1179" s="25"/>
      <c r="T1179" s="25"/>
      <c r="U1179" s="25"/>
      <c r="V1179" s="25"/>
      <c r="W1179" s="25"/>
      <c r="X1179" s="25"/>
      <c r="Y1179" s="25"/>
      <c r="Z1179" s="25"/>
      <c r="AA1179" s="25"/>
      <c r="AB1179" s="25"/>
      <c r="AC1179" s="25"/>
      <c r="AD1179" s="25"/>
      <c r="AE1179" s="25"/>
      <c r="AF1179" s="25"/>
      <c r="AG1179" s="25"/>
      <c r="AH1179" s="25"/>
      <c r="AI1179" s="25"/>
      <c r="AJ1179" s="155"/>
    </row>
    <row r="1180" spans="4:36" x14ac:dyDescent="0.2">
      <c r="D1180" s="25"/>
      <c r="E1180" s="25"/>
      <c r="F1180" s="25"/>
      <c r="G1180" s="25"/>
      <c r="H1180" s="25"/>
      <c r="I1180" s="25"/>
      <c r="J1180" s="25"/>
      <c r="K1180" s="25"/>
      <c r="L1180" s="25"/>
      <c r="M1180" s="25"/>
      <c r="N1180" s="25"/>
      <c r="O1180" s="25"/>
      <c r="P1180" s="25"/>
      <c r="Q1180" s="25"/>
      <c r="R1180" s="25"/>
      <c r="S1180" s="25"/>
      <c r="T1180" s="25"/>
      <c r="U1180" s="25"/>
      <c r="V1180" s="25"/>
      <c r="W1180" s="25"/>
      <c r="X1180" s="25"/>
      <c r="Y1180" s="25"/>
      <c r="Z1180" s="25"/>
      <c r="AA1180" s="25"/>
      <c r="AB1180" s="25"/>
      <c r="AC1180" s="25"/>
      <c r="AD1180" s="25"/>
      <c r="AE1180" s="25"/>
      <c r="AF1180" s="25"/>
      <c r="AG1180" s="25"/>
      <c r="AH1180" s="25"/>
      <c r="AI1180" s="25"/>
      <c r="AJ1180" s="155"/>
    </row>
    <row r="1181" spans="4:36" x14ac:dyDescent="0.2">
      <c r="D1181" s="25"/>
      <c r="E1181" s="25"/>
      <c r="F1181" s="25"/>
      <c r="G1181" s="25"/>
      <c r="H1181" s="25"/>
      <c r="I1181" s="25"/>
      <c r="J1181" s="25"/>
      <c r="K1181" s="25"/>
      <c r="L1181" s="25"/>
      <c r="M1181" s="25"/>
      <c r="N1181" s="25"/>
      <c r="O1181" s="25"/>
      <c r="P1181" s="25"/>
      <c r="Q1181" s="25"/>
      <c r="R1181" s="25"/>
      <c r="S1181" s="25"/>
      <c r="T1181" s="25"/>
      <c r="U1181" s="25"/>
      <c r="V1181" s="25"/>
      <c r="W1181" s="25"/>
      <c r="X1181" s="25"/>
      <c r="Y1181" s="25"/>
      <c r="Z1181" s="25"/>
      <c r="AA1181" s="25"/>
      <c r="AB1181" s="25"/>
      <c r="AC1181" s="25"/>
      <c r="AD1181" s="25"/>
      <c r="AE1181" s="25"/>
      <c r="AF1181" s="25"/>
      <c r="AG1181" s="25"/>
      <c r="AH1181" s="25"/>
      <c r="AI1181" s="25"/>
      <c r="AJ1181" s="155"/>
    </row>
    <row r="1182" spans="4:36" x14ac:dyDescent="0.2">
      <c r="D1182" s="25"/>
      <c r="E1182" s="25"/>
      <c r="F1182" s="25"/>
      <c r="G1182" s="25"/>
      <c r="H1182" s="25"/>
      <c r="I1182" s="25"/>
      <c r="J1182" s="25"/>
      <c r="K1182" s="25"/>
      <c r="L1182" s="25"/>
      <c r="M1182" s="25"/>
      <c r="N1182" s="25"/>
      <c r="O1182" s="25"/>
      <c r="P1182" s="25"/>
      <c r="Q1182" s="25"/>
      <c r="R1182" s="25"/>
      <c r="S1182" s="25"/>
      <c r="T1182" s="25"/>
      <c r="U1182" s="25"/>
      <c r="V1182" s="25"/>
      <c r="W1182" s="25"/>
      <c r="X1182" s="25"/>
      <c r="Y1182" s="25"/>
      <c r="Z1182" s="25"/>
      <c r="AA1182" s="25"/>
      <c r="AB1182" s="25"/>
      <c r="AC1182" s="25"/>
      <c r="AD1182" s="25"/>
      <c r="AE1182" s="25"/>
      <c r="AF1182" s="25"/>
      <c r="AG1182" s="25"/>
      <c r="AH1182" s="25"/>
      <c r="AI1182" s="25"/>
      <c r="AJ1182" s="155"/>
    </row>
    <row r="1183" spans="4:36" x14ac:dyDescent="0.2">
      <c r="D1183" s="25"/>
      <c r="E1183" s="25"/>
      <c r="F1183" s="25"/>
      <c r="G1183" s="25"/>
      <c r="H1183" s="25"/>
      <c r="I1183" s="25"/>
      <c r="J1183" s="25"/>
      <c r="K1183" s="25"/>
      <c r="L1183" s="25"/>
      <c r="M1183" s="25"/>
      <c r="N1183" s="25"/>
      <c r="O1183" s="25"/>
      <c r="P1183" s="25"/>
      <c r="Q1183" s="25"/>
      <c r="R1183" s="25"/>
      <c r="S1183" s="25"/>
      <c r="T1183" s="25"/>
      <c r="U1183" s="25"/>
      <c r="V1183" s="25"/>
      <c r="W1183" s="25"/>
      <c r="X1183" s="25"/>
      <c r="Y1183" s="25"/>
      <c r="Z1183" s="25"/>
      <c r="AA1183" s="25"/>
      <c r="AB1183" s="25"/>
      <c r="AC1183" s="25"/>
      <c r="AD1183" s="25"/>
      <c r="AE1183" s="25"/>
      <c r="AF1183" s="25"/>
      <c r="AG1183" s="25"/>
      <c r="AH1183" s="25"/>
      <c r="AI1183" s="25"/>
      <c r="AJ1183" s="155"/>
    </row>
    <row r="1184" spans="4:36" x14ac:dyDescent="0.2">
      <c r="D1184" s="25"/>
      <c r="E1184" s="25"/>
      <c r="F1184" s="25"/>
      <c r="G1184" s="25"/>
      <c r="H1184" s="25"/>
      <c r="I1184" s="25"/>
      <c r="J1184" s="25"/>
      <c r="K1184" s="25"/>
      <c r="L1184" s="25"/>
      <c r="M1184" s="25"/>
      <c r="N1184" s="25"/>
      <c r="O1184" s="25"/>
      <c r="P1184" s="25"/>
      <c r="Q1184" s="25"/>
      <c r="R1184" s="25"/>
      <c r="S1184" s="25"/>
      <c r="T1184" s="25"/>
      <c r="U1184" s="25"/>
      <c r="V1184" s="25"/>
      <c r="W1184" s="25"/>
      <c r="X1184" s="25"/>
      <c r="Y1184" s="25"/>
      <c r="Z1184" s="25"/>
      <c r="AA1184" s="25"/>
      <c r="AB1184" s="25"/>
      <c r="AC1184" s="25"/>
      <c r="AD1184" s="25"/>
      <c r="AE1184" s="25"/>
      <c r="AF1184" s="25"/>
      <c r="AG1184" s="25"/>
      <c r="AH1184" s="25"/>
      <c r="AI1184" s="25"/>
      <c r="AJ1184" s="155"/>
    </row>
    <row r="1185" spans="4:36" x14ac:dyDescent="0.2">
      <c r="D1185" s="25"/>
      <c r="E1185" s="25"/>
      <c r="F1185" s="25"/>
      <c r="G1185" s="25"/>
      <c r="H1185" s="25"/>
      <c r="I1185" s="25"/>
      <c r="J1185" s="25"/>
      <c r="K1185" s="25"/>
      <c r="L1185" s="25"/>
      <c r="M1185" s="25"/>
      <c r="N1185" s="25"/>
      <c r="O1185" s="25"/>
      <c r="P1185" s="25"/>
      <c r="Q1185" s="25"/>
      <c r="R1185" s="25"/>
      <c r="S1185" s="25"/>
      <c r="T1185" s="25"/>
      <c r="U1185" s="25"/>
      <c r="V1185" s="25"/>
      <c r="W1185" s="25"/>
      <c r="X1185" s="25"/>
      <c r="Y1185" s="25"/>
      <c r="Z1185" s="25"/>
      <c r="AA1185" s="25"/>
      <c r="AB1185" s="25"/>
      <c r="AC1185" s="25"/>
      <c r="AD1185" s="25"/>
      <c r="AE1185" s="25"/>
      <c r="AF1185" s="25"/>
      <c r="AG1185" s="25"/>
      <c r="AH1185" s="25"/>
      <c r="AI1185" s="25"/>
      <c r="AJ1185" s="155"/>
    </row>
    <row r="1186" spans="4:36" x14ac:dyDescent="0.2">
      <c r="D1186" s="25"/>
      <c r="E1186" s="25"/>
      <c r="F1186" s="25"/>
      <c r="G1186" s="25"/>
      <c r="H1186" s="25"/>
      <c r="I1186" s="25"/>
      <c r="J1186" s="25"/>
      <c r="K1186" s="25"/>
      <c r="L1186" s="25"/>
      <c r="M1186" s="25"/>
      <c r="N1186" s="25"/>
      <c r="O1186" s="25"/>
      <c r="P1186" s="25"/>
      <c r="Q1186" s="25"/>
      <c r="R1186" s="25"/>
      <c r="S1186" s="25"/>
      <c r="T1186" s="25"/>
      <c r="U1186" s="25"/>
      <c r="V1186" s="25"/>
      <c r="W1186" s="25"/>
      <c r="X1186" s="25"/>
      <c r="Y1186" s="25"/>
      <c r="Z1186" s="25"/>
      <c r="AA1186" s="25"/>
      <c r="AB1186" s="25"/>
      <c r="AC1186" s="25"/>
      <c r="AD1186" s="25"/>
      <c r="AE1186" s="25"/>
      <c r="AF1186" s="25"/>
      <c r="AG1186" s="25"/>
      <c r="AH1186" s="25"/>
      <c r="AI1186" s="25"/>
      <c r="AJ1186" s="155"/>
    </row>
    <row r="1187" spans="4:36" x14ac:dyDescent="0.2">
      <c r="D1187" s="25"/>
      <c r="E1187" s="25"/>
      <c r="F1187" s="25"/>
      <c r="G1187" s="25"/>
      <c r="H1187" s="25"/>
      <c r="I1187" s="25"/>
      <c r="J1187" s="25"/>
      <c r="K1187" s="25"/>
      <c r="L1187" s="25"/>
      <c r="M1187" s="25"/>
      <c r="N1187" s="25"/>
      <c r="O1187" s="25"/>
      <c r="P1187" s="25"/>
      <c r="Q1187" s="25"/>
      <c r="R1187" s="25"/>
      <c r="S1187" s="25"/>
      <c r="T1187" s="25"/>
      <c r="U1187" s="25"/>
      <c r="V1187" s="25"/>
      <c r="W1187" s="25"/>
      <c r="X1187" s="25"/>
      <c r="Y1187" s="25"/>
      <c r="Z1187" s="25"/>
      <c r="AA1187" s="25"/>
      <c r="AB1187" s="25"/>
      <c r="AC1187" s="25"/>
      <c r="AD1187" s="25"/>
      <c r="AE1187" s="25"/>
      <c r="AF1187" s="25"/>
      <c r="AG1187" s="25"/>
      <c r="AH1187" s="25"/>
      <c r="AI1187" s="25"/>
      <c r="AJ1187" s="155"/>
    </row>
    <row r="1188" spans="4:36" x14ac:dyDescent="0.2">
      <c r="D1188" s="25"/>
      <c r="E1188" s="25"/>
      <c r="F1188" s="25"/>
      <c r="G1188" s="25"/>
      <c r="H1188" s="25"/>
      <c r="I1188" s="25"/>
      <c r="J1188" s="25"/>
      <c r="K1188" s="25"/>
      <c r="L1188" s="25"/>
      <c r="M1188" s="25"/>
      <c r="N1188" s="25"/>
      <c r="O1188" s="25"/>
      <c r="P1188" s="25"/>
      <c r="Q1188" s="25"/>
      <c r="R1188" s="25"/>
      <c r="S1188" s="25"/>
      <c r="T1188" s="25"/>
      <c r="U1188" s="25"/>
      <c r="V1188" s="25"/>
      <c r="W1188" s="25"/>
      <c r="X1188" s="25"/>
      <c r="Y1188" s="25"/>
      <c r="Z1188" s="25"/>
      <c r="AA1188" s="25"/>
      <c r="AB1188" s="25"/>
      <c r="AC1188" s="25"/>
      <c r="AD1188" s="25"/>
      <c r="AE1188" s="25"/>
      <c r="AF1188" s="25"/>
      <c r="AG1188" s="25"/>
      <c r="AH1188" s="25"/>
      <c r="AI1188" s="25"/>
      <c r="AJ1188" s="155"/>
    </row>
    <row r="1189" spans="4:36" x14ac:dyDescent="0.2">
      <c r="D1189" s="25"/>
      <c r="E1189" s="25"/>
      <c r="F1189" s="25"/>
      <c r="G1189" s="25"/>
      <c r="H1189" s="25"/>
      <c r="I1189" s="25"/>
      <c r="J1189" s="25"/>
      <c r="K1189" s="25"/>
      <c r="L1189" s="25"/>
      <c r="M1189" s="25"/>
      <c r="N1189" s="25"/>
      <c r="O1189" s="25"/>
      <c r="P1189" s="25"/>
      <c r="Q1189" s="25"/>
      <c r="R1189" s="25"/>
      <c r="S1189" s="25"/>
      <c r="T1189" s="25"/>
      <c r="U1189" s="25"/>
      <c r="V1189" s="25"/>
      <c r="W1189" s="25"/>
      <c r="X1189" s="25"/>
      <c r="Y1189" s="25"/>
      <c r="Z1189" s="25"/>
      <c r="AA1189" s="25"/>
      <c r="AB1189" s="25"/>
      <c r="AC1189" s="25"/>
      <c r="AD1189" s="25"/>
      <c r="AE1189" s="25"/>
      <c r="AF1189" s="25"/>
      <c r="AG1189" s="25"/>
      <c r="AH1189" s="25"/>
      <c r="AI1189" s="25"/>
      <c r="AJ1189" s="155"/>
    </row>
    <row r="1190" spans="4:36" x14ac:dyDescent="0.2">
      <c r="D1190" s="25"/>
      <c r="E1190" s="25"/>
      <c r="F1190" s="25"/>
      <c r="G1190" s="25"/>
      <c r="H1190" s="25"/>
      <c r="I1190" s="25"/>
      <c r="J1190" s="25"/>
      <c r="K1190" s="25"/>
      <c r="L1190" s="25"/>
      <c r="M1190" s="25"/>
      <c r="N1190" s="25"/>
      <c r="O1190" s="25"/>
      <c r="P1190" s="25"/>
      <c r="Q1190" s="25"/>
      <c r="R1190" s="25"/>
      <c r="S1190" s="25"/>
      <c r="T1190" s="25"/>
      <c r="U1190" s="25"/>
      <c r="V1190" s="25"/>
      <c r="W1190" s="25"/>
      <c r="X1190" s="25"/>
      <c r="Y1190" s="25"/>
      <c r="Z1190" s="25"/>
      <c r="AA1190" s="25"/>
      <c r="AB1190" s="25"/>
      <c r="AC1190" s="25"/>
      <c r="AD1190" s="25"/>
      <c r="AE1190" s="25"/>
      <c r="AF1190" s="25"/>
      <c r="AG1190" s="25"/>
      <c r="AH1190" s="25"/>
      <c r="AI1190" s="25"/>
      <c r="AJ1190" s="155"/>
    </row>
    <row r="1191" spans="4:36" x14ac:dyDescent="0.2">
      <c r="D1191" s="25"/>
      <c r="E1191" s="25"/>
      <c r="F1191" s="25"/>
      <c r="G1191" s="25"/>
      <c r="H1191" s="25"/>
      <c r="I1191" s="25"/>
      <c r="J1191" s="25"/>
      <c r="K1191" s="25"/>
      <c r="L1191" s="25"/>
      <c r="M1191" s="25"/>
      <c r="N1191" s="25"/>
      <c r="O1191" s="25"/>
      <c r="P1191" s="25"/>
      <c r="Q1191" s="25"/>
      <c r="R1191" s="25"/>
      <c r="S1191" s="25"/>
      <c r="T1191" s="25"/>
      <c r="U1191" s="25"/>
      <c r="V1191" s="25"/>
      <c r="W1191" s="25"/>
      <c r="X1191" s="25"/>
      <c r="Y1191" s="25"/>
      <c r="Z1191" s="25"/>
      <c r="AA1191" s="25"/>
      <c r="AB1191" s="25"/>
      <c r="AC1191" s="25"/>
      <c r="AD1191" s="25"/>
      <c r="AE1191" s="25"/>
      <c r="AF1191" s="25"/>
      <c r="AG1191" s="25"/>
      <c r="AH1191" s="25"/>
      <c r="AI1191" s="25"/>
      <c r="AJ1191" s="155"/>
    </row>
    <row r="1192" spans="4:36" x14ac:dyDescent="0.2">
      <c r="D1192" s="25"/>
      <c r="E1192" s="25"/>
      <c r="F1192" s="25"/>
      <c r="G1192" s="25"/>
      <c r="H1192" s="25"/>
      <c r="I1192" s="25"/>
      <c r="J1192" s="25"/>
      <c r="K1192" s="25"/>
      <c r="L1192" s="25"/>
      <c r="M1192" s="25"/>
      <c r="N1192" s="25"/>
      <c r="O1192" s="25"/>
      <c r="P1192" s="25"/>
      <c r="Q1192" s="25"/>
      <c r="R1192" s="25"/>
      <c r="S1192" s="25"/>
      <c r="T1192" s="25"/>
      <c r="U1192" s="25"/>
      <c r="V1192" s="25"/>
      <c r="W1192" s="25"/>
      <c r="X1192" s="25"/>
      <c r="Y1192" s="25"/>
      <c r="Z1192" s="25"/>
      <c r="AA1192" s="25"/>
      <c r="AB1192" s="25"/>
      <c r="AC1192" s="25"/>
      <c r="AD1192" s="25"/>
      <c r="AE1192" s="25"/>
      <c r="AF1192" s="25"/>
      <c r="AG1192" s="25"/>
      <c r="AH1192" s="25"/>
      <c r="AI1192" s="25"/>
      <c r="AJ1192" s="155"/>
    </row>
    <row r="1193" spans="4:36" x14ac:dyDescent="0.2">
      <c r="D1193" s="25"/>
      <c r="E1193" s="25"/>
      <c r="F1193" s="25"/>
      <c r="G1193" s="25"/>
      <c r="H1193" s="25"/>
      <c r="I1193" s="25"/>
      <c r="J1193" s="25"/>
      <c r="K1193" s="25"/>
      <c r="L1193" s="25"/>
      <c r="M1193" s="25"/>
      <c r="N1193" s="25"/>
      <c r="O1193" s="25"/>
      <c r="P1193" s="25"/>
      <c r="Q1193" s="25"/>
      <c r="R1193" s="25"/>
      <c r="S1193" s="25"/>
      <c r="T1193" s="25"/>
      <c r="U1193" s="25"/>
      <c r="V1193" s="25"/>
      <c r="W1193" s="25"/>
      <c r="X1193" s="25"/>
      <c r="Y1193" s="25"/>
      <c r="Z1193" s="25"/>
      <c r="AA1193" s="25"/>
      <c r="AB1193" s="25"/>
      <c r="AC1193" s="25"/>
      <c r="AD1193" s="25"/>
      <c r="AE1193" s="25"/>
      <c r="AF1193" s="25"/>
      <c r="AG1193" s="25"/>
      <c r="AH1193" s="25"/>
      <c r="AI1193" s="25"/>
      <c r="AJ1193" s="155"/>
    </row>
    <row r="1194" spans="4:36" x14ac:dyDescent="0.2">
      <c r="D1194" s="25"/>
      <c r="E1194" s="25"/>
      <c r="F1194" s="25"/>
      <c r="G1194" s="25"/>
      <c r="H1194" s="25"/>
      <c r="I1194" s="25"/>
      <c r="J1194" s="25"/>
      <c r="K1194" s="25"/>
      <c r="L1194" s="25"/>
      <c r="M1194" s="25"/>
      <c r="N1194" s="25"/>
      <c r="O1194" s="25"/>
      <c r="P1194" s="25"/>
      <c r="Q1194" s="25"/>
      <c r="R1194" s="25"/>
      <c r="S1194" s="25"/>
      <c r="T1194" s="25"/>
      <c r="U1194" s="25"/>
      <c r="V1194" s="25"/>
      <c r="W1194" s="25"/>
      <c r="X1194" s="25"/>
      <c r="Y1194" s="25"/>
      <c r="Z1194" s="25"/>
      <c r="AA1194" s="25"/>
      <c r="AB1194" s="25"/>
      <c r="AC1194" s="25"/>
      <c r="AD1194" s="25"/>
      <c r="AE1194" s="25"/>
      <c r="AF1194" s="25"/>
      <c r="AG1194" s="25"/>
      <c r="AH1194" s="25"/>
      <c r="AI1194" s="25"/>
      <c r="AJ1194" s="155"/>
    </row>
    <row r="1195" spans="4:36" x14ac:dyDescent="0.2">
      <c r="D1195" s="25"/>
      <c r="E1195" s="25"/>
      <c r="F1195" s="25"/>
      <c r="G1195" s="25"/>
      <c r="H1195" s="25"/>
      <c r="I1195" s="25"/>
      <c r="J1195" s="25"/>
      <c r="K1195" s="25"/>
      <c r="L1195" s="25"/>
      <c r="M1195" s="25"/>
      <c r="N1195" s="25"/>
      <c r="O1195" s="25"/>
      <c r="P1195" s="25"/>
      <c r="Q1195" s="25"/>
      <c r="R1195" s="25"/>
      <c r="S1195" s="25"/>
      <c r="T1195" s="25"/>
      <c r="U1195" s="25"/>
      <c r="V1195" s="25"/>
      <c r="W1195" s="25"/>
      <c r="X1195" s="25"/>
      <c r="Y1195" s="25"/>
      <c r="Z1195" s="25"/>
      <c r="AA1195" s="25"/>
      <c r="AB1195" s="25"/>
      <c r="AC1195" s="25"/>
      <c r="AD1195" s="25"/>
      <c r="AE1195" s="25"/>
      <c r="AF1195" s="25"/>
      <c r="AG1195" s="25"/>
      <c r="AH1195" s="25"/>
      <c r="AI1195" s="25"/>
      <c r="AJ1195" s="155"/>
    </row>
    <row r="1196" spans="4:36" x14ac:dyDescent="0.2">
      <c r="D1196" s="25"/>
      <c r="E1196" s="25"/>
      <c r="F1196" s="25"/>
      <c r="G1196" s="25"/>
      <c r="H1196" s="25"/>
      <c r="I1196" s="25"/>
      <c r="J1196" s="25"/>
      <c r="K1196" s="25"/>
      <c r="L1196" s="25"/>
      <c r="M1196" s="25"/>
      <c r="N1196" s="25"/>
      <c r="O1196" s="25"/>
      <c r="P1196" s="25"/>
      <c r="Q1196" s="25"/>
      <c r="R1196" s="25"/>
      <c r="S1196" s="25"/>
      <c r="T1196" s="25"/>
      <c r="U1196" s="25"/>
      <c r="V1196" s="25"/>
      <c r="W1196" s="25"/>
      <c r="X1196" s="25"/>
      <c r="Y1196" s="25"/>
      <c r="Z1196" s="25"/>
      <c r="AA1196" s="25"/>
      <c r="AB1196" s="25"/>
      <c r="AC1196" s="25"/>
      <c r="AD1196" s="25"/>
      <c r="AE1196" s="25"/>
      <c r="AF1196" s="25"/>
      <c r="AG1196" s="25"/>
      <c r="AH1196" s="25"/>
      <c r="AI1196" s="25"/>
      <c r="AJ1196" s="155"/>
    </row>
    <row r="1197" spans="4:36" x14ac:dyDescent="0.2">
      <c r="D1197" s="25"/>
      <c r="E1197" s="25"/>
      <c r="F1197" s="25"/>
      <c r="G1197" s="25"/>
      <c r="H1197" s="25"/>
      <c r="I1197" s="25"/>
      <c r="J1197" s="25"/>
      <c r="K1197" s="25"/>
      <c r="L1197" s="25"/>
      <c r="M1197" s="25"/>
      <c r="N1197" s="25"/>
      <c r="O1197" s="25"/>
      <c r="P1197" s="25"/>
      <c r="Q1197" s="25"/>
      <c r="R1197" s="25"/>
      <c r="S1197" s="25"/>
      <c r="T1197" s="25"/>
      <c r="U1197" s="25"/>
      <c r="V1197" s="25"/>
      <c r="W1197" s="25"/>
      <c r="X1197" s="25"/>
      <c r="Y1197" s="25"/>
      <c r="Z1197" s="25"/>
      <c r="AA1197" s="25"/>
      <c r="AB1197" s="25"/>
      <c r="AC1197" s="25"/>
      <c r="AD1197" s="25"/>
      <c r="AE1197" s="25"/>
      <c r="AF1197" s="25"/>
      <c r="AG1197" s="25"/>
      <c r="AH1197" s="25"/>
      <c r="AI1197" s="25"/>
      <c r="AJ1197" s="155"/>
    </row>
    <row r="1198" spans="4:36" x14ac:dyDescent="0.2">
      <c r="D1198" s="25"/>
      <c r="E1198" s="25"/>
      <c r="F1198" s="25"/>
      <c r="G1198" s="25"/>
      <c r="H1198" s="25"/>
      <c r="I1198" s="25"/>
      <c r="J1198" s="25"/>
      <c r="K1198" s="25"/>
      <c r="L1198" s="25"/>
      <c r="M1198" s="25"/>
      <c r="N1198" s="25"/>
      <c r="O1198" s="25"/>
      <c r="P1198" s="25"/>
      <c r="Q1198" s="25"/>
      <c r="R1198" s="25"/>
      <c r="S1198" s="25"/>
      <c r="T1198" s="25"/>
      <c r="U1198" s="25"/>
      <c r="V1198" s="25"/>
      <c r="W1198" s="25"/>
      <c r="X1198" s="25"/>
      <c r="Y1198" s="25"/>
      <c r="Z1198" s="25"/>
      <c r="AA1198" s="25"/>
      <c r="AB1198" s="25"/>
      <c r="AC1198" s="25"/>
      <c r="AD1198" s="25"/>
      <c r="AE1198" s="25"/>
      <c r="AF1198" s="25"/>
      <c r="AG1198" s="25"/>
      <c r="AH1198" s="25"/>
      <c r="AI1198" s="25"/>
      <c r="AJ1198" s="155"/>
    </row>
    <row r="1199" spans="4:36" x14ac:dyDescent="0.2">
      <c r="D1199" s="25"/>
      <c r="E1199" s="25"/>
      <c r="F1199" s="25"/>
      <c r="G1199" s="25"/>
      <c r="H1199" s="25"/>
      <c r="I1199" s="25"/>
      <c r="J1199" s="25"/>
      <c r="K1199" s="25"/>
      <c r="L1199" s="25"/>
      <c r="M1199" s="25"/>
      <c r="N1199" s="25"/>
      <c r="O1199" s="25"/>
      <c r="P1199" s="25"/>
      <c r="Q1199" s="25"/>
      <c r="R1199" s="25"/>
      <c r="S1199" s="25"/>
      <c r="T1199" s="25"/>
      <c r="U1199" s="25"/>
      <c r="V1199" s="25"/>
      <c r="W1199" s="25"/>
      <c r="X1199" s="25"/>
      <c r="Y1199" s="25"/>
      <c r="Z1199" s="25"/>
      <c r="AA1199" s="25"/>
      <c r="AB1199" s="25"/>
      <c r="AC1199" s="25"/>
      <c r="AD1199" s="25"/>
      <c r="AE1199" s="25"/>
      <c r="AF1199" s="25"/>
      <c r="AG1199" s="25"/>
      <c r="AH1199" s="25"/>
      <c r="AI1199" s="25"/>
      <c r="AJ1199" s="155"/>
    </row>
    <row r="1200" spans="4:36" x14ac:dyDescent="0.2">
      <c r="D1200" s="25"/>
      <c r="E1200" s="25"/>
      <c r="F1200" s="25"/>
      <c r="G1200" s="25"/>
      <c r="H1200" s="25"/>
      <c r="I1200" s="25"/>
      <c r="J1200" s="25"/>
      <c r="K1200" s="25"/>
      <c r="L1200" s="25"/>
      <c r="M1200" s="25"/>
      <c r="N1200" s="25"/>
      <c r="O1200" s="25"/>
      <c r="P1200" s="25"/>
      <c r="Q1200" s="25"/>
      <c r="R1200" s="25"/>
      <c r="S1200" s="25"/>
      <c r="T1200" s="25"/>
      <c r="U1200" s="25"/>
      <c r="V1200" s="25"/>
      <c r="W1200" s="25"/>
      <c r="X1200" s="25"/>
      <c r="Y1200" s="25"/>
      <c r="Z1200" s="25"/>
      <c r="AA1200" s="25"/>
      <c r="AB1200" s="25"/>
      <c r="AC1200" s="25"/>
      <c r="AD1200" s="25"/>
      <c r="AE1200" s="25"/>
      <c r="AF1200" s="25"/>
      <c r="AG1200" s="25"/>
      <c r="AH1200" s="25"/>
      <c r="AI1200" s="25"/>
      <c r="AJ1200" s="155"/>
    </row>
    <row r="1201" spans="4:36" x14ac:dyDescent="0.2">
      <c r="D1201" s="25"/>
      <c r="E1201" s="25"/>
      <c r="F1201" s="25"/>
      <c r="G1201" s="25"/>
      <c r="H1201" s="25"/>
      <c r="I1201" s="25"/>
      <c r="J1201" s="25"/>
      <c r="K1201" s="25"/>
      <c r="L1201" s="25"/>
      <c r="M1201" s="25"/>
      <c r="N1201" s="25"/>
      <c r="O1201" s="25"/>
      <c r="P1201" s="25"/>
      <c r="Q1201" s="25"/>
      <c r="R1201" s="25"/>
      <c r="S1201" s="25"/>
      <c r="T1201" s="25"/>
      <c r="U1201" s="25"/>
      <c r="V1201" s="25"/>
      <c r="W1201" s="25"/>
      <c r="X1201" s="25"/>
      <c r="Y1201" s="25"/>
      <c r="Z1201" s="25"/>
      <c r="AA1201" s="25"/>
      <c r="AB1201" s="25"/>
      <c r="AC1201" s="25"/>
      <c r="AD1201" s="25"/>
      <c r="AE1201" s="25"/>
      <c r="AF1201" s="25"/>
      <c r="AG1201" s="25"/>
      <c r="AH1201" s="25"/>
      <c r="AI1201" s="25"/>
      <c r="AJ1201" s="155"/>
    </row>
    <row r="1202" spans="4:36" x14ac:dyDescent="0.2">
      <c r="D1202" s="25"/>
      <c r="E1202" s="25"/>
      <c r="F1202" s="25"/>
      <c r="G1202" s="25"/>
      <c r="H1202" s="25"/>
      <c r="I1202" s="25"/>
      <c r="J1202" s="25"/>
      <c r="K1202" s="25"/>
      <c r="L1202" s="25"/>
      <c r="M1202" s="25"/>
      <c r="N1202" s="25"/>
      <c r="O1202" s="25"/>
      <c r="P1202" s="25"/>
      <c r="Q1202" s="25"/>
      <c r="R1202" s="25"/>
      <c r="S1202" s="25"/>
      <c r="T1202" s="25"/>
      <c r="U1202" s="25"/>
      <c r="V1202" s="25"/>
      <c r="W1202" s="25"/>
      <c r="X1202" s="25"/>
      <c r="Y1202" s="25"/>
      <c r="Z1202" s="25"/>
      <c r="AA1202" s="25"/>
      <c r="AB1202" s="25"/>
      <c r="AC1202" s="25"/>
      <c r="AD1202" s="25"/>
      <c r="AE1202" s="25"/>
      <c r="AF1202" s="25"/>
      <c r="AG1202" s="25"/>
      <c r="AH1202" s="25"/>
      <c r="AI1202" s="25"/>
      <c r="AJ1202" s="155"/>
    </row>
    <row r="1203" spans="4:36" x14ac:dyDescent="0.2">
      <c r="D1203" s="25"/>
      <c r="E1203" s="25"/>
      <c r="F1203" s="25"/>
      <c r="G1203" s="25"/>
      <c r="H1203" s="25"/>
      <c r="I1203" s="25"/>
      <c r="J1203" s="25"/>
      <c r="K1203" s="25"/>
      <c r="L1203" s="25"/>
      <c r="M1203" s="25"/>
      <c r="N1203" s="25"/>
      <c r="O1203" s="25"/>
      <c r="P1203" s="25"/>
      <c r="Q1203" s="25"/>
      <c r="R1203" s="25"/>
      <c r="S1203" s="25"/>
      <c r="T1203" s="25"/>
      <c r="U1203" s="25"/>
      <c r="V1203" s="25"/>
      <c r="W1203" s="25"/>
      <c r="X1203" s="25"/>
      <c r="Y1203" s="25"/>
      <c r="Z1203" s="25"/>
      <c r="AA1203" s="25"/>
      <c r="AB1203" s="25"/>
      <c r="AC1203" s="25"/>
      <c r="AD1203" s="25"/>
      <c r="AE1203" s="25"/>
      <c r="AF1203" s="25"/>
      <c r="AG1203" s="25"/>
      <c r="AH1203" s="25"/>
      <c r="AI1203" s="25"/>
      <c r="AJ1203" s="155"/>
    </row>
    <row r="1204" spans="4:36" x14ac:dyDescent="0.2">
      <c r="D1204" s="25"/>
      <c r="E1204" s="25"/>
      <c r="F1204" s="25"/>
      <c r="G1204" s="25"/>
      <c r="H1204" s="25"/>
      <c r="I1204" s="25"/>
      <c r="J1204" s="25"/>
      <c r="K1204" s="25"/>
      <c r="L1204" s="25"/>
      <c r="M1204" s="25"/>
      <c r="N1204" s="25"/>
      <c r="O1204" s="25"/>
      <c r="P1204" s="25"/>
      <c r="Q1204" s="25"/>
      <c r="R1204" s="25"/>
      <c r="S1204" s="25"/>
      <c r="T1204" s="25"/>
      <c r="U1204" s="25"/>
      <c r="V1204" s="25"/>
      <c r="W1204" s="25"/>
      <c r="X1204" s="25"/>
      <c r="Y1204" s="25"/>
      <c r="Z1204" s="25"/>
      <c r="AA1204" s="25"/>
      <c r="AB1204" s="25"/>
      <c r="AC1204" s="25"/>
      <c r="AD1204" s="25"/>
      <c r="AE1204" s="25"/>
      <c r="AF1204" s="25"/>
      <c r="AG1204" s="25"/>
      <c r="AH1204" s="25"/>
      <c r="AI1204" s="25"/>
      <c r="AJ1204" s="155"/>
    </row>
    <row r="1205" spans="4:36" x14ac:dyDescent="0.2">
      <c r="D1205" s="25"/>
      <c r="E1205" s="25"/>
      <c r="F1205" s="25"/>
      <c r="G1205" s="25"/>
      <c r="H1205" s="25"/>
      <c r="I1205" s="25"/>
      <c r="J1205" s="25"/>
      <c r="K1205" s="25"/>
      <c r="L1205" s="25"/>
      <c r="M1205" s="25"/>
      <c r="N1205" s="25"/>
      <c r="O1205" s="25"/>
      <c r="P1205" s="25"/>
      <c r="Q1205" s="25"/>
      <c r="R1205" s="25"/>
      <c r="S1205" s="25"/>
      <c r="T1205" s="25"/>
      <c r="U1205" s="25"/>
      <c r="V1205" s="25"/>
      <c r="W1205" s="25"/>
      <c r="X1205" s="25"/>
      <c r="Y1205" s="25"/>
      <c r="Z1205" s="25"/>
      <c r="AA1205" s="25"/>
      <c r="AB1205" s="25"/>
      <c r="AC1205" s="25"/>
      <c r="AD1205" s="25"/>
      <c r="AE1205" s="25"/>
      <c r="AF1205" s="25"/>
      <c r="AG1205" s="25"/>
      <c r="AH1205" s="25"/>
      <c r="AI1205" s="25"/>
      <c r="AJ1205" s="155"/>
    </row>
    <row r="1206" spans="4:36" x14ac:dyDescent="0.2">
      <c r="D1206" s="25"/>
      <c r="E1206" s="25"/>
      <c r="F1206" s="25"/>
      <c r="G1206" s="25"/>
      <c r="H1206" s="25"/>
      <c r="I1206" s="25"/>
      <c r="J1206" s="25"/>
      <c r="K1206" s="25"/>
      <c r="L1206" s="25"/>
      <c r="M1206" s="25"/>
      <c r="N1206" s="25"/>
      <c r="O1206" s="25"/>
      <c r="P1206" s="25"/>
      <c r="Q1206" s="25"/>
      <c r="R1206" s="25"/>
      <c r="S1206" s="25"/>
      <c r="T1206" s="25"/>
      <c r="U1206" s="25"/>
      <c r="V1206" s="25"/>
      <c r="W1206" s="25"/>
      <c r="X1206" s="25"/>
      <c r="Y1206" s="25"/>
      <c r="Z1206" s="25"/>
      <c r="AA1206" s="25"/>
      <c r="AB1206" s="25"/>
      <c r="AC1206" s="25"/>
      <c r="AD1206" s="25"/>
      <c r="AE1206" s="25"/>
      <c r="AF1206" s="25"/>
      <c r="AG1206" s="25"/>
      <c r="AH1206" s="25"/>
      <c r="AI1206" s="25"/>
      <c r="AJ1206" s="155"/>
    </row>
    <row r="1207" spans="4:36" x14ac:dyDescent="0.2">
      <c r="D1207" s="25"/>
      <c r="E1207" s="25"/>
      <c r="F1207" s="25"/>
      <c r="G1207" s="25"/>
      <c r="H1207" s="25"/>
      <c r="I1207" s="25"/>
      <c r="J1207" s="25"/>
      <c r="K1207" s="25"/>
      <c r="L1207" s="25"/>
      <c r="M1207" s="25"/>
      <c r="N1207" s="25"/>
      <c r="O1207" s="25"/>
      <c r="P1207" s="25"/>
      <c r="Q1207" s="25"/>
      <c r="R1207" s="25"/>
      <c r="S1207" s="25"/>
      <c r="T1207" s="25"/>
      <c r="U1207" s="25"/>
      <c r="V1207" s="25"/>
      <c r="W1207" s="25"/>
      <c r="X1207" s="25"/>
      <c r="Y1207" s="25"/>
      <c r="Z1207" s="25"/>
      <c r="AA1207" s="25"/>
      <c r="AB1207" s="25"/>
      <c r="AC1207" s="25"/>
      <c r="AD1207" s="25"/>
      <c r="AE1207" s="25"/>
      <c r="AF1207" s="25"/>
      <c r="AG1207" s="25"/>
      <c r="AH1207" s="25"/>
      <c r="AI1207" s="25"/>
      <c r="AJ1207" s="155"/>
    </row>
    <row r="1208" spans="4:36" x14ac:dyDescent="0.2">
      <c r="D1208" s="25"/>
      <c r="E1208" s="25"/>
      <c r="F1208" s="25"/>
      <c r="G1208" s="25"/>
      <c r="H1208" s="25"/>
      <c r="I1208" s="25"/>
      <c r="J1208" s="25"/>
      <c r="K1208" s="25"/>
      <c r="L1208" s="25"/>
      <c r="M1208" s="25"/>
      <c r="N1208" s="25"/>
      <c r="O1208" s="25"/>
      <c r="P1208" s="25"/>
      <c r="Q1208" s="25"/>
      <c r="R1208" s="25"/>
      <c r="S1208" s="25"/>
      <c r="T1208" s="25"/>
      <c r="U1208" s="25"/>
      <c r="V1208" s="25"/>
      <c r="W1208" s="25"/>
      <c r="X1208" s="25"/>
      <c r="Y1208" s="25"/>
      <c r="Z1208" s="25"/>
      <c r="AA1208" s="25"/>
      <c r="AB1208" s="25"/>
      <c r="AC1208" s="25"/>
      <c r="AD1208" s="25"/>
      <c r="AE1208" s="25"/>
      <c r="AF1208" s="25"/>
      <c r="AG1208" s="25"/>
      <c r="AH1208" s="25"/>
      <c r="AI1208" s="25"/>
      <c r="AJ1208" s="155"/>
    </row>
    <row r="1209" spans="4:36" x14ac:dyDescent="0.2">
      <c r="D1209" s="25"/>
      <c r="E1209" s="25"/>
      <c r="F1209" s="25"/>
      <c r="G1209" s="25"/>
      <c r="H1209" s="25"/>
      <c r="I1209" s="25"/>
      <c r="J1209" s="25"/>
      <c r="K1209" s="25"/>
      <c r="L1209" s="25"/>
      <c r="M1209" s="25"/>
      <c r="N1209" s="25"/>
      <c r="O1209" s="25"/>
      <c r="P1209" s="25"/>
      <c r="Q1209" s="25"/>
      <c r="R1209" s="25"/>
      <c r="S1209" s="25"/>
      <c r="T1209" s="25"/>
      <c r="U1209" s="25"/>
      <c r="V1209" s="25"/>
      <c r="W1209" s="25"/>
      <c r="X1209" s="25"/>
      <c r="Y1209" s="25"/>
      <c r="Z1209" s="25"/>
      <c r="AA1209" s="25"/>
      <c r="AB1209" s="25"/>
      <c r="AC1209" s="25"/>
      <c r="AD1209" s="25"/>
      <c r="AE1209" s="25"/>
      <c r="AF1209" s="25"/>
      <c r="AG1209" s="25"/>
      <c r="AH1209" s="25"/>
      <c r="AI1209" s="25"/>
      <c r="AJ1209" s="155"/>
    </row>
    <row r="1210" spans="4:36" x14ac:dyDescent="0.2">
      <c r="D1210" s="25"/>
      <c r="E1210" s="25"/>
      <c r="F1210" s="25"/>
      <c r="G1210" s="25"/>
      <c r="H1210" s="25"/>
      <c r="I1210" s="25"/>
      <c r="J1210" s="25"/>
      <c r="K1210" s="25"/>
      <c r="L1210" s="25"/>
      <c r="M1210" s="25"/>
      <c r="N1210" s="25"/>
      <c r="O1210" s="25"/>
      <c r="P1210" s="25"/>
      <c r="Q1210" s="25"/>
      <c r="R1210" s="25"/>
      <c r="S1210" s="25"/>
      <c r="T1210" s="25"/>
      <c r="U1210" s="25"/>
      <c r="V1210" s="25"/>
      <c r="W1210" s="25"/>
      <c r="X1210" s="25"/>
      <c r="Y1210" s="25"/>
      <c r="Z1210" s="25"/>
      <c r="AA1210" s="25"/>
      <c r="AB1210" s="25"/>
      <c r="AC1210" s="25"/>
      <c r="AD1210" s="25"/>
      <c r="AE1210" s="25"/>
      <c r="AF1210" s="25"/>
      <c r="AG1210" s="25"/>
      <c r="AH1210" s="25"/>
      <c r="AI1210" s="25"/>
      <c r="AJ1210" s="155"/>
    </row>
    <row r="1211" spans="4:36" x14ac:dyDescent="0.2">
      <c r="D1211" s="25"/>
      <c r="E1211" s="25"/>
      <c r="F1211" s="25"/>
      <c r="G1211" s="25"/>
      <c r="H1211" s="25"/>
      <c r="I1211" s="25"/>
      <c r="J1211" s="25"/>
      <c r="K1211" s="25"/>
      <c r="L1211" s="25"/>
      <c r="M1211" s="25"/>
      <c r="N1211" s="25"/>
      <c r="O1211" s="25"/>
      <c r="P1211" s="25"/>
      <c r="Q1211" s="25"/>
      <c r="R1211" s="25"/>
      <c r="S1211" s="25"/>
      <c r="T1211" s="25"/>
      <c r="U1211" s="25"/>
      <c r="V1211" s="25"/>
      <c r="W1211" s="25"/>
      <c r="X1211" s="25"/>
      <c r="Y1211" s="25"/>
      <c r="Z1211" s="25"/>
      <c r="AA1211" s="25"/>
      <c r="AB1211" s="25"/>
      <c r="AC1211" s="25"/>
      <c r="AD1211" s="25"/>
      <c r="AE1211" s="25"/>
      <c r="AF1211" s="25"/>
      <c r="AG1211" s="25"/>
      <c r="AH1211" s="25"/>
      <c r="AI1211" s="25"/>
      <c r="AJ1211" s="155"/>
    </row>
    <row r="1212" spans="4:36" x14ac:dyDescent="0.2">
      <c r="D1212" s="25"/>
      <c r="E1212" s="25"/>
      <c r="F1212" s="25"/>
      <c r="G1212" s="25"/>
      <c r="H1212" s="25"/>
      <c r="I1212" s="25"/>
      <c r="J1212" s="25"/>
      <c r="K1212" s="25"/>
      <c r="L1212" s="25"/>
      <c r="M1212" s="25"/>
      <c r="N1212" s="25"/>
      <c r="O1212" s="25"/>
      <c r="P1212" s="25"/>
      <c r="Q1212" s="25"/>
      <c r="R1212" s="25"/>
      <c r="S1212" s="25"/>
      <c r="T1212" s="25"/>
      <c r="U1212" s="25"/>
      <c r="V1212" s="25"/>
      <c r="W1212" s="25"/>
      <c r="X1212" s="25"/>
      <c r="Y1212" s="25"/>
      <c r="Z1212" s="25"/>
      <c r="AA1212" s="25"/>
      <c r="AB1212" s="25"/>
      <c r="AC1212" s="25"/>
      <c r="AD1212" s="25"/>
      <c r="AE1212" s="25"/>
      <c r="AF1212" s="25"/>
      <c r="AG1212" s="25"/>
      <c r="AH1212" s="25"/>
      <c r="AI1212" s="25"/>
      <c r="AJ1212" s="155"/>
    </row>
    <row r="1213" spans="4:36" x14ac:dyDescent="0.2">
      <c r="D1213" s="25"/>
      <c r="E1213" s="25"/>
      <c r="F1213" s="25"/>
      <c r="G1213" s="25"/>
      <c r="H1213" s="25"/>
      <c r="I1213" s="25"/>
      <c r="J1213" s="25"/>
      <c r="K1213" s="25"/>
      <c r="L1213" s="25"/>
      <c r="M1213" s="25"/>
      <c r="N1213" s="25"/>
      <c r="O1213" s="25"/>
      <c r="P1213" s="25"/>
      <c r="Q1213" s="25"/>
      <c r="R1213" s="25"/>
      <c r="S1213" s="25"/>
      <c r="T1213" s="25"/>
      <c r="U1213" s="25"/>
      <c r="V1213" s="25"/>
      <c r="W1213" s="25"/>
      <c r="X1213" s="25"/>
      <c r="Y1213" s="25"/>
      <c r="Z1213" s="25"/>
      <c r="AA1213" s="25"/>
      <c r="AB1213" s="25"/>
      <c r="AC1213" s="25"/>
      <c r="AD1213" s="25"/>
      <c r="AE1213" s="25"/>
      <c r="AF1213" s="25"/>
      <c r="AG1213" s="25"/>
      <c r="AH1213" s="25"/>
      <c r="AI1213" s="25"/>
      <c r="AJ1213" s="155"/>
    </row>
    <row r="1214" spans="4:36" x14ac:dyDescent="0.2">
      <c r="D1214" s="25"/>
      <c r="E1214" s="25"/>
      <c r="F1214" s="25"/>
      <c r="G1214" s="25"/>
      <c r="H1214" s="25"/>
      <c r="I1214" s="25"/>
      <c r="J1214" s="25"/>
      <c r="K1214" s="25"/>
      <c r="L1214" s="25"/>
      <c r="M1214" s="25"/>
      <c r="N1214" s="25"/>
      <c r="O1214" s="25"/>
      <c r="P1214" s="25"/>
      <c r="Q1214" s="25"/>
      <c r="R1214" s="25"/>
      <c r="S1214" s="25"/>
      <c r="T1214" s="25"/>
      <c r="U1214" s="25"/>
      <c r="V1214" s="25"/>
      <c r="W1214" s="25"/>
      <c r="X1214" s="25"/>
      <c r="Y1214" s="25"/>
      <c r="Z1214" s="25"/>
      <c r="AA1214" s="25"/>
      <c r="AB1214" s="25"/>
      <c r="AC1214" s="25"/>
      <c r="AD1214" s="25"/>
      <c r="AE1214" s="25"/>
      <c r="AF1214" s="25"/>
      <c r="AG1214" s="25"/>
      <c r="AH1214" s="25"/>
      <c r="AI1214" s="25"/>
      <c r="AJ1214" s="155"/>
    </row>
    <row r="1215" spans="4:36" x14ac:dyDescent="0.2">
      <c r="D1215" s="25"/>
      <c r="E1215" s="25"/>
      <c r="F1215" s="25"/>
      <c r="G1215" s="25"/>
      <c r="H1215" s="25"/>
      <c r="I1215" s="25"/>
      <c r="J1215" s="25"/>
      <c r="K1215" s="25"/>
      <c r="L1215" s="25"/>
      <c r="M1215" s="25"/>
      <c r="N1215" s="25"/>
      <c r="O1215" s="25"/>
      <c r="P1215" s="25"/>
      <c r="Q1215" s="25"/>
      <c r="R1215" s="25"/>
      <c r="S1215" s="25"/>
      <c r="T1215" s="25"/>
      <c r="U1215" s="25"/>
      <c r="V1215" s="25"/>
      <c r="W1215" s="25"/>
      <c r="X1215" s="25"/>
      <c r="Y1215" s="25"/>
      <c r="Z1215" s="25"/>
      <c r="AA1215" s="25"/>
      <c r="AB1215" s="25"/>
      <c r="AC1215" s="25"/>
      <c r="AD1215" s="25"/>
      <c r="AE1215" s="25"/>
      <c r="AF1215" s="25"/>
      <c r="AG1215" s="25"/>
      <c r="AH1215" s="25"/>
      <c r="AI1215" s="25"/>
      <c r="AJ1215" s="155"/>
    </row>
    <row r="1216" spans="4:36" x14ac:dyDescent="0.2">
      <c r="D1216" s="25"/>
      <c r="E1216" s="25"/>
      <c r="F1216" s="25"/>
      <c r="G1216" s="25"/>
      <c r="H1216" s="25"/>
      <c r="I1216" s="25"/>
      <c r="J1216" s="25"/>
      <c r="K1216" s="25"/>
      <c r="L1216" s="25"/>
      <c r="M1216" s="25"/>
      <c r="N1216" s="25"/>
      <c r="O1216" s="25"/>
      <c r="P1216" s="25"/>
      <c r="Q1216" s="25"/>
      <c r="R1216" s="25"/>
      <c r="S1216" s="25"/>
      <c r="T1216" s="25"/>
      <c r="U1216" s="25"/>
      <c r="V1216" s="25"/>
      <c r="W1216" s="25"/>
      <c r="X1216" s="25"/>
      <c r="Y1216" s="25"/>
      <c r="Z1216" s="25"/>
      <c r="AA1216" s="25"/>
      <c r="AB1216" s="25"/>
      <c r="AC1216" s="25"/>
      <c r="AD1216" s="25"/>
      <c r="AE1216" s="25"/>
      <c r="AF1216" s="25"/>
      <c r="AG1216" s="25"/>
      <c r="AH1216" s="25"/>
      <c r="AI1216" s="25"/>
      <c r="AJ1216" s="155"/>
    </row>
    <row r="1217" spans="4:36" x14ac:dyDescent="0.2">
      <c r="D1217" s="25"/>
      <c r="E1217" s="25"/>
      <c r="F1217" s="25"/>
      <c r="G1217" s="25"/>
      <c r="H1217" s="25"/>
      <c r="I1217" s="25"/>
      <c r="J1217" s="25"/>
      <c r="K1217" s="25"/>
      <c r="L1217" s="25"/>
      <c r="M1217" s="25"/>
      <c r="N1217" s="25"/>
      <c r="O1217" s="25"/>
      <c r="P1217" s="25"/>
      <c r="Q1217" s="25"/>
      <c r="R1217" s="25"/>
      <c r="S1217" s="25"/>
      <c r="T1217" s="25"/>
      <c r="U1217" s="25"/>
      <c r="V1217" s="25"/>
      <c r="W1217" s="25"/>
      <c r="X1217" s="25"/>
      <c r="Y1217" s="25"/>
      <c r="Z1217" s="25"/>
      <c r="AA1217" s="25"/>
      <c r="AB1217" s="25"/>
      <c r="AC1217" s="25"/>
      <c r="AD1217" s="25"/>
      <c r="AE1217" s="25"/>
      <c r="AF1217" s="25"/>
      <c r="AG1217" s="25"/>
      <c r="AH1217" s="25"/>
      <c r="AI1217" s="25"/>
      <c r="AJ1217" s="155"/>
    </row>
    <row r="1218" spans="4:36" x14ac:dyDescent="0.2">
      <c r="D1218" s="25"/>
      <c r="E1218" s="25"/>
      <c r="F1218" s="25"/>
      <c r="G1218" s="25"/>
      <c r="H1218" s="25"/>
      <c r="I1218" s="25"/>
      <c r="J1218" s="25"/>
      <c r="K1218" s="25"/>
      <c r="L1218" s="25"/>
      <c r="M1218" s="25"/>
      <c r="N1218" s="25"/>
      <c r="O1218" s="25"/>
      <c r="P1218" s="25"/>
      <c r="Q1218" s="25"/>
      <c r="R1218" s="25"/>
      <c r="S1218" s="25"/>
      <c r="T1218" s="25"/>
      <c r="U1218" s="25"/>
      <c r="V1218" s="25"/>
      <c r="W1218" s="25"/>
      <c r="X1218" s="25"/>
      <c r="Y1218" s="25"/>
      <c r="Z1218" s="25"/>
      <c r="AA1218" s="25"/>
      <c r="AB1218" s="25"/>
      <c r="AC1218" s="25"/>
      <c r="AD1218" s="25"/>
      <c r="AE1218" s="25"/>
      <c r="AF1218" s="25"/>
      <c r="AG1218" s="25"/>
      <c r="AH1218" s="25"/>
      <c r="AI1218" s="25"/>
      <c r="AJ1218" s="155"/>
    </row>
    <row r="1219" spans="4:36" x14ac:dyDescent="0.2">
      <c r="D1219" s="25"/>
      <c r="E1219" s="25"/>
      <c r="F1219" s="25"/>
      <c r="G1219" s="25"/>
      <c r="H1219" s="25"/>
      <c r="I1219" s="25"/>
      <c r="J1219" s="25"/>
      <c r="K1219" s="25"/>
      <c r="L1219" s="25"/>
      <c r="M1219" s="25"/>
      <c r="N1219" s="25"/>
      <c r="O1219" s="25"/>
      <c r="P1219" s="25"/>
      <c r="Q1219" s="25"/>
      <c r="R1219" s="25"/>
      <c r="S1219" s="25"/>
      <c r="T1219" s="25"/>
      <c r="U1219" s="25"/>
      <c r="V1219" s="25"/>
      <c r="W1219" s="25"/>
      <c r="X1219" s="25"/>
      <c r="Y1219" s="25"/>
      <c r="Z1219" s="25"/>
      <c r="AA1219" s="25"/>
      <c r="AB1219" s="25"/>
      <c r="AC1219" s="25"/>
      <c r="AD1219" s="25"/>
      <c r="AE1219" s="25"/>
      <c r="AF1219" s="25"/>
      <c r="AG1219" s="25"/>
      <c r="AH1219" s="25"/>
      <c r="AI1219" s="25"/>
      <c r="AJ1219" s="155"/>
    </row>
    <row r="1220" spans="4:36" x14ac:dyDescent="0.2">
      <c r="D1220" s="25"/>
      <c r="E1220" s="25"/>
      <c r="F1220" s="25"/>
      <c r="G1220" s="25"/>
      <c r="H1220" s="25"/>
      <c r="I1220" s="25"/>
      <c r="J1220" s="25"/>
      <c r="K1220" s="25"/>
      <c r="L1220" s="25"/>
      <c r="M1220" s="25"/>
      <c r="N1220" s="25"/>
      <c r="O1220" s="25"/>
      <c r="P1220" s="25"/>
      <c r="Q1220" s="25"/>
      <c r="R1220" s="25"/>
      <c r="S1220" s="25"/>
      <c r="T1220" s="25"/>
      <c r="U1220" s="25"/>
      <c r="V1220" s="25"/>
      <c r="W1220" s="25"/>
      <c r="X1220" s="25"/>
      <c r="Y1220" s="25"/>
      <c r="Z1220" s="25"/>
      <c r="AA1220" s="25"/>
      <c r="AB1220" s="25"/>
      <c r="AC1220" s="25"/>
      <c r="AD1220" s="25"/>
      <c r="AE1220" s="25"/>
      <c r="AF1220" s="25"/>
      <c r="AG1220" s="25"/>
      <c r="AH1220" s="25"/>
      <c r="AI1220" s="25"/>
      <c r="AJ1220" s="155"/>
    </row>
    <row r="1221" spans="4:36" x14ac:dyDescent="0.2">
      <c r="D1221" s="25"/>
      <c r="E1221" s="25"/>
      <c r="F1221" s="25"/>
      <c r="G1221" s="25"/>
      <c r="H1221" s="25"/>
      <c r="I1221" s="25"/>
      <c r="J1221" s="25"/>
      <c r="K1221" s="25"/>
      <c r="L1221" s="25"/>
      <c r="M1221" s="25"/>
      <c r="N1221" s="25"/>
      <c r="O1221" s="25"/>
      <c r="P1221" s="25"/>
      <c r="Q1221" s="25"/>
      <c r="R1221" s="25"/>
      <c r="S1221" s="25"/>
      <c r="T1221" s="25"/>
      <c r="U1221" s="25"/>
      <c r="V1221" s="25"/>
      <c r="W1221" s="25"/>
      <c r="X1221" s="25"/>
      <c r="Y1221" s="25"/>
      <c r="Z1221" s="25"/>
      <c r="AA1221" s="25"/>
      <c r="AB1221" s="25"/>
      <c r="AC1221" s="25"/>
      <c r="AD1221" s="25"/>
      <c r="AE1221" s="25"/>
      <c r="AF1221" s="25"/>
      <c r="AG1221" s="25"/>
      <c r="AH1221" s="25"/>
      <c r="AI1221" s="25"/>
      <c r="AJ1221" s="155"/>
    </row>
    <row r="1222" spans="4:36" x14ac:dyDescent="0.2">
      <c r="D1222" s="25"/>
      <c r="E1222" s="25"/>
      <c r="F1222" s="25"/>
      <c r="G1222" s="25"/>
      <c r="H1222" s="25"/>
      <c r="I1222" s="25"/>
      <c r="J1222" s="25"/>
      <c r="K1222" s="25"/>
      <c r="L1222" s="25"/>
      <c r="M1222" s="25"/>
      <c r="N1222" s="25"/>
      <c r="O1222" s="25"/>
      <c r="P1222" s="25"/>
      <c r="Q1222" s="25"/>
      <c r="R1222" s="25"/>
      <c r="S1222" s="25"/>
      <c r="T1222" s="25"/>
      <c r="U1222" s="25"/>
      <c r="V1222" s="25"/>
      <c r="W1222" s="25"/>
      <c r="X1222" s="25"/>
      <c r="Y1222" s="25"/>
      <c r="Z1222" s="25"/>
      <c r="AA1222" s="25"/>
      <c r="AB1222" s="25"/>
      <c r="AC1222" s="25"/>
      <c r="AD1222" s="25"/>
      <c r="AE1222" s="25"/>
      <c r="AF1222" s="25"/>
      <c r="AG1222" s="25"/>
      <c r="AH1222" s="25"/>
      <c r="AI1222" s="25"/>
      <c r="AJ1222" s="155"/>
    </row>
    <row r="1223" spans="4:36" x14ac:dyDescent="0.2">
      <c r="D1223" s="25"/>
      <c r="E1223" s="25"/>
      <c r="F1223" s="25"/>
      <c r="G1223" s="25"/>
      <c r="H1223" s="25"/>
      <c r="I1223" s="25"/>
      <c r="J1223" s="25"/>
      <c r="K1223" s="25"/>
      <c r="L1223" s="25"/>
      <c r="M1223" s="25"/>
      <c r="N1223" s="25"/>
      <c r="O1223" s="25"/>
      <c r="P1223" s="25"/>
      <c r="Q1223" s="25"/>
      <c r="R1223" s="25"/>
      <c r="S1223" s="25"/>
      <c r="T1223" s="25"/>
      <c r="U1223" s="25"/>
      <c r="V1223" s="25"/>
      <c r="W1223" s="25"/>
      <c r="X1223" s="25"/>
      <c r="Y1223" s="25"/>
      <c r="Z1223" s="25"/>
      <c r="AA1223" s="25"/>
      <c r="AB1223" s="25"/>
      <c r="AC1223" s="25"/>
      <c r="AD1223" s="25"/>
      <c r="AE1223" s="25"/>
      <c r="AF1223" s="25"/>
      <c r="AG1223" s="25"/>
      <c r="AH1223" s="25"/>
      <c r="AI1223" s="25"/>
      <c r="AJ1223" s="155"/>
    </row>
    <row r="1224" spans="4:36" x14ac:dyDescent="0.2">
      <c r="D1224" s="25"/>
      <c r="E1224" s="25"/>
      <c r="F1224" s="25"/>
      <c r="G1224" s="25"/>
      <c r="H1224" s="25"/>
      <c r="I1224" s="25"/>
      <c r="J1224" s="25"/>
      <c r="K1224" s="25"/>
      <c r="L1224" s="25"/>
      <c r="M1224" s="25"/>
      <c r="N1224" s="25"/>
      <c r="O1224" s="25"/>
      <c r="P1224" s="25"/>
      <c r="Q1224" s="25"/>
      <c r="R1224" s="25"/>
      <c r="S1224" s="25"/>
      <c r="T1224" s="25"/>
      <c r="U1224" s="25"/>
      <c r="V1224" s="25"/>
      <c r="W1224" s="25"/>
      <c r="X1224" s="25"/>
      <c r="Y1224" s="25"/>
      <c r="Z1224" s="25"/>
      <c r="AA1224" s="25"/>
      <c r="AB1224" s="25"/>
      <c r="AC1224" s="25"/>
      <c r="AD1224" s="25"/>
      <c r="AE1224" s="25"/>
      <c r="AF1224" s="25"/>
      <c r="AG1224" s="25"/>
      <c r="AH1224" s="25"/>
      <c r="AI1224" s="25"/>
      <c r="AJ1224" s="155"/>
    </row>
    <row r="1225" spans="4:36" x14ac:dyDescent="0.2">
      <c r="D1225" s="25"/>
      <c r="E1225" s="25"/>
      <c r="F1225" s="25"/>
      <c r="G1225" s="25"/>
      <c r="H1225" s="25"/>
      <c r="I1225" s="25"/>
      <c r="J1225" s="25"/>
      <c r="K1225" s="25"/>
      <c r="L1225" s="25"/>
      <c r="M1225" s="25"/>
      <c r="N1225" s="25"/>
      <c r="O1225" s="25"/>
      <c r="P1225" s="25"/>
      <c r="Q1225" s="25"/>
      <c r="R1225" s="25"/>
      <c r="S1225" s="25"/>
      <c r="T1225" s="25"/>
      <c r="U1225" s="25"/>
      <c r="V1225" s="25"/>
      <c r="W1225" s="25"/>
      <c r="X1225" s="25"/>
      <c r="Y1225" s="25"/>
      <c r="Z1225" s="25"/>
      <c r="AA1225" s="25"/>
      <c r="AB1225" s="25"/>
      <c r="AC1225" s="25"/>
      <c r="AD1225" s="25"/>
      <c r="AE1225" s="25"/>
      <c r="AF1225" s="25"/>
      <c r="AG1225" s="25"/>
      <c r="AH1225" s="25"/>
      <c r="AI1225" s="25"/>
      <c r="AJ1225" s="155"/>
    </row>
    <row r="1226" spans="4:36" x14ac:dyDescent="0.2">
      <c r="D1226" s="25"/>
      <c r="E1226" s="25"/>
      <c r="F1226" s="25"/>
      <c r="G1226" s="25"/>
      <c r="H1226" s="25"/>
      <c r="I1226" s="25"/>
      <c r="J1226" s="25"/>
      <c r="K1226" s="25"/>
      <c r="L1226" s="25"/>
      <c r="M1226" s="25"/>
      <c r="N1226" s="25"/>
      <c r="O1226" s="25"/>
      <c r="P1226" s="25"/>
      <c r="Q1226" s="25"/>
      <c r="R1226" s="25"/>
      <c r="S1226" s="25"/>
      <c r="T1226" s="25"/>
      <c r="U1226" s="25"/>
      <c r="V1226" s="25"/>
      <c r="W1226" s="25"/>
      <c r="X1226" s="25"/>
      <c r="Y1226" s="25"/>
      <c r="Z1226" s="25"/>
      <c r="AA1226" s="25"/>
      <c r="AB1226" s="25"/>
      <c r="AC1226" s="25"/>
      <c r="AD1226" s="25"/>
      <c r="AE1226" s="25"/>
      <c r="AF1226" s="25"/>
      <c r="AG1226" s="25"/>
      <c r="AH1226" s="25"/>
      <c r="AI1226" s="25"/>
      <c r="AJ1226" s="155"/>
    </row>
    <row r="1227" spans="4:36" x14ac:dyDescent="0.2">
      <c r="D1227" s="25"/>
      <c r="E1227" s="25"/>
      <c r="F1227" s="25"/>
      <c r="G1227" s="25"/>
      <c r="H1227" s="25"/>
      <c r="I1227" s="25"/>
      <c r="J1227" s="25"/>
      <c r="K1227" s="25"/>
      <c r="L1227" s="25"/>
      <c r="M1227" s="25"/>
      <c r="N1227" s="25"/>
      <c r="O1227" s="25"/>
      <c r="P1227" s="25"/>
      <c r="Q1227" s="25"/>
      <c r="R1227" s="25"/>
      <c r="S1227" s="25"/>
      <c r="T1227" s="25"/>
      <c r="U1227" s="25"/>
      <c r="V1227" s="25"/>
      <c r="W1227" s="25"/>
      <c r="X1227" s="25"/>
      <c r="Y1227" s="25"/>
      <c r="Z1227" s="25"/>
      <c r="AA1227" s="25"/>
      <c r="AB1227" s="25"/>
      <c r="AC1227" s="25"/>
      <c r="AD1227" s="25"/>
      <c r="AE1227" s="25"/>
      <c r="AF1227" s="25"/>
      <c r="AG1227" s="25"/>
      <c r="AH1227" s="25"/>
      <c r="AI1227" s="25"/>
      <c r="AJ1227" s="155"/>
    </row>
    <row r="1228" spans="4:36" x14ac:dyDescent="0.2">
      <c r="D1228" s="25"/>
      <c r="E1228" s="25"/>
      <c r="F1228" s="25"/>
      <c r="G1228" s="25"/>
      <c r="H1228" s="25"/>
      <c r="I1228" s="25"/>
      <c r="J1228" s="25"/>
      <c r="K1228" s="25"/>
      <c r="L1228" s="25"/>
      <c r="M1228" s="25"/>
      <c r="N1228" s="25"/>
      <c r="O1228" s="25"/>
      <c r="P1228" s="25"/>
      <c r="Q1228" s="25"/>
      <c r="R1228" s="25"/>
      <c r="S1228" s="25"/>
      <c r="T1228" s="25"/>
      <c r="U1228" s="25"/>
      <c r="V1228" s="25"/>
      <c r="W1228" s="25"/>
      <c r="X1228" s="25"/>
      <c r="Y1228" s="25"/>
      <c r="Z1228" s="25"/>
      <c r="AA1228" s="25"/>
      <c r="AB1228" s="25"/>
      <c r="AC1228" s="25"/>
      <c r="AD1228" s="25"/>
      <c r="AE1228" s="25"/>
      <c r="AF1228" s="25"/>
      <c r="AG1228" s="25"/>
      <c r="AH1228" s="25"/>
      <c r="AI1228" s="25"/>
      <c r="AJ1228" s="155"/>
    </row>
    <row r="1229" spans="4:36" x14ac:dyDescent="0.2">
      <c r="D1229" s="25"/>
      <c r="E1229" s="25"/>
      <c r="F1229" s="25"/>
      <c r="G1229" s="25"/>
      <c r="H1229" s="25"/>
      <c r="I1229" s="25"/>
      <c r="J1229" s="25"/>
      <c r="K1229" s="25"/>
      <c r="L1229" s="25"/>
      <c r="M1229" s="25"/>
      <c r="N1229" s="25"/>
      <c r="O1229" s="25"/>
      <c r="P1229" s="25"/>
      <c r="Q1229" s="25"/>
      <c r="R1229" s="25"/>
      <c r="S1229" s="25"/>
      <c r="T1229" s="25"/>
      <c r="U1229" s="25"/>
      <c r="V1229" s="25"/>
      <c r="W1229" s="25"/>
      <c r="X1229" s="25"/>
      <c r="Y1229" s="25"/>
      <c r="Z1229" s="25"/>
      <c r="AA1229" s="25"/>
      <c r="AB1229" s="25"/>
      <c r="AC1229" s="25"/>
      <c r="AD1229" s="25"/>
      <c r="AE1229" s="25"/>
      <c r="AF1229" s="25"/>
      <c r="AG1229" s="25"/>
      <c r="AH1229" s="25"/>
      <c r="AI1229" s="25"/>
      <c r="AJ1229" s="155"/>
    </row>
    <row r="1230" spans="4:36" x14ac:dyDescent="0.2">
      <c r="D1230" s="25"/>
      <c r="E1230" s="25"/>
      <c r="F1230" s="25"/>
      <c r="G1230" s="25"/>
      <c r="H1230" s="25"/>
      <c r="I1230" s="25"/>
      <c r="J1230" s="25"/>
      <c r="K1230" s="25"/>
      <c r="L1230" s="25"/>
      <c r="M1230" s="25"/>
      <c r="N1230" s="25"/>
      <c r="O1230" s="25"/>
      <c r="P1230" s="25"/>
      <c r="Q1230" s="25"/>
      <c r="R1230" s="25"/>
      <c r="S1230" s="25"/>
      <c r="T1230" s="25"/>
      <c r="U1230" s="25"/>
      <c r="V1230" s="25"/>
      <c r="W1230" s="25"/>
      <c r="X1230" s="25"/>
      <c r="Y1230" s="25"/>
      <c r="Z1230" s="25"/>
      <c r="AA1230" s="25"/>
      <c r="AB1230" s="25"/>
      <c r="AC1230" s="25"/>
      <c r="AD1230" s="25"/>
      <c r="AE1230" s="25"/>
      <c r="AF1230" s="25"/>
      <c r="AG1230" s="25"/>
      <c r="AH1230" s="25"/>
      <c r="AI1230" s="25"/>
      <c r="AJ1230" s="155"/>
    </row>
    <row r="1231" spans="4:36" x14ac:dyDescent="0.2">
      <c r="D1231" s="25"/>
      <c r="E1231" s="25"/>
      <c r="F1231" s="25"/>
      <c r="G1231" s="25"/>
      <c r="H1231" s="25"/>
      <c r="I1231" s="25"/>
      <c r="J1231" s="25"/>
      <c r="K1231" s="25"/>
      <c r="L1231" s="25"/>
      <c r="M1231" s="25"/>
      <c r="N1231" s="25"/>
      <c r="O1231" s="25"/>
      <c r="P1231" s="25"/>
      <c r="Q1231" s="25"/>
      <c r="R1231" s="25"/>
      <c r="S1231" s="25"/>
      <c r="T1231" s="25"/>
      <c r="U1231" s="25"/>
      <c r="V1231" s="25"/>
      <c r="W1231" s="25"/>
      <c r="X1231" s="25"/>
      <c r="Y1231" s="25"/>
      <c r="Z1231" s="25"/>
      <c r="AA1231" s="25"/>
      <c r="AB1231" s="25"/>
      <c r="AC1231" s="25"/>
      <c r="AD1231" s="25"/>
      <c r="AE1231" s="25"/>
      <c r="AF1231" s="25"/>
      <c r="AG1231" s="25"/>
      <c r="AH1231" s="25"/>
      <c r="AI1231" s="25"/>
      <c r="AJ1231" s="155"/>
    </row>
    <row r="1232" spans="4:36" x14ac:dyDescent="0.2">
      <c r="D1232" s="25"/>
      <c r="E1232" s="25"/>
      <c r="F1232" s="25"/>
      <c r="G1232" s="25"/>
      <c r="H1232" s="25"/>
      <c r="I1232" s="25"/>
      <c r="J1232" s="25"/>
      <c r="K1232" s="25"/>
      <c r="L1232" s="25"/>
      <c r="M1232" s="25"/>
      <c r="N1232" s="25"/>
      <c r="O1232" s="25"/>
      <c r="P1232" s="25"/>
      <c r="Q1232" s="25"/>
      <c r="R1232" s="25"/>
      <c r="S1232" s="25"/>
      <c r="T1232" s="25"/>
      <c r="U1232" s="25"/>
      <c r="V1232" s="25"/>
      <c r="W1232" s="25"/>
      <c r="X1232" s="25"/>
      <c r="Y1232" s="25"/>
      <c r="Z1232" s="25"/>
      <c r="AA1232" s="25"/>
      <c r="AB1232" s="25"/>
      <c r="AC1232" s="25"/>
      <c r="AD1232" s="25"/>
      <c r="AE1232" s="25"/>
      <c r="AF1232" s="25"/>
      <c r="AG1232" s="25"/>
      <c r="AH1232" s="25"/>
      <c r="AI1232" s="25"/>
      <c r="AJ1232" s="155"/>
    </row>
    <row r="1233" spans="4:36" x14ac:dyDescent="0.2">
      <c r="D1233" s="25"/>
      <c r="E1233" s="25"/>
      <c r="F1233" s="25"/>
      <c r="G1233" s="25"/>
      <c r="H1233" s="25"/>
      <c r="I1233" s="25"/>
      <c r="J1233" s="25"/>
      <c r="K1233" s="25"/>
      <c r="L1233" s="25"/>
      <c r="M1233" s="25"/>
      <c r="N1233" s="25"/>
      <c r="O1233" s="25"/>
      <c r="P1233" s="25"/>
      <c r="Q1233" s="25"/>
      <c r="R1233" s="25"/>
      <c r="S1233" s="25"/>
      <c r="T1233" s="25"/>
      <c r="U1233" s="25"/>
      <c r="V1233" s="25"/>
      <c r="W1233" s="25"/>
      <c r="X1233" s="25"/>
      <c r="Y1233" s="25"/>
      <c r="Z1233" s="25"/>
      <c r="AA1233" s="25"/>
      <c r="AB1233" s="25"/>
      <c r="AC1233" s="25"/>
      <c r="AD1233" s="25"/>
      <c r="AE1233" s="25"/>
      <c r="AF1233" s="25"/>
      <c r="AG1233" s="25"/>
      <c r="AH1233" s="25"/>
      <c r="AI1233" s="25"/>
      <c r="AJ1233" s="155"/>
    </row>
    <row r="1234" spans="4:36" x14ac:dyDescent="0.2">
      <c r="D1234" s="25"/>
      <c r="E1234" s="25"/>
      <c r="F1234" s="25"/>
      <c r="G1234" s="25"/>
      <c r="H1234" s="25"/>
      <c r="I1234" s="25"/>
      <c r="J1234" s="25"/>
      <c r="K1234" s="25"/>
      <c r="L1234" s="25"/>
      <c r="M1234" s="25"/>
      <c r="N1234" s="25"/>
      <c r="O1234" s="25"/>
      <c r="P1234" s="25"/>
      <c r="Q1234" s="25"/>
      <c r="R1234" s="25"/>
      <c r="S1234" s="25"/>
      <c r="T1234" s="25"/>
      <c r="U1234" s="25"/>
      <c r="V1234" s="25"/>
      <c r="W1234" s="25"/>
      <c r="X1234" s="25"/>
      <c r="Y1234" s="25"/>
      <c r="Z1234" s="25"/>
      <c r="AA1234" s="25"/>
      <c r="AB1234" s="25"/>
      <c r="AC1234" s="25"/>
      <c r="AD1234" s="25"/>
      <c r="AE1234" s="25"/>
      <c r="AF1234" s="25"/>
      <c r="AG1234" s="25"/>
      <c r="AH1234" s="25"/>
      <c r="AI1234" s="25"/>
      <c r="AJ1234" s="155"/>
    </row>
    <row r="1235" spans="4:36" x14ac:dyDescent="0.2">
      <c r="D1235" s="25"/>
      <c r="E1235" s="25"/>
      <c r="F1235" s="25"/>
      <c r="G1235" s="25"/>
      <c r="H1235" s="25"/>
      <c r="I1235" s="25"/>
      <c r="J1235" s="25"/>
      <c r="K1235" s="25"/>
      <c r="L1235" s="25"/>
      <c r="M1235" s="25"/>
      <c r="N1235" s="25"/>
      <c r="O1235" s="25"/>
      <c r="P1235" s="25"/>
      <c r="Q1235" s="25"/>
      <c r="R1235" s="25"/>
      <c r="S1235" s="25"/>
      <c r="T1235" s="25"/>
      <c r="U1235" s="25"/>
      <c r="V1235" s="25"/>
      <c r="W1235" s="25"/>
      <c r="X1235" s="25"/>
      <c r="Y1235" s="25"/>
      <c r="Z1235" s="25"/>
      <c r="AA1235" s="25"/>
      <c r="AB1235" s="25"/>
      <c r="AC1235" s="25"/>
      <c r="AD1235" s="25"/>
      <c r="AE1235" s="25"/>
      <c r="AF1235" s="25"/>
      <c r="AG1235" s="25"/>
      <c r="AH1235" s="25"/>
      <c r="AI1235" s="25"/>
      <c r="AJ1235" s="155"/>
    </row>
    <row r="1236" spans="4:36" x14ac:dyDescent="0.2">
      <c r="D1236" s="25"/>
      <c r="E1236" s="25"/>
      <c r="F1236" s="25"/>
      <c r="G1236" s="25"/>
      <c r="H1236" s="25"/>
      <c r="I1236" s="25"/>
      <c r="J1236" s="25"/>
      <c r="K1236" s="25"/>
      <c r="L1236" s="25"/>
      <c r="M1236" s="25"/>
      <c r="N1236" s="25"/>
      <c r="O1236" s="25"/>
      <c r="P1236" s="25"/>
      <c r="Q1236" s="25"/>
      <c r="R1236" s="25"/>
      <c r="S1236" s="25"/>
      <c r="T1236" s="25"/>
      <c r="U1236" s="25"/>
      <c r="V1236" s="25"/>
      <c r="W1236" s="25"/>
      <c r="X1236" s="25"/>
      <c r="Y1236" s="25"/>
      <c r="Z1236" s="25"/>
      <c r="AA1236" s="25"/>
      <c r="AB1236" s="25"/>
      <c r="AC1236" s="25"/>
      <c r="AD1236" s="25"/>
      <c r="AE1236" s="25"/>
      <c r="AF1236" s="25"/>
      <c r="AG1236" s="25"/>
      <c r="AH1236" s="25"/>
      <c r="AI1236" s="25"/>
      <c r="AJ1236" s="155"/>
    </row>
    <row r="1237" spans="4:36" x14ac:dyDescent="0.2">
      <c r="D1237" s="25"/>
      <c r="E1237" s="25"/>
      <c r="F1237" s="25"/>
      <c r="G1237" s="25"/>
      <c r="H1237" s="25"/>
      <c r="I1237" s="25"/>
      <c r="J1237" s="25"/>
      <c r="K1237" s="25"/>
      <c r="L1237" s="25"/>
      <c r="M1237" s="25"/>
      <c r="N1237" s="25"/>
      <c r="O1237" s="25"/>
      <c r="P1237" s="25"/>
      <c r="Q1237" s="25"/>
      <c r="R1237" s="25"/>
      <c r="S1237" s="25"/>
      <c r="T1237" s="25"/>
      <c r="U1237" s="25"/>
      <c r="V1237" s="25"/>
      <c r="W1237" s="25"/>
      <c r="X1237" s="25"/>
      <c r="Y1237" s="25"/>
      <c r="Z1237" s="25"/>
      <c r="AA1237" s="25"/>
      <c r="AB1237" s="25"/>
      <c r="AC1237" s="25"/>
      <c r="AD1237" s="25"/>
      <c r="AE1237" s="25"/>
      <c r="AF1237" s="25"/>
      <c r="AG1237" s="25"/>
      <c r="AH1237" s="25"/>
      <c r="AI1237" s="25"/>
      <c r="AJ1237" s="155"/>
    </row>
    <row r="1238" spans="4:36" x14ac:dyDescent="0.2">
      <c r="D1238" s="25"/>
      <c r="E1238" s="25"/>
      <c r="F1238" s="25"/>
      <c r="G1238" s="25"/>
      <c r="H1238" s="25"/>
      <c r="I1238" s="25"/>
      <c r="J1238" s="25"/>
      <c r="K1238" s="25"/>
      <c r="L1238" s="25"/>
      <c r="M1238" s="25"/>
      <c r="N1238" s="25"/>
      <c r="O1238" s="25"/>
      <c r="P1238" s="25"/>
      <c r="Q1238" s="25"/>
      <c r="R1238" s="25"/>
      <c r="S1238" s="25"/>
      <c r="T1238" s="25"/>
      <c r="U1238" s="25"/>
      <c r="V1238" s="25"/>
      <c r="W1238" s="25"/>
      <c r="X1238" s="25"/>
      <c r="Y1238" s="25"/>
      <c r="Z1238" s="25"/>
      <c r="AA1238" s="25"/>
      <c r="AB1238" s="25"/>
      <c r="AC1238" s="25"/>
      <c r="AD1238" s="25"/>
      <c r="AE1238" s="25"/>
      <c r="AF1238" s="25"/>
      <c r="AG1238" s="25"/>
      <c r="AH1238" s="25"/>
      <c r="AI1238" s="25"/>
      <c r="AJ1238" s="155"/>
    </row>
    <row r="1239" spans="4:36" x14ac:dyDescent="0.2">
      <c r="D1239" s="25"/>
      <c r="E1239" s="25"/>
      <c r="F1239" s="25"/>
      <c r="G1239" s="25"/>
      <c r="H1239" s="25"/>
      <c r="I1239" s="25"/>
      <c r="J1239" s="25"/>
      <c r="K1239" s="25"/>
      <c r="L1239" s="25"/>
      <c r="M1239" s="25"/>
      <c r="N1239" s="25"/>
      <c r="O1239" s="25"/>
      <c r="P1239" s="25"/>
      <c r="Q1239" s="25"/>
      <c r="R1239" s="25"/>
      <c r="S1239" s="25"/>
      <c r="T1239" s="25"/>
      <c r="U1239" s="25"/>
      <c r="V1239" s="25"/>
      <c r="W1239" s="25"/>
      <c r="X1239" s="25"/>
      <c r="Y1239" s="25"/>
      <c r="Z1239" s="25"/>
      <c r="AA1239" s="25"/>
      <c r="AB1239" s="25"/>
      <c r="AC1239" s="25"/>
      <c r="AD1239" s="25"/>
      <c r="AE1239" s="25"/>
      <c r="AF1239" s="25"/>
      <c r="AG1239" s="25"/>
      <c r="AH1239" s="25"/>
      <c r="AI1239" s="25"/>
      <c r="AJ1239" s="155"/>
    </row>
    <row r="1240" spans="4:36" x14ac:dyDescent="0.2">
      <c r="D1240" s="25"/>
      <c r="E1240" s="25"/>
      <c r="F1240" s="25"/>
      <c r="G1240" s="25"/>
      <c r="H1240" s="25"/>
      <c r="I1240" s="25"/>
      <c r="J1240" s="25"/>
      <c r="K1240" s="25"/>
      <c r="L1240" s="25"/>
      <c r="M1240" s="25"/>
      <c r="N1240" s="25"/>
      <c r="O1240" s="25"/>
      <c r="P1240" s="25"/>
      <c r="Q1240" s="25"/>
      <c r="R1240" s="25"/>
      <c r="S1240" s="25"/>
      <c r="T1240" s="25"/>
      <c r="U1240" s="25"/>
      <c r="V1240" s="25"/>
      <c r="W1240" s="25"/>
      <c r="X1240" s="25"/>
      <c r="Y1240" s="25"/>
      <c r="Z1240" s="25"/>
      <c r="AA1240" s="25"/>
      <c r="AB1240" s="25"/>
      <c r="AC1240" s="25"/>
      <c r="AD1240" s="25"/>
      <c r="AE1240" s="25"/>
      <c r="AF1240" s="25"/>
      <c r="AG1240" s="25"/>
      <c r="AH1240" s="25"/>
      <c r="AI1240" s="25"/>
      <c r="AJ1240" s="155"/>
    </row>
    <row r="1241" spans="4:36" x14ac:dyDescent="0.2">
      <c r="D1241" s="25"/>
      <c r="E1241" s="25"/>
      <c r="F1241" s="25"/>
      <c r="G1241" s="25"/>
      <c r="H1241" s="25"/>
      <c r="I1241" s="25"/>
      <c r="J1241" s="25"/>
      <c r="K1241" s="25"/>
      <c r="L1241" s="25"/>
      <c r="M1241" s="25"/>
      <c r="N1241" s="25"/>
      <c r="O1241" s="25"/>
      <c r="P1241" s="25"/>
      <c r="Q1241" s="25"/>
      <c r="R1241" s="25"/>
      <c r="S1241" s="25"/>
      <c r="T1241" s="25"/>
      <c r="U1241" s="25"/>
      <c r="V1241" s="25"/>
      <c r="W1241" s="25"/>
      <c r="X1241" s="25"/>
      <c r="Y1241" s="25"/>
      <c r="Z1241" s="25"/>
      <c r="AA1241" s="25"/>
      <c r="AB1241" s="25"/>
      <c r="AC1241" s="25"/>
      <c r="AD1241" s="25"/>
      <c r="AE1241" s="25"/>
      <c r="AF1241" s="25"/>
      <c r="AG1241" s="25"/>
      <c r="AH1241" s="25"/>
      <c r="AI1241" s="25"/>
      <c r="AJ1241" s="155"/>
    </row>
    <row r="1242" spans="4:36" x14ac:dyDescent="0.2">
      <c r="D1242" s="25"/>
      <c r="E1242" s="25"/>
      <c r="F1242" s="25"/>
      <c r="G1242" s="25"/>
      <c r="H1242" s="25"/>
      <c r="I1242" s="25"/>
      <c r="J1242" s="25"/>
      <c r="K1242" s="25"/>
      <c r="L1242" s="25"/>
      <c r="M1242" s="25"/>
      <c r="N1242" s="25"/>
      <c r="O1242" s="25"/>
      <c r="P1242" s="25"/>
      <c r="Q1242" s="25"/>
      <c r="R1242" s="25"/>
      <c r="S1242" s="25"/>
      <c r="T1242" s="25"/>
      <c r="U1242" s="25"/>
      <c r="V1242" s="25"/>
      <c r="W1242" s="25"/>
      <c r="X1242" s="25"/>
      <c r="Y1242" s="25"/>
      <c r="Z1242" s="25"/>
      <c r="AA1242" s="25"/>
      <c r="AB1242" s="25"/>
      <c r="AC1242" s="25"/>
      <c r="AD1242" s="25"/>
      <c r="AE1242" s="25"/>
      <c r="AF1242" s="25"/>
      <c r="AG1242" s="25"/>
      <c r="AH1242" s="25"/>
      <c r="AI1242" s="25"/>
      <c r="AJ1242" s="155"/>
    </row>
    <row r="1243" spans="4:36" x14ac:dyDescent="0.2">
      <c r="D1243" s="25"/>
      <c r="E1243" s="25"/>
      <c r="F1243" s="25"/>
      <c r="G1243" s="25"/>
      <c r="H1243" s="25"/>
      <c r="I1243" s="25"/>
      <c r="J1243" s="25"/>
      <c r="K1243" s="25"/>
      <c r="L1243" s="25"/>
      <c r="M1243" s="25"/>
      <c r="N1243" s="25"/>
      <c r="O1243" s="25"/>
      <c r="P1243" s="25"/>
      <c r="Q1243" s="25"/>
      <c r="R1243" s="25"/>
      <c r="S1243" s="25"/>
      <c r="T1243" s="25"/>
      <c r="U1243" s="25"/>
      <c r="V1243" s="25"/>
      <c r="W1243" s="25"/>
      <c r="X1243" s="25"/>
      <c r="Y1243" s="25"/>
      <c r="Z1243" s="25"/>
      <c r="AA1243" s="25"/>
      <c r="AB1243" s="25"/>
      <c r="AC1243" s="25"/>
      <c r="AD1243" s="25"/>
      <c r="AE1243" s="25"/>
      <c r="AF1243" s="25"/>
      <c r="AG1243" s="25"/>
      <c r="AH1243" s="25"/>
      <c r="AI1243" s="25"/>
      <c r="AJ1243" s="155"/>
    </row>
    <row r="1244" spans="4:36" x14ac:dyDescent="0.2">
      <c r="D1244" s="25"/>
      <c r="E1244" s="25"/>
      <c r="F1244" s="25"/>
      <c r="G1244" s="25"/>
      <c r="H1244" s="25"/>
      <c r="I1244" s="25"/>
      <c r="J1244" s="25"/>
      <c r="K1244" s="25"/>
      <c r="L1244" s="25"/>
      <c r="M1244" s="25"/>
      <c r="N1244" s="25"/>
      <c r="O1244" s="25"/>
      <c r="P1244" s="25"/>
      <c r="Q1244" s="25"/>
      <c r="R1244" s="25"/>
      <c r="S1244" s="25"/>
      <c r="T1244" s="25"/>
      <c r="U1244" s="25"/>
      <c r="V1244" s="25"/>
      <c r="W1244" s="25"/>
      <c r="X1244" s="25"/>
      <c r="Y1244" s="25"/>
      <c r="Z1244" s="25"/>
      <c r="AA1244" s="25"/>
      <c r="AB1244" s="25"/>
      <c r="AC1244" s="25"/>
      <c r="AD1244" s="25"/>
      <c r="AE1244" s="25"/>
      <c r="AF1244" s="25"/>
      <c r="AG1244" s="25"/>
      <c r="AH1244" s="25"/>
      <c r="AI1244" s="25"/>
      <c r="AJ1244" s="155"/>
    </row>
    <row r="1245" spans="4:36" x14ac:dyDescent="0.2">
      <c r="D1245" s="25"/>
      <c r="E1245" s="25"/>
      <c r="F1245" s="25"/>
      <c r="G1245" s="25"/>
      <c r="H1245" s="25"/>
      <c r="I1245" s="25"/>
      <c r="J1245" s="25"/>
      <c r="K1245" s="25"/>
      <c r="L1245" s="25"/>
      <c r="M1245" s="25"/>
      <c r="N1245" s="25"/>
      <c r="O1245" s="25"/>
      <c r="P1245" s="25"/>
      <c r="Q1245" s="25"/>
      <c r="R1245" s="25"/>
      <c r="S1245" s="25"/>
      <c r="T1245" s="25"/>
      <c r="U1245" s="25"/>
      <c r="V1245" s="25"/>
      <c r="W1245" s="25"/>
      <c r="X1245" s="25"/>
      <c r="Y1245" s="25"/>
      <c r="Z1245" s="25"/>
      <c r="AA1245" s="25"/>
      <c r="AB1245" s="25"/>
      <c r="AC1245" s="25"/>
      <c r="AD1245" s="25"/>
      <c r="AE1245" s="25"/>
      <c r="AF1245" s="25"/>
      <c r="AG1245" s="25"/>
      <c r="AH1245" s="25"/>
      <c r="AI1245" s="25"/>
      <c r="AJ1245" s="155"/>
    </row>
    <row r="1246" spans="4:36" x14ac:dyDescent="0.2">
      <c r="D1246" s="25"/>
      <c r="E1246" s="25"/>
      <c r="F1246" s="25"/>
      <c r="G1246" s="25"/>
      <c r="H1246" s="25"/>
      <c r="I1246" s="25"/>
      <c r="J1246" s="25"/>
      <c r="K1246" s="25"/>
      <c r="L1246" s="25"/>
      <c r="M1246" s="25"/>
      <c r="N1246" s="25"/>
      <c r="O1246" s="25"/>
      <c r="P1246" s="25"/>
      <c r="Q1246" s="25"/>
      <c r="R1246" s="25"/>
      <c r="S1246" s="25"/>
      <c r="T1246" s="25"/>
      <c r="U1246" s="25"/>
      <c r="V1246" s="25"/>
      <c r="W1246" s="25"/>
      <c r="X1246" s="25"/>
      <c r="Y1246" s="25"/>
      <c r="Z1246" s="25"/>
      <c r="AA1246" s="25"/>
      <c r="AB1246" s="25"/>
      <c r="AC1246" s="25"/>
      <c r="AD1246" s="25"/>
      <c r="AE1246" s="25"/>
      <c r="AF1246" s="25"/>
      <c r="AG1246" s="25"/>
      <c r="AH1246" s="25"/>
      <c r="AI1246" s="25"/>
      <c r="AJ1246" s="155"/>
    </row>
    <row r="1247" spans="4:36" x14ac:dyDescent="0.2">
      <c r="D1247" s="25"/>
      <c r="E1247" s="25"/>
      <c r="F1247" s="25"/>
      <c r="G1247" s="25"/>
      <c r="H1247" s="25"/>
      <c r="I1247" s="25"/>
      <c r="J1247" s="25"/>
      <c r="K1247" s="25"/>
      <c r="L1247" s="25"/>
      <c r="M1247" s="25"/>
      <c r="N1247" s="25"/>
      <c r="O1247" s="25"/>
      <c r="P1247" s="25"/>
      <c r="Q1247" s="25"/>
      <c r="R1247" s="25"/>
      <c r="S1247" s="25"/>
      <c r="T1247" s="25"/>
      <c r="U1247" s="25"/>
      <c r="V1247" s="25"/>
      <c r="W1247" s="25"/>
      <c r="X1247" s="25"/>
      <c r="Y1247" s="25"/>
      <c r="Z1247" s="25"/>
      <c r="AA1247" s="25"/>
      <c r="AB1247" s="25"/>
      <c r="AC1247" s="25"/>
      <c r="AD1247" s="25"/>
      <c r="AE1247" s="25"/>
      <c r="AF1247" s="25"/>
      <c r="AG1247" s="25"/>
      <c r="AH1247" s="25"/>
      <c r="AI1247" s="25"/>
      <c r="AJ1247" s="155"/>
    </row>
    <row r="1248" spans="4:36" x14ac:dyDescent="0.2">
      <c r="D1248" s="25"/>
      <c r="E1248" s="25"/>
      <c r="F1248" s="25"/>
      <c r="G1248" s="25"/>
      <c r="H1248" s="25"/>
      <c r="I1248" s="25"/>
      <c r="J1248" s="25"/>
      <c r="K1248" s="25"/>
      <c r="L1248" s="25"/>
      <c r="M1248" s="25"/>
      <c r="N1248" s="25"/>
      <c r="O1248" s="25"/>
      <c r="P1248" s="25"/>
      <c r="Q1248" s="25"/>
      <c r="R1248" s="25"/>
      <c r="S1248" s="25"/>
      <c r="T1248" s="25"/>
      <c r="U1248" s="25"/>
      <c r="V1248" s="25"/>
      <c r="W1248" s="25"/>
      <c r="X1248" s="25"/>
      <c r="Y1248" s="25"/>
      <c r="Z1248" s="25"/>
      <c r="AA1248" s="25"/>
      <c r="AB1248" s="25"/>
      <c r="AC1248" s="25"/>
      <c r="AD1248" s="25"/>
      <c r="AE1248" s="25"/>
      <c r="AF1248" s="25"/>
      <c r="AG1248" s="25"/>
      <c r="AH1248" s="25"/>
      <c r="AI1248" s="25"/>
      <c r="AJ1248" s="155"/>
    </row>
    <row r="1249" spans="4:36" x14ac:dyDescent="0.2">
      <c r="D1249" s="25"/>
      <c r="E1249" s="25"/>
      <c r="F1249" s="25"/>
      <c r="G1249" s="25"/>
      <c r="H1249" s="25"/>
      <c r="I1249" s="25"/>
      <c r="J1249" s="25"/>
      <c r="K1249" s="25"/>
      <c r="L1249" s="25"/>
      <c r="M1249" s="25"/>
      <c r="N1249" s="25"/>
      <c r="O1249" s="25"/>
      <c r="P1249" s="25"/>
      <c r="Q1249" s="25"/>
      <c r="R1249" s="25"/>
      <c r="S1249" s="25"/>
      <c r="T1249" s="25"/>
      <c r="U1249" s="25"/>
      <c r="V1249" s="25"/>
      <c r="W1249" s="25"/>
      <c r="X1249" s="25"/>
      <c r="Y1249" s="25"/>
      <c r="Z1249" s="25"/>
      <c r="AA1249" s="25"/>
      <c r="AB1249" s="25"/>
      <c r="AC1249" s="25"/>
      <c r="AD1249" s="25"/>
      <c r="AE1249" s="25"/>
      <c r="AF1249" s="25"/>
      <c r="AG1249" s="25"/>
      <c r="AH1249" s="25"/>
      <c r="AI1249" s="25"/>
      <c r="AJ1249" s="155"/>
    </row>
    <row r="1250" spans="4:36" x14ac:dyDescent="0.2">
      <c r="D1250" s="25"/>
      <c r="E1250" s="25"/>
      <c r="F1250" s="25"/>
      <c r="G1250" s="25"/>
      <c r="H1250" s="25"/>
      <c r="I1250" s="25"/>
      <c r="J1250" s="25"/>
      <c r="K1250" s="25"/>
      <c r="L1250" s="25"/>
      <c r="M1250" s="25"/>
      <c r="N1250" s="25"/>
      <c r="O1250" s="25"/>
      <c r="P1250" s="25"/>
      <c r="Q1250" s="25"/>
      <c r="R1250" s="25"/>
      <c r="S1250" s="25"/>
      <c r="T1250" s="25"/>
      <c r="U1250" s="25"/>
      <c r="V1250" s="25"/>
      <c r="W1250" s="25"/>
      <c r="X1250" s="25"/>
      <c r="Y1250" s="25"/>
      <c r="Z1250" s="25"/>
      <c r="AA1250" s="25"/>
      <c r="AB1250" s="25"/>
      <c r="AC1250" s="25"/>
      <c r="AD1250" s="25"/>
      <c r="AE1250" s="25"/>
      <c r="AF1250" s="25"/>
      <c r="AG1250" s="25"/>
      <c r="AH1250" s="25"/>
      <c r="AI1250" s="25"/>
      <c r="AJ1250" s="155"/>
    </row>
    <row r="1251" spans="4:36" x14ac:dyDescent="0.2">
      <c r="D1251" s="25"/>
      <c r="E1251" s="25"/>
      <c r="F1251" s="25"/>
      <c r="G1251" s="25"/>
      <c r="H1251" s="25"/>
      <c r="I1251" s="25"/>
      <c r="J1251" s="25"/>
      <c r="K1251" s="25"/>
      <c r="L1251" s="25"/>
      <c r="M1251" s="25"/>
      <c r="N1251" s="25"/>
      <c r="O1251" s="25"/>
      <c r="P1251" s="25"/>
      <c r="Q1251" s="25"/>
      <c r="R1251" s="25"/>
      <c r="S1251" s="25"/>
      <c r="T1251" s="25"/>
      <c r="U1251" s="25"/>
      <c r="V1251" s="25"/>
      <c r="W1251" s="25"/>
      <c r="X1251" s="25"/>
      <c r="Y1251" s="25"/>
      <c r="Z1251" s="25"/>
      <c r="AA1251" s="25"/>
      <c r="AB1251" s="25"/>
      <c r="AC1251" s="25"/>
      <c r="AD1251" s="25"/>
      <c r="AE1251" s="25"/>
      <c r="AF1251" s="25"/>
      <c r="AG1251" s="25"/>
      <c r="AH1251" s="25"/>
      <c r="AI1251" s="25"/>
      <c r="AJ1251" s="155"/>
    </row>
    <row r="1252" spans="4:36" x14ac:dyDescent="0.2">
      <c r="D1252" s="25"/>
      <c r="E1252" s="25"/>
      <c r="F1252" s="25"/>
      <c r="G1252" s="25"/>
      <c r="H1252" s="25"/>
      <c r="I1252" s="25"/>
      <c r="J1252" s="25"/>
      <c r="K1252" s="25"/>
      <c r="L1252" s="25"/>
      <c r="M1252" s="25"/>
      <c r="N1252" s="25"/>
      <c r="O1252" s="25"/>
      <c r="P1252" s="25"/>
      <c r="Q1252" s="25"/>
      <c r="R1252" s="25"/>
      <c r="S1252" s="25"/>
      <c r="T1252" s="25"/>
      <c r="U1252" s="25"/>
      <c r="V1252" s="25"/>
      <c r="W1252" s="25"/>
      <c r="X1252" s="25"/>
      <c r="Y1252" s="25"/>
      <c r="Z1252" s="25"/>
      <c r="AA1252" s="25"/>
      <c r="AB1252" s="25"/>
      <c r="AC1252" s="25"/>
      <c r="AD1252" s="25"/>
      <c r="AE1252" s="25"/>
      <c r="AF1252" s="25"/>
      <c r="AG1252" s="25"/>
      <c r="AH1252" s="25"/>
      <c r="AI1252" s="25"/>
      <c r="AJ1252" s="155"/>
    </row>
    <row r="1253" spans="4:36" x14ac:dyDescent="0.2">
      <c r="D1253" s="25"/>
      <c r="E1253" s="25"/>
      <c r="F1253" s="25"/>
      <c r="G1253" s="25"/>
      <c r="H1253" s="25"/>
      <c r="I1253" s="25"/>
      <c r="J1253" s="25"/>
      <c r="K1253" s="25"/>
      <c r="L1253" s="25"/>
      <c r="M1253" s="25"/>
      <c r="N1253" s="25"/>
      <c r="O1253" s="25"/>
      <c r="P1253" s="25"/>
      <c r="Q1253" s="25"/>
      <c r="R1253" s="25"/>
      <c r="S1253" s="25"/>
      <c r="T1253" s="25"/>
      <c r="U1253" s="25"/>
      <c r="V1253" s="25"/>
      <c r="W1253" s="25"/>
      <c r="X1253" s="25"/>
      <c r="Y1253" s="25"/>
      <c r="Z1253" s="25"/>
      <c r="AA1253" s="25"/>
      <c r="AB1253" s="25"/>
      <c r="AC1253" s="25"/>
      <c r="AD1253" s="25"/>
      <c r="AE1253" s="25"/>
      <c r="AF1253" s="25"/>
      <c r="AG1253" s="25"/>
      <c r="AH1253" s="25"/>
      <c r="AI1253" s="25"/>
      <c r="AJ1253" s="155"/>
    </row>
    <row r="1254" spans="4:36" x14ac:dyDescent="0.2">
      <c r="D1254" s="25"/>
      <c r="E1254" s="25"/>
      <c r="F1254" s="25"/>
      <c r="G1254" s="25"/>
      <c r="H1254" s="25"/>
      <c r="I1254" s="25"/>
      <c r="J1254" s="25"/>
      <c r="K1254" s="25"/>
      <c r="L1254" s="25"/>
      <c r="M1254" s="25"/>
      <c r="N1254" s="25"/>
      <c r="O1254" s="25"/>
      <c r="P1254" s="25"/>
      <c r="Q1254" s="25"/>
      <c r="R1254" s="25"/>
      <c r="S1254" s="25"/>
      <c r="T1254" s="25"/>
      <c r="U1254" s="25"/>
      <c r="V1254" s="25"/>
      <c r="W1254" s="25"/>
      <c r="X1254" s="25"/>
      <c r="Y1254" s="25"/>
      <c r="Z1254" s="25"/>
      <c r="AA1254" s="25"/>
      <c r="AB1254" s="25"/>
      <c r="AC1254" s="25"/>
      <c r="AD1254" s="25"/>
      <c r="AE1254" s="25"/>
      <c r="AF1254" s="25"/>
      <c r="AG1254" s="25"/>
      <c r="AH1254" s="25"/>
      <c r="AI1254" s="25"/>
      <c r="AJ1254" s="155"/>
    </row>
    <row r="1255" spans="4:36" x14ac:dyDescent="0.2">
      <c r="D1255" s="25"/>
      <c r="E1255" s="25"/>
      <c r="F1255" s="25"/>
      <c r="G1255" s="25"/>
      <c r="H1255" s="25"/>
      <c r="I1255" s="25"/>
      <c r="J1255" s="25"/>
      <c r="K1255" s="25"/>
      <c r="L1255" s="25"/>
      <c r="M1255" s="25"/>
      <c r="N1255" s="25"/>
      <c r="O1255" s="25"/>
      <c r="P1255" s="25"/>
      <c r="Q1255" s="25"/>
      <c r="R1255" s="25"/>
      <c r="S1255" s="25"/>
      <c r="T1255" s="25"/>
      <c r="U1255" s="25"/>
      <c r="V1255" s="25"/>
      <c r="W1255" s="25"/>
      <c r="X1255" s="25"/>
      <c r="Y1255" s="25"/>
      <c r="Z1255" s="25"/>
      <c r="AA1255" s="25"/>
      <c r="AB1255" s="25"/>
      <c r="AC1255" s="25"/>
      <c r="AD1255" s="25"/>
      <c r="AE1255" s="25"/>
      <c r="AF1255" s="25"/>
      <c r="AG1255" s="25"/>
      <c r="AH1255" s="25"/>
      <c r="AI1255" s="25"/>
      <c r="AJ1255" s="155"/>
    </row>
    <row r="1256" spans="4:36" x14ac:dyDescent="0.2">
      <c r="D1256" s="25"/>
      <c r="E1256" s="25"/>
      <c r="F1256" s="25"/>
      <c r="G1256" s="25"/>
      <c r="H1256" s="25"/>
      <c r="I1256" s="25"/>
      <c r="J1256" s="25"/>
      <c r="K1256" s="25"/>
      <c r="L1256" s="25"/>
      <c r="M1256" s="25"/>
      <c r="N1256" s="25"/>
      <c r="O1256" s="25"/>
      <c r="P1256" s="25"/>
      <c r="Q1256" s="25"/>
      <c r="R1256" s="25"/>
      <c r="S1256" s="25"/>
      <c r="T1256" s="25"/>
      <c r="U1256" s="25"/>
      <c r="V1256" s="25"/>
      <c r="W1256" s="25"/>
      <c r="X1256" s="25"/>
      <c r="Y1256" s="25"/>
      <c r="Z1256" s="25"/>
      <c r="AA1256" s="25"/>
      <c r="AB1256" s="25"/>
      <c r="AC1256" s="25"/>
      <c r="AD1256" s="25"/>
      <c r="AE1256" s="25"/>
      <c r="AF1256" s="25"/>
      <c r="AG1256" s="25"/>
      <c r="AH1256" s="25"/>
      <c r="AI1256" s="25"/>
      <c r="AJ1256" s="155"/>
    </row>
    <row r="1257" spans="4:36" x14ac:dyDescent="0.2">
      <c r="D1257" s="25"/>
      <c r="E1257" s="25"/>
      <c r="F1257" s="25"/>
      <c r="G1257" s="25"/>
      <c r="H1257" s="25"/>
      <c r="I1257" s="25"/>
      <c r="J1257" s="25"/>
      <c r="K1257" s="25"/>
      <c r="L1257" s="25"/>
      <c r="M1257" s="25"/>
      <c r="N1257" s="25"/>
      <c r="O1257" s="25"/>
      <c r="P1257" s="25"/>
      <c r="Q1257" s="25"/>
      <c r="R1257" s="25"/>
      <c r="S1257" s="25"/>
      <c r="T1257" s="25"/>
      <c r="U1257" s="25"/>
      <c r="V1257" s="25"/>
      <c r="W1257" s="25"/>
      <c r="X1257" s="25"/>
      <c r="Y1257" s="25"/>
      <c r="Z1257" s="25"/>
      <c r="AA1257" s="25"/>
      <c r="AB1257" s="25"/>
      <c r="AC1257" s="25"/>
      <c r="AD1257" s="25"/>
      <c r="AE1257" s="25"/>
      <c r="AF1257" s="25"/>
      <c r="AG1257" s="25"/>
      <c r="AH1257" s="25"/>
      <c r="AI1257" s="25"/>
      <c r="AJ1257" s="155"/>
    </row>
    <row r="1258" spans="4:36" x14ac:dyDescent="0.2">
      <c r="D1258" s="25"/>
      <c r="E1258" s="25"/>
      <c r="F1258" s="25"/>
      <c r="G1258" s="25"/>
      <c r="H1258" s="25"/>
      <c r="I1258" s="25"/>
      <c r="J1258" s="25"/>
      <c r="K1258" s="25"/>
      <c r="L1258" s="25"/>
      <c r="M1258" s="25"/>
      <c r="N1258" s="25"/>
      <c r="O1258" s="25"/>
      <c r="P1258" s="25"/>
      <c r="Q1258" s="25"/>
      <c r="R1258" s="25"/>
      <c r="S1258" s="25"/>
      <c r="T1258" s="25"/>
      <c r="U1258" s="25"/>
      <c r="V1258" s="25"/>
      <c r="W1258" s="25"/>
      <c r="X1258" s="25"/>
      <c r="Y1258" s="25"/>
      <c r="Z1258" s="25"/>
      <c r="AA1258" s="25"/>
      <c r="AB1258" s="25"/>
      <c r="AC1258" s="25"/>
      <c r="AD1258" s="25"/>
      <c r="AE1258" s="25"/>
      <c r="AF1258" s="25"/>
      <c r="AG1258" s="25"/>
      <c r="AH1258" s="25"/>
      <c r="AI1258" s="25"/>
      <c r="AJ1258" s="155"/>
    </row>
    <row r="1259" spans="4:36" x14ac:dyDescent="0.2">
      <c r="D1259" s="25"/>
      <c r="E1259" s="25"/>
      <c r="F1259" s="25"/>
      <c r="G1259" s="25"/>
      <c r="H1259" s="25"/>
      <c r="I1259" s="25"/>
      <c r="J1259" s="25"/>
      <c r="K1259" s="25"/>
      <c r="L1259" s="25"/>
      <c r="M1259" s="25"/>
      <c r="N1259" s="25"/>
      <c r="O1259" s="25"/>
      <c r="P1259" s="25"/>
      <c r="Q1259" s="25"/>
      <c r="R1259" s="25"/>
      <c r="S1259" s="25"/>
      <c r="T1259" s="25"/>
      <c r="U1259" s="25"/>
      <c r="V1259" s="25"/>
      <c r="W1259" s="25"/>
      <c r="X1259" s="25"/>
      <c r="Y1259" s="25"/>
      <c r="Z1259" s="25"/>
      <c r="AA1259" s="25"/>
      <c r="AB1259" s="25"/>
      <c r="AC1259" s="25"/>
      <c r="AD1259" s="25"/>
      <c r="AE1259" s="25"/>
      <c r="AF1259" s="25"/>
      <c r="AG1259" s="25"/>
      <c r="AH1259" s="25"/>
      <c r="AI1259" s="25"/>
      <c r="AJ1259" s="155"/>
    </row>
    <row r="1260" spans="4:36" x14ac:dyDescent="0.2">
      <c r="D1260" s="25"/>
      <c r="E1260" s="25"/>
      <c r="F1260" s="25"/>
      <c r="G1260" s="25"/>
      <c r="H1260" s="25"/>
      <c r="I1260" s="25"/>
      <c r="J1260" s="25"/>
      <c r="K1260" s="25"/>
      <c r="L1260" s="25"/>
      <c r="M1260" s="25"/>
      <c r="N1260" s="25"/>
      <c r="O1260" s="25"/>
      <c r="P1260" s="25"/>
      <c r="Q1260" s="25"/>
      <c r="R1260" s="25"/>
      <c r="S1260" s="25"/>
      <c r="T1260" s="25"/>
      <c r="U1260" s="25"/>
      <c r="V1260" s="25"/>
      <c r="W1260" s="25"/>
      <c r="X1260" s="25"/>
      <c r="Y1260" s="25"/>
      <c r="Z1260" s="25"/>
      <c r="AA1260" s="25"/>
      <c r="AB1260" s="25"/>
      <c r="AC1260" s="25"/>
      <c r="AD1260" s="25"/>
      <c r="AE1260" s="25"/>
      <c r="AF1260" s="25"/>
      <c r="AG1260" s="25"/>
      <c r="AH1260" s="25"/>
      <c r="AI1260" s="25"/>
      <c r="AJ1260" s="155"/>
    </row>
    <row r="1261" spans="4:36" x14ac:dyDescent="0.2">
      <c r="D1261" s="25"/>
      <c r="E1261" s="25"/>
      <c r="F1261" s="25"/>
      <c r="G1261" s="25"/>
      <c r="H1261" s="25"/>
      <c r="I1261" s="25"/>
      <c r="J1261" s="25"/>
      <c r="K1261" s="25"/>
      <c r="L1261" s="25"/>
      <c r="M1261" s="25"/>
      <c r="N1261" s="25"/>
      <c r="O1261" s="25"/>
      <c r="P1261" s="25"/>
      <c r="Q1261" s="25"/>
      <c r="R1261" s="25"/>
      <c r="S1261" s="25"/>
      <c r="T1261" s="25"/>
      <c r="U1261" s="25"/>
      <c r="V1261" s="25"/>
      <c r="W1261" s="25"/>
      <c r="X1261" s="25"/>
      <c r="Y1261" s="25"/>
      <c r="Z1261" s="25"/>
      <c r="AA1261" s="25"/>
      <c r="AB1261" s="25"/>
      <c r="AC1261" s="25"/>
      <c r="AD1261" s="25"/>
      <c r="AE1261" s="25"/>
      <c r="AF1261" s="25"/>
      <c r="AG1261" s="25"/>
      <c r="AH1261" s="25"/>
      <c r="AI1261" s="25"/>
      <c r="AJ1261" s="155"/>
    </row>
    <row r="1262" spans="4:36" x14ac:dyDescent="0.2">
      <c r="D1262" s="25"/>
      <c r="E1262" s="25"/>
      <c r="F1262" s="25"/>
      <c r="G1262" s="25"/>
      <c r="H1262" s="25"/>
      <c r="I1262" s="25"/>
      <c r="J1262" s="25"/>
      <c r="K1262" s="25"/>
      <c r="L1262" s="25"/>
      <c r="M1262" s="25"/>
      <c r="N1262" s="25"/>
      <c r="O1262" s="25"/>
      <c r="P1262" s="25"/>
      <c r="Q1262" s="25"/>
      <c r="R1262" s="25"/>
      <c r="S1262" s="25"/>
      <c r="T1262" s="25"/>
      <c r="U1262" s="25"/>
      <c r="V1262" s="25"/>
      <c r="W1262" s="25"/>
      <c r="X1262" s="25"/>
      <c r="Y1262" s="25"/>
      <c r="Z1262" s="25"/>
      <c r="AA1262" s="25"/>
      <c r="AB1262" s="25"/>
      <c r="AC1262" s="25"/>
      <c r="AD1262" s="25"/>
      <c r="AE1262" s="25"/>
      <c r="AF1262" s="25"/>
      <c r="AG1262" s="25"/>
      <c r="AH1262" s="25"/>
      <c r="AI1262" s="25"/>
      <c r="AJ1262" s="155"/>
    </row>
    <row r="1263" spans="4:36" x14ac:dyDescent="0.2">
      <c r="D1263" s="25"/>
      <c r="E1263" s="25"/>
      <c r="F1263" s="25"/>
      <c r="G1263" s="25"/>
      <c r="H1263" s="25"/>
      <c r="I1263" s="25"/>
      <c r="J1263" s="25"/>
      <c r="K1263" s="25"/>
      <c r="L1263" s="25"/>
      <c r="M1263" s="25"/>
      <c r="N1263" s="25"/>
      <c r="O1263" s="25"/>
      <c r="P1263" s="25"/>
      <c r="Q1263" s="25"/>
      <c r="R1263" s="25"/>
      <c r="S1263" s="25"/>
      <c r="T1263" s="25"/>
      <c r="U1263" s="25"/>
      <c r="V1263" s="25"/>
      <c r="W1263" s="25"/>
      <c r="X1263" s="25"/>
      <c r="Y1263" s="25"/>
      <c r="Z1263" s="25"/>
      <c r="AA1263" s="25"/>
      <c r="AB1263" s="25"/>
      <c r="AC1263" s="25"/>
      <c r="AD1263" s="25"/>
      <c r="AE1263" s="25"/>
      <c r="AF1263" s="25"/>
      <c r="AG1263" s="25"/>
      <c r="AH1263" s="25"/>
      <c r="AI1263" s="25"/>
      <c r="AJ1263" s="155"/>
    </row>
    <row r="1264" spans="4:36" x14ac:dyDescent="0.2">
      <c r="D1264" s="25"/>
      <c r="E1264" s="25"/>
      <c r="F1264" s="25"/>
      <c r="G1264" s="25"/>
      <c r="H1264" s="25"/>
      <c r="I1264" s="25"/>
      <c r="J1264" s="25"/>
      <c r="K1264" s="25"/>
      <c r="L1264" s="25"/>
      <c r="M1264" s="25"/>
      <c r="N1264" s="25"/>
      <c r="O1264" s="25"/>
      <c r="P1264" s="25"/>
      <c r="Q1264" s="25"/>
      <c r="R1264" s="25"/>
      <c r="S1264" s="25"/>
      <c r="T1264" s="25"/>
      <c r="U1264" s="25"/>
      <c r="V1264" s="25"/>
      <c r="W1264" s="25"/>
      <c r="X1264" s="25"/>
      <c r="Y1264" s="25"/>
      <c r="Z1264" s="25"/>
      <c r="AA1264" s="25"/>
      <c r="AB1264" s="25"/>
      <c r="AC1264" s="25"/>
      <c r="AD1264" s="25"/>
      <c r="AE1264" s="25"/>
      <c r="AF1264" s="25"/>
      <c r="AG1264" s="25"/>
      <c r="AH1264" s="25"/>
      <c r="AI1264" s="25"/>
      <c r="AJ1264" s="155"/>
    </row>
    <row r="1265" spans="4:36" x14ac:dyDescent="0.2">
      <c r="D1265" s="25"/>
      <c r="E1265" s="25"/>
      <c r="F1265" s="25"/>
      <c r="G1265" s="25"/>
      <c r="H1265" s="25"/>
      <c r="I1265" s="25"/>
      <c r="J1265" s="25"/>
      <c r="K1265" s="25"/>
      <c r="L1265" s="25"/>
      <c r="M1265" s="25"/>
      <c r="N1265" s="25"/>
      <c r="O1265" s="25"/>
      <c r="P1265" s="25"/>
      <c r="Q1265" s="25"/>
      <c r="R1265" s="25"/>
      <c r="S1265" s="25"/>
      <c r="T1265" s="25"/>
      <c r="U1265" s="25"/>
      <c r="V1265" s="25"/>
      <c r="W1265" s="25"/>
      <c r="X1265" s="25"/>
      <c r="Y1265" s="25"/>
      <c r="Z1265" s="25"/>
      <c r="AA1265" s="25"/>
      <c r="AB1265" s="25"/>
      <c r="AC1265" s="25"/>
      <c r="AD1265" s="25"/>
      <c r="AE1265" s="25"/>
      <c r="AF1265" s="25"/>
      <c r="AG1265" s="25"/>
      <c r="AH1265" s="25"/>
      <c r="AI1265" s="25"/>
      <c r="AJ1265" s="155"/>
    </row>
    <row r="1266" spans="4:36" x14ac:dyDescent="0.2">
      <c r="D1266" s="25"/>
      <c r="E1266" s="25"/>
      <c r="F1266" s="25"/>
      <c r="G1266" s="25"/>
      <c r="H1266" s="25"/>
      <c r="I1266" s="25"/>
      <c r="J1266" s="25"/>
      <c r="K1266" s="25"/>
      <c r="L1266" s="25"/>
      <c r="M1266" s="25"/>
      <c r="N1266" s="25"/>
      <c r="O1266" s="25"/>
      <c r="P1266" s="25"/>
      <c r="Q1266" s="25"/>
      <c r="R1266" s="25"/>
      <c r="S1266" s="25"/>
      <c r="T1266" s="25"/>
      <c r="U1266" s="25"/>
      <c r="V1266" s="25"/>
      <c r="W1266" s="25"/>
      <c r="X1266" s="25"/>
      <c r="Y1266" s="25"/>
      <c r="Z1266" s="25"/>
      <c r="AA1266" s="25"/>
      <c r="AB1266" s="25"/>
      <c r="AC1266" s="25"/>
      <c r="AD1266" s="25"/>
      <c r="AE1266" s="25"/>
      <c r="AF1266" s="25"/>
      <c r="AG1266" s="25"/>
      <c r="AH1266" s="25"/>
      <c r="AI1266" s="25"/>
      <c r="AJ1266" s="155"/>
    </row>
    <row r="1267" spans="4:36" x14ac:dyDescent="0.2">
      <c r="D1267" s="25"/>
      <c r="E1267" s="25"/>
      <c r="F1267" s="25"/>
      <c r="G1267" s="25"/>
      <c r="H1267" s="25"/>
      <c r="I1267" s="25"/>
      <c r="J1267" s="25"/>
      <c r="K1267" s="25"/>
      <c r="L1267" s="25"/>
      <c r="M1267" s="25"/>
      <c r="N1267" s="25"/>
      <c r="O1267" s="25"/>
      <c r="P1267" s="25"/>
      <c r="Q1267" s="25"/>
      <c r="R1267" s="25"/>
      <c r="S1267" s="25"/>
      <c r="T1267" s="25"/>
      <c r="U1267" s="25"/>
      <c r="V1267" s="25"/>
      <c r="W1267" s="25"/>
      <c r="X1267" s="25"/>
      <c r="Y1267" s="25"/>
      <c r="Z1267" s="25"/>
      <c r="AA1267" s="25"/>
      <c r="AB1267" s="25"/>
      <c r="AC1267" s="25"/>
      <c r="AD1267" s="25"/>
      <c r="AE1267" s="25"/>
      <c r="AF1267" s="25"/>
      <c r="AG1267" s="25"/>
      <c r="AH1267" s="25"/>
      <c r="AI1267" s="25"/>
      <c r="AJ1267" s="155"/>
    </row>
    <row r="1268" spans="4:36" x14ac:dyDescent="0.2">
      <c r="D1268" s="25"/>
      <c r="E1268" s="25"/>
      <c r="F1268" s="25"/>
      <c r="G1268" s="25"/>
      <c r="H1268" s="25"/>
      <c r="I1268" s="25"/>
      <c r="J1268" s="25"/>
      <c r="K1268" s="25"/>
      <c r="L1268" s="25"/>
      <c r="M1268" s="25"/>
      <c r="N1268" s="25"/>
      <c r="O1268" s="25"/>
      <c r="P1268" s="25"/>
      <c r="Q1268" s="25"/>
      <c r="R1268" s="25"/>
      <c r="S1268" s="25"/>
      <c r="T1268" s="25"/>
      <c r="U1268" s="25"/>
      <c r="V1268" s="25"/>
      <c r="W1268" s="25"/>
      <c r="X1268" s="25"/>
      <c r="Y1268" s="25"/>
      <c r="Z1268" s="25"/>
      <c r="AA1268" s="25"/>
      <c r="AB1268" s="25"/>
      <c r="AC1268" s="25"/>
      <c r="AD1268" s="25"/>
      <c r="AE1268" s="25"/>
      <c r="AF1268" s="25"/>
      <c r="AG1268" s="25"/>
      <c r="AH1268" s="25"/>
      <c r="AI1268" s="25"/>
      <c r="AJ1268" s="155"/>
    </row>
    <row r="1269" spans="4:36" x14ac:dyDescent="0.2">
      <c r="D1269" s="25"/>
      <c r="E1269" s="25"/>
      <c r="F1269" s="25"/>
      <c r="G1269" s="25"/>
      <c r="H1269" s="25"/>
      <c r="I1269" s="25"/>
      <c r="J1269" s="25"/>
      <c r="K1269" s="25"/>
      <c r="L1269" s="25"/>
      <c r="M1269" s="25"/>
      <c r="N1269" s="25"/>
      <c r="O1269" s="25"/>
      <c r="P1269" s="25"/>
      <c r="Q1269" s="25"/>
      <c r="R1269" s="25"/>
      <c r="S1269" s="25"/>
      <c r="T1269" s="25"/>
      <c r="U1269" s="25"/>
      <c r="V1269" s="25"/>
      <c r="W1269" s="25"/>
      <c r="X1269" s="25"/>
      <c r="Y1269" s="25"/>
      <c r="Z1269" s="25"/>
      <c r="AA1269" s="25"/>
      <c r="AB1269" s="25"/>
      <c r="AC1269" s="25"/>
      <c r="AD1269" s="25"/>
      <c r="AE1269" s="25"/>
      <c r="AF1269" s="25"/>
      <c r="AG1269" s="25"/>
      <c r="AH1269" s="25"/>
      <c r="AI1269" s="25"/>
      <c r="AJ1269" s="155"/>
    </row>
    <row r="1270" spans="4:36" x14ac:dyDescent="0.2">
      <c r="D1270" s="25"/>
      <c r="E1270" s="25"/>
      <c r="F1270" s="25"/>
      <c r="G1270" s="25"/>
      <c r="H1270" s="25"/>
      <c r="I1270" s="25"/>
      <c r="J1270" s="25"/>
      <c r="K1270" s="25"/>
      <c r="L1270" s="25"/>
      <c r="M1270" s="25"/>
      <c r="N1270" s="25"/>
      <c r="O1270" s="25"/>
      <c r="P1270" s="25"/>
      <c r="Q1270" s="25"/>
      <c r="R1270" s="25"/>
      <c r="S1270" s="25"/>
      <c r="T1270" s="25"/>
      <c r="U1270" s="25"/>
      <c r="V1270" s="25"/>
      <c r="W1270" s="25"/>
      <c r="X1270" s="25"/>
      <c r="Y1270" s="25"/>
      <c r="Z1270" s="25"/>
      <c r="AA1270" s="25"/>
      <c r="AB1270" s="25"/>
      <c r="AC1270" s="25"/>
      <c r="AD1270" s="25"/>
      <c r="AE1270" s="25"/>
      <c r="AF1270" s="25"/>
      <c r="AG1270" s="25"/>
      <c r="AH1270" s="25"/>
      <c r="AI1270" s="25"/>
      <c r="AJ1270" s="155"/>
    </row>
    <row r="1271" spans="4:36" x14ac:dyDescent="0.2">
      <c r="D1271" s="25"/>
      <c r="E1271" s="25"/>
      <c r="F1271" s="25"/>
      <c r="G1271" s="25"/>
      <c r="H1271" s="25"/>
      <c r="I1271" s="25"/>
      <c r="J1271" s="25"/>
      <c r="K1271" s="25"/>
      <c r="L1271" s="25"/>
      <c r="M1271" s="25"/>
      <c r="N1271" s="25"/>
      <c r="O1271" s="25"/>
      <c r="P1271" s="25"/>
      <c r="Q1271" s="25"/>
      <c r="R1271" s="25"/>
      <c r="S1271" s="25"/>
      <c r="T1271" s="25"/>
      <c r="U1271" s="25"/>
      <c r="V1271" s="25"/>
      <c r="W1271" s="25"/>
      <c r="X1271" s="25"/>
      <c r="Y1271" s="25"/>
      <c r="Z1271" s="25"/>
      <c r="AA1271" s="25"/>
      <c r="AB1271" s="25"/>
      <c r="AC1271" s="25"/>
      <c r="AD1271" s="25"/>
      <c r="AE1271" s="25"/>
      <c r="AF1271" s="25"/>
      <c r="AG1271" s="25"/>
      <c r="AH1271" s="25"/>
      <c r="AI1271" s="25"/>
      <c r="AJ1271" s="155"/>
    </row>
    <row r="1272" spans="4:36" x14ac:dyDescent="0.2">
      <c r="D1272" s="25"/>
      <c r="E1272" s="25"/>
      <c r="F1272" s="25"/>
      <c r="G1272" s="25"/>
      <c r="H1272" s="25"/>
      <c r="I1272" s="25"/>
      <c r="J1272" s="25"/>
      <c r="K1272" s="25"/>
      <c r="L1272" s="25"/>
      <c r="M1272" s="25"/>
      <c r="N1272" s="25"/>
      <c r="O1272" s="25"/>
      <c r="P1272" s="25"/>
      <c r="Q1272" s="25"/>
      <c r="R1272" s="25"/>
      <c r="S1272" s="25"/>
      <c r="T1272" s="25"/>
      <c r="U1272" s="25"/>
      <c r="V1272" s="25"/>
      <c r="W1272" s="25"/>
      <c r="X1272" s="25"/>
      <c r="Y1272" s="25"/>
      <c r="Z1272" s="25"/>
      <c r="AA1272" s="25"/>
      <c r="AB1272" s="25"/>
      <c r="AC1272" s="25"/>
      <c r="AD1272" s="25"/>
      <c r="AE1272" s="25"/>
      <c r="AF1272" s="25"/>
      <c r="AG1272" s="25"/>
      <c r="AH1272" s="25"/>
      <c r="AI1272" s="25"/>
      <c r="AJ1272" s="155"/>
    </row>
    <row r="1273" spans="4:36" x14ac:dyDescent="0.2">
      <c r="D1273" s="25"/>
      <c r="E1273" s="25"/>
      <c r="F1273" s="25"/>
      <c r="G1273" s="25"/>
      <c r="H1273" s="25"/>
      <c r="I1273" s="25"/>
      <c r="J1273" s="25"/>
      <c r="K1273" s="25"/>
      <c r="L1273" s="25"/>
      <c r="M1273" s="25"/>
      <c r="N1273" s="25"/>
      <c r="O1273" s="25"/>
      <c r="P1273" s="25"/>
      <c r="Q1273" s="25"/>
      <c r="R1273" s="25"/>
      <c r="S1273" s="25"/>
      <c r="T1273" s="25"/>
      <c r="U1273" s="25"/>
      <c r="V1273" s="25"/>
      <c r="W1273" s="25"/>
      <c r="X1273" s="25"/>
      <c r="Y1273" s="25"/>
      <c r="Z1273" s="25"/>
      <c r="AA1273" s="25"/>
      <c r="AB1273" s="25"/>
      <c r="AC1273" s="25"/>
      <c r="AD1273" s="25"/>
      <c r="AE1273" s="25"/>
      <c r="AF1273" s="25"/>
      <c r="AG1273" s="25"/>
      <c r="AH1273" s="25"/>
      <c r="AI1273" s="25"/>
      <c r="AJ1273" s="155"/>
    </row>
    <row r="1274" spans="4:36" x14ac:dyDescent="0.2">
      <c r="D1274" s="25"/>
      <c r="E1274" s="25"/>
      <c r="F1274" s="25"/>
      <c r="G1274" s="25"/>
      <c r="H1274" s="25"/>
      <c r="I1274" s="25"/>
      <c r="J1274" s="25"/>
      <c r="K1274" s="25"/>
      <c r="L1274" s="25"/>
      <c r="M1274" s="25"/>
      <c r="N1274" s="25"/>
      <c r="O1274" s="25"/>
      <c r="P1274" s="25"/>
      <c r="Q1274" s="25"/>
      <c r="R1274" s="25"/>
      <c r="S1274" s="25"/>
      <c r="T1274" s="25"/>
      <c r="U1274" s="25"/>
      <c r="V1274" s="25"/>
      <c r="W1274" s="25"/>
      <c r="X1274" s="25"/>
      <c r="Y1274" s="25"/>
      <c r="Z1274" s="25"/>
      <c r="AA1274" s="25"/>
      <c r="AB1274" s="25"/>
      <c r="AC1274" s="25"/>
      <c r="AD1274" s="25"/>
      <c r="AE1274" s="25"/>
      <c r="AF1274" s="25"/>
      <c r="AG1274" s="25"/>
      <c r="AH1274" s="25"/>
      <c r="AI1274" s="25"/>
      <c r="AJ1274" s="155"/>
    </row>
    <row r="1275" spans="4:36" x14ac:dyDescent="0.2">
      <c r="D1275" s="25"/>
      <c r="E1275" s="25"/>
      <c r="F1275" s="25"/>
      <c r="G1275" s="25"/>
      <c r="H1275" s="25"/>
      <c r="I1275" s="25"/>
      <c r="J1275" s="25"/>
      <c r="K1275" s="25"/>
      <c r="L1275" s="25"/>
      <c r="M1275" s="25"/>
      <c r="N1275" s="25"/>
      <c r="O1275" s="25"/>
      <c r="P1275" s="25"/>
      <c r="Q1275" s="25"/>
      <c r="R1275" s="25"/>
      <c r="S1275" s="25"/>
      <c r="T1275" s="25"/>
      <c r="U1275" s="25"/>
      <c r="V1275" s="25"/>
      <c r="W1275" s="25"/>
      <c r="X1275" s="25"/>
      <c r="Y1275" s="25"/>
      <c r="Z1275" s="25"/>
      <c r="AA1275" s="25"/>
      <c r="AB1275" s="25"/>
      <c r="AC1275" s="25"/>
      <c r="AD1275" s="25"/>
      <c r="AE1275" s="25"/>
      <c r="AF1275" s="25"/>
      <c r="AG1275" s="25"/>
      <c r="AH1275" s="25"/>
      <c r="AI1275" s="25"/>
      <c r="AJ1275" s="155"/>
    </row>
    <row r="1276" spans="4:36" x14ac:dyDescent="0.2">
      <c r="D1276" s="25"/>
      <c r="E1276" s="25"/>
      <c r="F1276" s="25"/>
      <c r="G1276" s="25"/>
      <c r="H1276" s="25"/>
      <c r="I1276" s="25"/>
      <c r="J1276" s="25"/>
      <c r="K1276" s="25"/>
      <c r="L1276" s="25"/>
      <c r="M1276" s="25"/>
      <c r="N1276" s="25"/>
      <c r="O1276" s="25"/>
      <c r="P1276" s="25"/>
      <c r="Q1276" s="25"/>
      <c r="R1276" s="25"/>
      <c r="S1276" s="25"/>
      <c r="T1276" s="25"/>
      <c r="U1276" s="25"/>
      <c r="V1276" s="25"/>
      <c r="W1276" s="25"/>
      <c r="X1276" s="25"/>
      <c r="Y1276" s="25"/>
      <c r="Z1276" s="25"/>
      <c r="AA1276" s="25"/>
      <c r="AB1276" s="25"/>
      <c r="AC1276" s="25"/>
      <c r="AD1276" s="25"/>
      <c r="AE1276" s="25"/>
      <c r="AF1276" s="25"/>
      <c r="AG1276" s="25"/>
      <c r="AH1276" s="25"/>
      <c r="AI1276" s="25"/>
      <c r="AJ1276" s="155"/>
    </row>
    <row r="1277" spans="4:36" x14ac:dyDescent="0.2">
      <c r="D1277" s="25"/>
      <c r="E1277" s="25"/>
      <c r="F1277" s="25"/>
      <c r="G1277" s="25"/>
      <c r="H1277" s="25"/>
      <c r="I1277" s="25"/>
      <c r="J1277" s="25"/>
      <c r="K1277" s="25"/>
      <c r="L1277" s="25"/>
      <c r="M1277" s="25"/>
      <c r="N1277" s="25"/>
      <c r="O1277" s="25"/>
      <c r="P1277" s="25"/>
      <c r="Q1277" s="25"/>
      <c r="R1277" s="25"/>
      <c r="S1277" s="25"/>
      <c r="T1277" s="25"/>
      <c r="U1277" s="25"/>
      <c r="V1277" s="25"/>
      <c r="W1277" s="25"/>
      <c r="X1277" s="25"/>
      <c r="Y1277" s="25"/>
      <c r="Z1277" s="25"/>
      <c r="AA1277" s="25"/>
      <c r="AB1277" s="25"/>
      <c r="AC1277" s="25"/>
      <c r="AD1277" s="25"/>
      <c r="AE1277" s="25"/>
      <c r="AF1277" s="25"/>
      <c r="AG1277" s="25"/>
      <c r="AH1277" s="25"/>
      <c r="AI1277" s="25"/>
      <c r="AJ1277" s="155"/>
    </row>
    <row r="1278" spans="4:36" x14ac:dyDescent="0.2">
      <c r="D1278" s="25"/>
      <c r="E1278" s="25"/>
      <c r="F1278" s="25"/>
      <c r="G1278" s="25"/>
      <c r="H1278" s="25"/>
      <c r="I1278" s="25"/>
      <c r="J1278" s="25"/>
      <c r="K1278" s="25"/>
      <c r="L1278" s="25"/>
      <c r="M1278" s="25"/>
      <c r="N1278" s="25"/>
      <c r="O1278" s="25"/>
      <c r="P1278" s="25"/>
      <c r="Q1278" s="25"/>
      <c r="R1278" s="25"/>
      <c r="S1278" s="25"/>
      <c r="T1278" s="25"/>
      <c r="U1278" s="25"/>
      <c r="V1278" s="25"/>
      <c r="W1278" s="25"/>
      <c r="X1278" s="25"/>
      <c r="Y1278" s="25"/>
      <c r="Z1278" s="25"/>
      <c r="AA1278" s="25"/>
      <c r="AB1278" s="25"/>
      <c r="AC1278" s="25"/>
      <c r="AD1278" s="25"/>
      <c r="AE1278" s="25"/>
      <c r="AF1278" s="25"/>
      <c r="AG1278" s="25"/>
      <c r="AH1278" s="25"/>
      <c r="AI1278" s="25"/>
      <c r="AJ1278" s="155"/>
    </row>
    <row r="1279" spans="4:36" x14ac:dyDescent="0.2">
      <c r="D1279" s="25"/>
      <c r="E1279" s="25"/>
      <c r="F1279" s="25"/>
      <c r="G1279" s="25"/>
      <c r="H1279" s="25"/>
      <c r="I1279" s="25"/>
      <c r="J1279" s="25"/>
      <c r="K1279" s="25"/>
      <c r="L1279" s="25"/>
      <c r="M1279" s="25"/>
      <c r="N1279" s="25"/>
      <c r="O1279" s="25"/>
      <c r="P1279" s="25"/>
      <c r="Q1279" s="25"/>
      <c r="R1279" s="25"/>
      <c r="S1279" s="25"/>
      <c r="T1279" s="25"/>
      <c r="U1279" s="25"/>
      <c r="V1279" s="25"/>
      <c r="W1279" s="25"/>
      <c r="X1279" s="25"/>
      <c r="Y1279" s="25"/>
      <c r="Z1279" s="25"/>
      <c r="AA1279" s="25"/>
      <c r="AB1279" s="25"/>
      <c r="AC1279" s="25"/>
      <c r="AD1279" s="25"/>
      <c r="AE1279" s="25"/>
      <c r="AF1279" s="25"/>
      <c r="AG1279" s="25"/>
      <c r="AH1279" s="25"/>
      <c r="AI1279" s="25"/>
      <c r="AJ1279" s="155"/>
    </row>
    <row r="1280" spans="4:36" x14ac:dyDescent="0.2">
      <c r="D1280" s="25"/>
      <c r="E1280" s="25"/>
      <c r="F1280" s="25"/>
      <c r="G1280" s="25"/>
      <c r="H1280" s="25"/>
      <c r="I1280" s="25"/>
      <c r="J1280" s="25"/>
      <c r="K1280" s="25"/>
      <c r="L1280" s="25"/>
      <c r="M1280" s="25"/>
      <c r="N1280" s="25"/>
      <c r="O1280" s="25"/>
      <c r="P1280" s="25"/>
      <c r="Q1280" s="25"/>
      <c r="R1280" s="25"/>
      <c r="S1280" s="25"/>
      <c r="T1280" s="25"/>
      <c r="U1280" s="25"/>
      <c r="V1280" s="25"/>
      <c r="W1280" s="25"/>
      <c r="X1280" s="25"/>
      <c r="Y1280" s="25"/>
      <c r="Z1280" s="25"/>
      <c r="AA1280" s="25"/>
      <c r="AB1280" s="25"/>
      <c r="AC1280" s="25"/>
      <c r="AD1280" s="25"/>
      <c r="AE1280" s="25"/>
      <c r="AF1280" s="25"/>
      <c r="AG1280" s="25"/>
      <c r="AH1280" s="25"/>
      <c r="AI1280" s="25"/>
      <c r="AJ1280" s="155"/>
    </row>
    <row r="1281" spans="4:36" x14ac:dyDescent="0.2">
      <c r="D1281" s="25"/>
      <c r="E1281" s="25"/>
      <c r="F1281" s="25"/>
      <c r="G1281" s="25"/>
      <c r="H1281" s="25"/>
      <c r="I1281" s="25"/>
      <c r="J1281" s="25"/>
      <c r="K1281" s="25"/>
      <c r="L1281" s="25"/>
      <c r="M1281" s="25"/>
      <c r="N1281" s="25"/>
      <c r="O1281" s="25"/>
      <c r="P1281" s="25"/>
      <c r="Q1281" s="25"/>
      <c r="R1281" s="25"/>
      <c r="S1281" s="25"/>
      <c r="T1281" s="25"/>
      <c r="U1281" s="25"/>
      <c r="V1281" s="25"/>
      <c r="W1281" s="25"/>
      <c r="X1281" s="25"/>
      <c r="Y1281" s="25"/>
      <c r="Z1281" s="25"/>
      <c r="AA1281" s="25"/>
      <c r="AB1281" s="25"/>
      <c r="AC1281" s="25"/>
      <c r="AD1281" s="25"/>
      <c r="AE1281" s="25"/>
      <c r="AF1281" s="25"/>
      <c r="AG1281" s="25"/>
      <c r="AH1281" s="25"/>
      <c r="AI1281" s="25"/>
      <c r="AJ1281" s="155"/>
    </row>
    <row r="1282" spans="4:36" x14ac:dyDescent="0.2">
      <c r="D1282" s="25"/>
      <c r="E1282" s="25"/>
      <c r="F1282" s="25"/>
      <c r="G1282" s="25"/>
      <c r="H1282" s="25"/>
      <c r="I1282" s="25"/>
      <c r="J1282" s="25"/>
      <c r="K1282" s="25"/>
      <c r="L1282" s="25"/>
      <c r="M1282" s="25"/>
      <c r="N1282" s="25"/>
      <c r="O1282" s="25"/>
      <c r="P1282" s="25"/>
      <c r="Q1282" s="25"/>
      <c r="R1282" s="25"/>
      <c r="S1282" s="25"/>
      <c r="T1282" s="25"/>
      <c r="U1282" s="25"/>
      <c r="V1282" s="25"/>
      <c r="W1282" s="25"/>
      <c r="X1282" s="25"/>
      <c r="Y1282" s="25"/>
      <c r="Z1282" s="25"/>
      <c r="AA1282" s="25"/>
      <c r="AB1282" s="25"/>
      <c r="AC1282" s="25"/>
      <c r="AD1282" s="25"/>
      <c r="AE1282" s="25"/>
      <c r="AF1282" s="25"/>
      <c r="AG1282" s="25"/>
      <c r="AH1282" s="25"/>
      <c r="AI1282" s="25"/>
      <c r="AJ1282" s="155"/>
    </row>
    <row r="1283" spans="4:36" x14ac:dyDescent="0.2">
      <c r="D1283" s="25"/>
      <c r="E1283" s="25"/>
      <c r="F1283" s="25"/>
      <c r="G1283" s="25"/>
      <c r="H1283" s="25"/>
      <c r="I1283" s="25"/>
      <c r="J1283" s="25"/>
      <c r="K1283" s="25"/>
      <c r="L1283" s="25"/>
      <c r="M1283" s="25"/>
      <c r="N1283" s="25"/>
      <c r="O1283" s="25"/>
      <c r="P1283" s="25"/>
      <c r="Q1283" s="25"/>
      <c r="R1283" s="25"/>
      <c r="S1283" s="25"/>
      <c r="T1283" s="25"/>
      <c r="U1283" s="25"/>
      <c r="V1283" s="25"/>
      <c r="W1283" s="25"/>
      <c r="X1283" s="25"/>
      <c r="Y1283" s="25"/>
      <c r="Z1283" s="25"/>
      <c r="AA1283" s="25"/>
      <c r="AB1283" s="25"/>
      <c r="AC1283" s="25"/>
      <c r="AD1283" s="25"/>
      <c r="AE1283" s="25"/>
      <c r="AF1283" s="25"/>
      <c r="AG1283" s="25"/>
      <c r="AH1283" s="25"/>
      <c r="AI1283" s="25"/>
      <c r="AJ1283" s="155"/>
    </row>
    <row r="1284" spans="4:36" x14ac:dyDescent="0.2">
      <c r="D1284" s="25"/>
      <c r="E1284" s="25"/>
      <c r="F1284" s="25"/>
      <c r="G1284" s="25"/>
      <c r="H1284" s="25"/>
      <c r="I1284" s="25"/>
      <c r="J1284" s="25"/>
      <c r="K1284" s="25"/>
      <c r="L1284" s="25"/>
      <c r="M1284" s="25"/>
      <c r="N1284" s="25"/>
      <c r="O1284" s="25"/>
      <c r="P1284" s="25"/>
      <c r="Q1284" s="25"/>
      <c r="R1284" s="25"/>
      <c r="S1284" s="25"/>
      <c r="T1284" s="25"/>
      <c r="U1284" s="25"/>
      <c r="V1284" s="25"/>
      <c r="W1284" s="25"/>
      <c r="X1284" s="25"/>
      <c r="Y1284" s="25"/>
      <c r="Z1284" s="25"/>
      <c r="AA1284" s="25"/>
      <c r="AB1284" s="25"/>
      <c r="AC1284" s="25"/>
      <c r="AD1284" s="25"/>
      <c r="AE1284" s="25"/>
      <c r="AF1284" s="25"/>
      <c r="AG1284" s="25"/>
      <c r="AH1284" s="25"/>
      <c r="AI1284" s="25"/>
      <c r="AJ1284" s="155"/>
    </row>
    <row r="1285" spans="4:36" x14ac:dyDescent="0.2">
      <c r="D1285" s="25"/>
      <c r="E1285" s="25"/>
      <c r="F1285" s="25"/>
      <c r="G1285" s="25"/>
      <c r="H1285" s="25"/>
      <c r="I1285" s="25"/>
      <c r="J1285" s="25"/>
      <c r="K1285" s="25"/>
      <c r="L1285" s="25"/>
      <c r="M1285" s="25"/>
      <c r="N1285" s="25"/>
      <c r="O1285" s="25"/>
      <c r="P1285" s="25"/>
      <c r="Q1285" s="25"/>
      <c r="R1285" s="25"/>
      <c r="S1285" s="25"/>
      <c r="T1285" s="25"/>
      <c r="U1285" s="25"/>
      <c r="V1285" s="25"/>
      <c r="W1285" s="25"/>
      <c r="X1285" s="25"/>
      <c r="Y1285" s="25"/>
      <c r="Z1285" s="25"/>
      <c r="AA1285" s="25"/>
      <c r="AB1285" s="25"/>
      <c r="AC1285" s="25"/>
      <c r="AD1285" s="25"/>
      <c r="AE1285" s="25"/>
      <c r="AF1285" s="25"/>
      <c r="AG1285" s="25"/>
      <c r="AH1285" s="25"/>
      <c r="AI1285" s="25"/>
      <c r="AJ1285" s="155"/>
    </row>
    <row r="1286" spans="4:36" x14ac:dyDescent="0.2">
      <c r="D1286" s="25"/>
      <c r="E1286" s="25"/>
      <c r="F1286" s="25"/>
      <c r="G1286" s="25"/>
      <c r="H1286" s="25"/>
      <c r="I1286" s="25"/>
      <c r="J1286" s="25"/>
      <c r="K1286" s="25"/>
      <c r="L1286" s="25"/>
      <c r="M1286" s="25"/>
      <c r="N1286" s="25"/>
      <c r="O1286" s="25"/>
      <c r="P1286" s="25"/>
      <c r="Q1286" s="25"/>
      <c r="R1286" s="25"/>
      <c r="S1286" s="25"/>
      <c r="T1286" s="25"/>
      <c r="U1286" s="25"/>
      <c r="V1286" s="25"/>
      <c r="W1286" s="25"/>
      <c r="X1286" s="25"/>
      <c r="Y1286" s="25"/>
      <c r="Z1286" s="25"/>
      <c r="AA1286" s="25"/>
      <c r="AB1286" s="25"/>
      <c r="AC1286" s="25"/>
      <c r="AD1286" s="25"/>
      <c r="AE1286" s="25"/>
      <c r="AF1286" s="25"/>
      <c r="AG1286" s="25"/>
      <c r="AH1286" s="25"/>
      <c r="AI1286" s="25"/>
      <c r="AJ1286" s="155"/>
    </row>
    <row r="1287" spans="4:36" x14ac:dyDescent="0.2">
      <c r="D1287" s="25"/>
      <c r="E1287" s="25"/>
      <c r="F1287" s="25"/>
      <c r="G1287" s="25"/>
      <c r="H1287" s="25"/>
      <c r="I1287" s="25"/>
      <c r="J1287" s="25"/>
      <c r="K1287" s="25"/>
      <c r="L1287" s="25"/>
      <c r="M1287" s="25"/>
      <c r="N1287" s="25"/>
      <c r="O1287" s="25"/>
      <c r="P1287" s="25"/>
      <c r="Q1287" s="25"/>
      <c r="R1287" s="25"/>
      <c r="S1287" s="25"/>
      <c r="T1287" s="25"/>
      <c r="U1287" s="25"/>
      <c r="V1287" s="25"/>
      <c r="W1287" s="25"/>
      <c r="X1287" s="25"/>
      <c r="Y1287" s="25"/>
      <c r="Z1287" s="25"/>
      <c r="AA1287" s="25"/>
      <c r="AB1287" s="25"/>
      <c r="AC1287" s="25"/>
      <c r="AD1287" s="25"/>
      <c r="AE1287" s="25"/>
      <c r="AF1287" s="25"/>
      <c r="AG1287" s="25"/>
      <c r="AH1287" s="25"/>
      <c r="AI1287" s="25"/>
      <c r="AJ1287" s="155"/>
    </row>
    <row r="1288" spans="4:36" x14ac:dyDescent="0.2">
      <c r="D1288" s="25"/>
      <c r="E1288" s="25"/>
      <c r="F1288" s="25"/>
      <c r="G1288" s="25"/>
      <c r="H1288" s="25"/>
      <c r="I1288" s="25"/>
      <c r="J1288" s="25"/>
      <c r="K1288" s="25"/>
      <c r="L1288" s="25"/>
      <c r="M1288" s="25"/>
      <c r="N1288" s="25"/>
      <c r="O1288" s="25"/>
      <c r="P1288" s="25"/>
      <c r="Q1288" s="25"/>
      <c r="R1288" s="25"/>
      <c r="S1288" s="25"/>
      <c r="T1288" s="25"/>
      <c r="U1288" s="25"/>
      <c r="V1288" s="25"/>
      <c r="W1288" s="25"/>
      <c r="X1288" s="25"/>
      <c r="Y1288" s="25"/>
      <c r="Z1288" s="25"/>
      <c r="AA1288" s="25"/>
      <c r="AB1288" s="25"/>
      <c r="AC1288" s="25"/>
      <c r="AD1288" s="25"/>
      <c r="AE1288" s="25"/>
      <c r="AF1288" s="25"/>
      <c r="AG1288" s="25"/>
      <c r="AH1288" s="25"/>
      <c r="AI1288" s="25"/>
      <c r="AJ1288" s="155"/>
    </row>
    <row r="1289" spans="4:36" x14ac:dyDescent="0.2">
      <c r="D1289" s="25"/>
      <c r="E1289" s="25"/>
      <c r="F1289" s="25"/>
      <c r="G1289" s="25"/>
      <c r="H1289" s="25"/>
      <c r="I1289" s="25"/>
      <c r="J1289" s="25"/>
      <c r="K1289" s="25"/>
      <c r="L1289" s="25"/>
      <c r="M1289" s="25"/>
      <c r="N1289" s="25"/>
      <c r="O1289" s="25"/>
      <c r="P1289" s="25"/>
      <c r="Q1289" s="25"/>
      <c r="R1289" s="25"/>
      <c r="S1289" s="25"/>
      <c r="T1289" s="25"/>
      <c r="U1289" s="25"/>
      <c r="V1289" s="25"/>
      <c r="W1289" s="25"/>
      <c r="X1289" s="25"/>
      <c r="Y1289" s="25"/>
      <c r="Z1289" s="25"/>
      <c r="AA1289" s="25"/>
      <c r="AB1289" s="25"/>
      <c r="AC1289" s="25"/>
      <c r="AD1289" s="25"/>
      <c r="AE1289" s="25"/>
      <c r="AF1289" s="25"/>
      <c r="AG1289" s="25"/>
      <c r="AH1289" s="25"/>
      <c r="AI1289" s="25"/>
      <c r="AJ1289" s="155"/>
    </row>
    <row r="1290" spans="4:36" x14ac:dyDescent="0.2">
      <c r="D1290" s="25"/>
      <c r="E1290" s="25"/>
      <c r="F1290" s="25"/>
      <c r="G1290" s="25"/>
      <c r="H1290" s="25"/>
      <c r="I1290" s="25"/>
      <c r="J1290" s="25"/>
      <c r="K1290" s="25"/>
      <c r="L1290" s="25"/>
      <c r="M1290" s="25"/>
      <c r="N1290" s="25"/>
      <c r="O1290" s="25"/>
      <c r="P1290" s="25"/>
      <c r="Q1290" s="25"/>
      <c r="R1290" s="25"/>
      <c r="S1290" s="25"/>
      <c r="T1290" s="25"/>
      <c r="U1290" s="25"/>
      <c r="V1290" s="25"/>
      <c r="W1290" s="25"/>
      <c r="X1290" s="25"/>
      <c r="Y1290" s="25"/>
      <c r="Z1290" s="25"/>
      <c r="AA1290" s="25"/>
      <c r="AB1290" s="25"/>
      <c r="AC1290" s="25"/>
      <c r="AD1290" s="25"/>
      <c r="AE1290" s="25"/>
      <c r="AF1290" s="25"/>
      <c r="AG1290" s="25"/>
      <c r="AH1290" s="25"/>
      <c r="AI1290" s="25"/>
      <c r="AJ1290" s="155"/>
    </row>
    <row r="1291" spans="4:36" x14ac:dyDescent="0.2">
      <c r="D1291" s="25"/>
      <c r="E1291" s="25"/>
      <c r="F1291" s="25"/>
      <c r="G1291" s="25"/>
      <c r="H1291" s="25"/>
      <c r="I1291" s="25"/>
      <c r="J1291" s="25"/>
      <c r="K1291" s="25"/>
      <c r="L1291" s="25"/>
      <c r="M1291" s="25"/>
      <c r="N1291" s="25"/>
      <c r="O1291" s="25"/>
      <c r="P1291" s="25"/>
      <c r="Q1291" s="25"/>
      <c r="R1291" s="25"/>
      <c r="S1291" s="25"/>
      <c r="T1291" s="25"/>
      <c r="U1291" s="25"/>
      <c r="V1291" s="25"/>
      <c r="W1291" s="25"/>
      <c r="X1291" s="25"/>
      <c r="Y1291" s="25"/>
      <c r="Z1291" s="25"/>
      <c r="AA1291" s="25"/>
      <c r="AB1291" s="25"/>
      <c r="AC1291" s="25"/>
      <c r="AD1291" s="25"/>
      <c r="AE1291" s="25"/>
      <c r="AF1291" s="25"/>
      <c r="AG1291" s="25"/>
      <c r="AH1291" s="25"/>
      <c r="AI1291" s="25"/>
      <c r="AJ1291" s="155"/>
    </row>
    <row r="1292" spans="4:36" x14ac:dyDescent="0.2">
      <c r="D1292" s="25"/>
      <c r="E1292" s="25"/>
      <c r="F1292" s="25"/>
      <c r="G1292" s="25"/>
      <c r="H1292" s="25"/>
      <c r="I1292" s="25"/>
      <c r="J1292" s="25"/>
      <c r="K1292" s="25"/>
      <c r="L1292" s="25"/>
      <c r="M1292" s="25"/>
      <c r="N1292" s="25"/>
      <c r="O1292" s="25"/>
      <c r="P1292" s="25"/>
      <c r="Q1292" s="25"/>
      <c r="R1292" s="25"/>
      <c r="S1292" s="25"/>
      <c r="T1292" s="25"/>
      <c r="U1292" s="25"/>
      <c r="V1292" s="25"/>
      <c r="W1292" s="25"/>
      <c r="X1292" s="25"/>
      <c r="Y1292" s="25"/>
      <c r="Z1292" s="25"/>
      <c r="AA1292" s="25"/>
      <c r="AB1292" s="25"/>
      <c r="AC1292" s="25"/>
      <c r="AD1292" s="25"/>
      <c r="AE1292" s="25"/>
      <c r="AF1292" s="25"/>
      <c r="AG1292" s="25"/>
      <c r="AH1292" s="25"/>
      <c r="AI1292" s="25"/>
      <c r="AJ1292" s="155"/>
    </row>
    <row r="1293" spans="4:36" x14ac:dyDescent="0.2">
      <c r="D1293" s="25"/>
      <c r="E1293" s="25"/>
      <c r="F1293" s="25"/>
      <c r="G1293" s="25"/>
      <c r="H1293" s="25"/>
      <c r="I1293" s="25"/>
      <c r="J1293" s="25"/>
      <c r="K1293" s="25"/>
      <c r="L1293" s="25"/>
      <c r="M1293" s="25"/>
      <c r="N1293" s="25"/>
      <c r="O1293" s="25"/>
      <c r="P1293" s="25"/>
      <c r="Q1293" s="25"/>
      <c r="R1293" s="25"/>
      <c r="S1293" s="25"/>
      <c r="T1293" s="25"/>
      <c r="U1293" s="25"/>
      <c r="V1293" s="25"/>
      <c r="W1293" s="25"/>
      <c r="X1293" s="25"/>
      <c r="Y1293" s="25"/>
      <c r="Z1293" s="25"/>
      <c r="AA1293" s="25"/>
      <c r="AB1293" s="25"/>
      <c r="AC1293" s="25"/>
      <c r="AD1293" s="25"/>
      <c r="AE1293" s="25"/>
      <c r="AF1293" s="25"/>
      <c r="AG1293" s="25"/>
      <c r="AH1293" s="25"/>
      <c r="AI1293" s="25"/>
      <c r="AJ1293" s="155"/>
    </row>
    <row r="1294" spans="4:36" x14ac:dyDescent="0.2">
      <c r="D1294" s="25"/>
      <c r="E1294" s="25"/>
      <c r="F1294" s="25"/>
      <c r="G1294" s="25"/>
      <c r="H1294" s="25"/>
      <c r="I1294" s="25"/>
      <c r="J1294" s="25"/>
      <c r="K1294" s="25"/>
      <c r="L1294" s="25"/>
      <c r="M1294" s="25"/>
      <c r="N1294" s="25"/>
      <c r="O1294" s="25"/>
      <c r="P1294" s="25"/>
      <c r="Q1294" s="25"/>
      <c r="R1294" s="25"/>
      <c r="S1294" s="25"/>
      <c r="T1294" s="25"/>
      <c r="U1294" s="25"/>
      <c r="V1294" s="25"/>
      <c r="W1294" s="25"/>
      <c r="X1294" s="25"/>
      <c r="Y1294" s="25"/>
      <c r="Z1294" s="25"/>
      <c r="AA1294" s="25"/>
      <c r="AB1294" s="25"/>
      <c r="AC1294" s="25"/>
      <c r="AD1294" s="25"/>
      <c r="AE1294" s="25"/>
      <c r="AF1294" s="25"/>
      <c r="AG1294" s="25"/>
      <c r="AH1294" s="25"/>
      <c r="AI1294" s="25"/>
      <c r="AJ1294" s="155"/>
    </row>
    <row r="1295" spans="4:36" x14ac:dyDescent="0.2">
      <c r="D1295" s="25"/>
      <c r="E1295" s="25"/>
      <c r="F1295" s="25"/>
      <c r="G1295" s="25"/>
      <c r="H1295" s="25"/>
      <c r="I1295" s="25"/>
      <c r="J1295" s="25"/>
      <c r="K1295" s="25"/>
      <c r="L1295" s="25"/>
      <c r="M1295" s="25"/>
      <c r="N1295" s="25"/>
      <c r="O1295" s="25"/>
      <c r="P1295" s="25"/>
      <c r="Q1295" s="25"/>
      <c r="R1295" s="25"/>
      <c r="S1295" s="25"/>
      <c r="T1295" s="25"/>
      <c r="U1295" s="25"/>
      <c r="V1295" s="25"/>
      <c r="W1295" s="25"/>
      <c r="X1295" s="25"/>
      <c r="Y1295" s="25"/>
      <c r="Z1295" s="25"/>
      <c r="AA1295" s="25"/>
      <c r="AB1295" s="25"/>
      <c r="AC1295" s="25"/>
      <c r="AD1295" s="25"/>
      <c r="AE1295" s="25"/>
      <c r="AF1295" s="25"/>
      <c r="AG1295" s="25"/>
      <c r="AH1295" s="25"/>
      <c r="AI1295" s="25"/>
      <c r="AJ1295" s="155"/>
    </row>
    <row r="1296" spans="4:36" x14ac:dyDescent="0.2">
      <c r="D1296" s="25"/>
      <c r="E1296" s="25"/>
      <c r="F1296" s="25"/>
      <c r="G1296" s="25"/>
      <c r="H1296" s="25"/>
      <c r="I1296" s="25"/>
      <c r="J1296" s="25"/>
      <c r="K1296" s="25"/>
      <c r="L1296" s="25"/>
      <c r="M1296" s="25"/>
      <c r="N1296" s="25"/>
      <c r="O1296" s="25"/>
      <c r="P1296" s="25"/>
      <c r="Q1296" s="25"/>
      <c r="R1296" s="25"/>
      <c r="S1296" s="25"/>
      <c r="T1296" s="25"/>
      <c r="U1296" s="25"/>
      <c r="V1296" s="25"/>
      <c r="W1296" s="25"/>
      <c r="X1296" s="25"/>
      <c r="Y1296" s="25"/>
      <c r="Z1296" s="25"/>
      <c r="AA1296" s="25"/>
      <c r="AB1296" s="25"/>
      <c r="AC1296" s="25"/>
      <c r="AD1296" s="25"/>
      <c r="AE1296" s="25"/>
      <c r="AF1296" s="25"/>
      <c r="AG1296" s="25"/>
      <c r="AH1296" s="25"/>
      <c r="AI1296" s="25"/>
      <c r="AJ1296" s="155"/>
    </row>
    <row r="1297" spans="4:36" x14ac:dyDescent="0.2">
      <c r="D1297" s="25"/>
      <c r="E1297" s="25"/>
      <c r="F1297" s="25"/>
      <c r="G1297" s="25"/>
      <c r="H1297" s="25"/>
      <c r="I1297" s="25"/>
      <c r="J1297" s="25"/>
      <c r="K1297" s="25"/>
      <c r="L1297" s="25"/>
      <c r="M1297" s="25"/>
      <c r="N1297" s="25"/>
      <c r="O1297" s="25"/>
      <c r="P1297" s="25"/>
      <c r="Q1297" s="25"/>
      <c r="R1297" s="25"/>
      <c r="S1297" s="25"/>
      <c r="T1297" s="25"/>
      <c r="U1297" s="25"/>
      <c r="V1297" s="25"/>
      <c r="W1297" s="25"/>
      <c r="X1297" s="25"/>
      <c r="Y1297" s="25"/>
      <c r="Z1297" s="25"/>
      <c r="AA1297" s="25"/>
      <c r="AB1297" s="25"/>
      <c r="AC1297" s="25"/>
      <c r="AD1297" s="25"/>
      <c r="AE1297" s="25"/>
      <c r="AF1297" s="25"/>
      <c r="AG1297" s="25"/>
      <c r="AH1297" s="25"/>
      <c r="AI1297" s="25"/>
      <c r="AJ1297" s="155"/>
    </row>
    <row r="1298" spans="4:36" x14ac:dyDescent="0.2">
      <c r="D1298" s="25"/>
      <c r="E1298" s="25"/>
      <c r="F1298" s="25"/>
      <c r="G1298" s="25"/>
      <c r="H1298" s="25"/>
      <c r="I1298" s="25"/>
      <c r="J1298" s="25"/>
      <c r="K1298" s="25"/>
      <c r="L1298" s="25"/>
      <c r="M1298" s="25"/>
      <c r="N1298" s="25"/>
      <c r="O1298" s="25"/>
      <c r="P1298" s="25"/>
      <c r="Q1298" s="25"/>
      <c r="R1298" s="25"/>
      <c r="S1298" s="25"/>
      <c r="T1298" s="25"/>
      <c r="U1298" s="25"/>
      <c r="V1298" s="25"/>
      <c r="W1298" s="25"/>
      <c r="X1298" s="25"/>
      <c r="Y1298" s="25"/>
      <c r="Z1298" s="25"/>
      <c r="AA1298" s="25"/>
      <c r="AB1298" s="25"/>
      <c r="AC1298" s="25"/>
      <c r="AD1298" s="25"/>
      <c r="AE1298" s="25"/>
      <c r="AF1298" s="25"/>
      <c r="AG1298" s="25"/>
      <c r="AH1298" s="25"/>
      <c r="AI1298" s="25"/>
      <c r="AJ1298" s="155"/>
    </row>
    <row r="1299" spans="4:36" x14ac:dyDescent="0.2">
      <c r="D1299" s="25"/>
      <c r="E1299" s="25"/>
      <c r="F1299" s="25"/>
      <c r="G1299" s="25"/>
      <c r="H1299" s="25"/>
      <c r="I1299" s="25"/>
      <c r="J1299" s="25"/>
      <c r="K1299" s="25"/>
      <c r="L1299" s="25"/>
      <c r="M1299" s="25"/>
      <c r="N1299" s="25"/>
      <c r="O1299" s="25"/>
      <c r="P1299" s="25"/>
      <c r="Q1299" s="25"/>
      <c r="R1299" s="25"/>
      <c r="S1299" s="25"/>
      <c r="T1299" s="25"/>
      <c r="U1299" s="25"/>
      <c r="V1299" s="25"/>
      <c r="W1299" s="25"/>
      <c r="X1299" s="25"/>
      <c r="Y1299" s="25"/>
      <c r="Z1299" s="25"/>
      <c r="AA1299" s="25"/>
      <c r="AB1299" s="25"/>
      <c r="AC1299" s="25"/>
      <c r="AD1299" s="25"/>
      <c r="AE1299" s="25"/>
      <c r="AF1299" s="25"/>
      <c r="AG1299" s="25"/>
      <c r="AH1299" s="25"/>
      <c r="AI1299" s="25"/>
      <c r="AJ1299" s="155"/>
    </row>
    <row r="1300" spans="4:36" x14ac:dyDescent="0.2">
      <c r="D1300" s="25"/>
      <c r="E1300" s="25"/>
      <c r="F1300" s="25"/>
      <c r="G1300" s="25"/>
      <c r="H1300" s="25"/>
      <c r="I1300" s="25"/>
      <c r="J1300" s="25"/>
      <c r="K1300" s="25"/>
      <c r="L1300" s="25"/>
      <c r="M1300" s="25"/>
      <c r="N1300" s="25"/>
      <c r="O1300" s="25"/>
      <c r="P1300" s="25"/>
      <c r="Q1300" s="25"/>
      <c r="R1300" s="25"/>
      <c r="S1300" s="25"/>
      <c r="T1300" s="25"/>
      <c r="U1300" s="25"/>
      <c r="V1300" s="25"/>
      <c r="W1300" s="25"/>
      <c r="X1300" s="25"/>
      <c r="Y1300" s="25"/>
      <c r="Z1300" s="25"/>
      <c r="AA1300" s="25"/>
      <c r="AB1300" s="25"/>
      <c r="AC1300" s="25"/>
      <c r="AD1300" s="25"/>
      <c r="AE1300" s="25"/>
      <c r="AF1300" s="25"/>
      <c r="AG1300" s="25"/>
      <c r="AH1300" s="25"/>
      <c r="AI1300" s="25"/>
      <c r="AJ1300" s="155"/>
    </row>
    <row r="1301" spans="4:36" x14ac:dyDescent="0.2">
      <c r="D1301" s="25"/>
      <c r="E1301" s="25"/>
      <c r="F1301" s="25"/>
      <c r="G1301" s="25"/>
      <c r="H1301" s="25"/>
      <c r="I1301" s="25"/>
      <c r="J1301" s="25"/>
      <c r="K1301" s="25"/>
      <c r="L1301" s="25"/>
      <c r="M1301" s="25"/>
      <c r="N1301" s="25"/>
      <c r="O1301" s="25"/>
      <c r="P1301" s="25"/>
      <c r="Q1301" s="25"/>
      <c r="R1301" s="25"/>
      <c r="S1301" s="25"/>
      <c r="T1301" s="25"/>
      <c r="U1301" s="25"/>
      <c r="V1301" s="25"/>
      <c r="W1301" s="25"/>
      <c r="X1301" s="25"/>
      <c r="Y1301" s="25"/>
      <c r="Z1301" s="25"/>
      <c r="AA1301" s="25"/>
      <c r="AB1301" s="25"/>
      <c r="AC1301" s="25"/>
      <c r="AD1301" s="25"/>
      <c r="AE1301" s="25"/>
      <c r="AF1301" s="25"/>
      <c r="AG1301" s="25"/>
      <c r="AH1301" s="25"/>
      <c r="AI1301" s="25"/>
      <c r="AJ1301" s="155"/>
    </row>
    <row r="1302" spans="4:36" x14ac:dyDescent="0.2">
      <c r="D1302" s="25"/>
      <c r="E1302" s="25"/>
      <c r="F1302" s="25"/>
      <c r="G1302" s="25"/>
      <c r="H1302" s="25"/>
      <c r="I1302" s="25"/>
      <c r="J1302" s="25"/>
      <c r="K1302" s="25"/>
      <c r="L1302" s="25"/>
      <c r="M1302" s="25"/>
      <c r="N1302" s="25"/>
      <c r="O1302" s="25"/>
      <c r="P1302" s="25"/>
      <c r="Q1302" s="25"/>
      <c r="R1302" s="25"/>
      <c r="S1302" s="25"/>
      <c r="T1302" s="25"/>
      <c r="U1302" s="25"/>
      <c r="V1302" s="25"/>
      <c r="W1302" s="25"/>
      <c r="X1302" s="25"/>
      <c r="Y1302" s="25"/>
      <c r="Z1302" s="25"/>
      <c r="AA1302" s="25"/>
      <c r="AB1302" s="25"/>
      <c r="AC1302" s="25"/>
      <c r="AD1302" s="25"/>
      <c r="AE1302" s="25"/>
      <c r="AF1302" s="25"/>
      <c r="AG1302" s="25"/>
      <c r="AH1302" s="25"/>
      <c r="AI1302" s="25"/>
      <c r="AJ1302" s="155"/>
    </row>
    <row r="1303" spans="4:36" x14ac:dyDescent="0.2">
      <c r="D1303" s="25"/>
      <c r="E1303" s="25"/>
      <c r="F1303" s="25"/>
      <c r="G1303" s="25"/>
      <c r="H1303" s="25"/>
      <c r="I1303" s="25"/>
      <c r="J1303" s="25"/>
      <c r="K1303" s="25"/>
      <c r="L1303" s="25"/>
      <c r="M1303" s="25"/>
      <c r="N1303" s="25"/>
      <c r="O1303" s="25"/>
      <c r="P1303" s="25"/>
      <c r="Q1303" s="25"/>
      <c r="R1303" s="25"/>
      <c r="S1303" s="25"/>
      <c r="T1303" s="25"/>
      <c r="U1303" s="25"/>
      <c r="V1303" s="25"/>
      <c r="W1303" s="25"/>
      <c r="X1303" s="25"/>
      <c r="Y1303" s="25"/>
      <c r="Z1303" s="25"/>
      <c r="AA1303" s="25"/>
      <c r="AB1303" s="25"/>
      <c r="AC1303" s="25"/>
      <c r="AD1303" s="25"/>
      <c r="AE1303" s="25"/>
      <c r="AF1303" s="25"/>
      <c r="AG1303" s="25"/>
      <c r="AH1303" s="25"/>
      <c r="AI1303" s="25"/>
      <c r="AJ1303" s="155"/>
    </row>
    <row r="1304" spans="4:36" x14ac:dyDescent="0.2">
      <c r="D1304" s="25"/>
      <c r="E1304" s="25"/>
      <c r="F1304" s="25"/>
      <c r="G1304" s="25"/>
      <c r="H1304" s="25"/>
      <c r="I1304" s="25"/>
      <c r="J1304" s="25"/>
      <c r="K1304" s="25"/>
      <c r="L1304" s="25"/>
      <c r="M1304" s="25"/>
      <c r="N1304" s="25"/>
      <c r="O1304" s="25"/>
      <c r="P1304" s="25"/>
      <c r="Q1304" s="25"/>
      <c r="R1304" s="25"/>
      <c r="S1304" s="25"/>
      <c r="T1304" s="25"/>
      <c r="U1304" s="25"/>
      <c r="V1304" s="25"/>
      <c r="W1304" s="25"/>
      <c r="X1304" s="25"/>
      <c r="Y1304" s="25"/>
      <c r="Z1304" s="25"/>
      <c r="AA1304" s="25"/>
      <c r="AB1304" s="25"/>
      <c r="AC1304" s="25"/>
      <c r="AD1304" s="25"/>
      <c r="AE1304" s="25"/>
      <c r="AF1304" s="25"/>
      <c r="AG1304" s="25"/>
      <c r="AH1304" s="25"/>
      <c r="AI1304" s="25"/>
      <c r="AJ1304" s="155"/>
    </row>
    <row r="1305" spans="4:36" x14ac:dyDescent="0.2">
      <c r="D1305" s="25"/>
      <c r="E1305" s="25"/>
      <c r="F1305" s="25"/>
      <c r="G1305" s="25"/>
      <c r="H1305" s="25"/>
      <c r="I1305" s="25"/>
      <c r="J1305" s="25"/>
      <c r="K1305" s="25"/>
      <c r="L1305" s="25"/>
      <c r="M1305" s="25"/>
      <c r="N1305" s="25"/>
      <c r="O1305" s="25"/>
      <c r="P1305" s="25"/>
      <c r="Q1305" s="25"/>
      <c r="R1305" s="25"/>
      <c r="S1305" s="25"/>
      <c r="T1305" s="25"/>
      <c r="U1305" s="25"/>
      <c r="V1305" s="25"/>
      <c r="W1305" s="25"/>
      <c r="X1305" s="25"/>
      <c r="Y1305" s="25"/>
      <c r="Z1305" s="25"/>
      <c r="AA1305" s="25"/>
      <c r="AB1305" s="25"/>
      <c r="AC1305" s="25"/>
      <c r="AD1305" s="25"/>
      <c r="AE1305" s="25"/>
      <c r="AF1305" s="25"/>
      <c r="AG1305" s="25"/>
      <c r="AH1305" s="25"/>
      <c r="AI1305" s="25"/>
      <c r="AJ1305" s="155"/>
    </row>
    <row r="1306" spans="4:36" x14ac:dyDescent="0.2">
      <c r="D1306" s="25"/>
      <c r="E1306" s="25"/>
      <c r="F1306" s="25"/>
      <c r="G1306" s="25"/>
      <c r="H1306" s="25"/>
      <c r="I1306" s="25"/>
      <c r="J1306" s="25"/>
      <c r="K1306" s="25"/>
      <c r="L1306" s="25"/>
      <c r="M1306" s="25"/>
      <c r="N1306" s="25"/>
      <c r="O1306" s="25"/>
      <c r="P1306" s="25"/>
      <c r="Q1306" s="25"/>
      <c r="R1306" s="25"/>
      <c r="S1306" s="25"/>
      <c r="T1306" s="25"/>
      <c r="U1306" s="25"/>
      <c r="V1306" s="25"/>
      <c r="W1306" s="25"/>
      <c r="X1306" s="25"/>
      <c r="Y1306" s="25"/>
      <c r="Z1306" s="25"/>
      <c r="AA1306" s="25"/>
      <c r="AB1306" s="25"/>
      <c r="AC1306" s="25"/>
      <c r="AD1306" s="25"/>
      <c r="AE1306" s="25"/>
      <c r="AF1306" s="25"/>
      <c r="AG1306" s="25"/>
      <c r="AH1306" s="25"/>
      <c r="AI1306" s="25"/>
      <c r="AJ1306" s="155"/>
    </row>
    <row r="1307" spans="4:36" x14ac:dyDescent="0.2">
      <c r="D1307" s="25"/>
      <c r="E1307" s="25"/>
      <c r="F1307" s="25"/>
      <c r="G1307" s="25"/>
      <c r="H1307" s="25"/>
      <c r="I1307" s="25"/>
      <c r="J1307" s="25"/>
      <c r="K1307" s="25"/>
      <c r="L1307" s="25"/>
      <c r="M1307" s="25"/>
      <c r="N1307" s="25"/>
      <c r="O1307" s="25"/>
      <c r="P1307" s="25"/>
      <c r="Q1307" s="25"/>
      <c r="R1307" s="25"/>
      <c r="S1307" s="25"/>
      <c r="T1307" s="25"/>
      <c r="U1307" s="25"/>
      <c r="V1307" s="25"/>
      <c r="W1307" s="25"/>
      <c r="X1307" s="25"/>
      <c r="Y1307" s="25"/>
      <c r="Z1307" s="25"/>
      <c r="AA1307" s="25"/>
      <c r="AB1307" s="25"/>
      <c r="AC1307" s="25"/>
      <c r="AD1307" s="25"/>
      <c r="AE1307" s="25"/>
      <c r="AF1307" s="25"/>
      <c r="AG1307" s="25"/>
      <c r="AH1307" s="25"/>
      <c r="AI1307" s="25"/>
      <c r="AJ1307" s="155"/>
    </row>
    <row r="1308" spans="4:36" x14ac:dyDescent="0.2">
      <c r="D1308" s="25"/>
      <c r="E1308" s="25"/>
      <c r="F1308" s="25"/>
      <c r="G1308" s="25"/>
      <c r="H1308" s="25"/>
      <c r="I1308" s="25"/>
      <c r="J1308" s="25"/>
      <c r="K1308" s="25"/>
      <c r="L1308" s="25"/>
      <c r="M1308" s="25"/>
      <c r="N1308" s="25"/>
      <c r="O1308" s="25"/>
      <c r="P1308" s="25"/>
      <c r="Q1308" s="25"/>
      <c r="R1308" s="25"/>
      <c r="S1308" s="25"/>
      <c r="T1308" s="25"/>
      <c r="U1308" s="25"/>
      <c r="V1308" s="25"/>
      <c r="W1308" s="25"/>
      <c r="X1308" s="25"/>
      <c r="Y1308" s="25"/>
      <c r="Z1308" s="25"/>
      <c r="AA1308" s="25"/>
      <c r="AB1308" s="25"/>
      <c r="AC1308" s="25"/>
      <c r="AD1308" s="25"/>
      <c r="AE1308" s="25"/>
      <c r="AF1308" s="25"/>
      <c r="AG1308" s="25"/>
      <c r="AH1308" s="25"/>
      <c r="AI1308" s="25"/>
      <c r="AJ1308" s="155"/>
    </row>
    <row r="1309" spans="4:36" x14ac:dyDescent="0.2">
      <c r="D1309" s="25"/>
      <c r="E1309" s="25"/>
      <c r="F1309" s="25"/>
      <c r="G1309" s="25"/>
      <c r="H1309" s="25"/>
      <c r="I1309" s="25"/>
      <c r="J1309" s="25"/>
      <c r="K1309" s="25"/>
      <c r="L1309" s="25"/>
      <c r="M1309" s="25"/>
      <c r="N1309" s="25"/>
      <c r="O1309" s="25"/>
      <c r="P1309" s="25"/>
      <c r="Q1309" s="25"/>
      <c r="R1309" s="25"/>
      <c r="S1309" s="25"/>
      <c r="T1309" s="25"/>
      <c r="U1309" s="25"/>
      <c r="V1309" s="25"/>
      <c r="W1309" s="25"/>
      <c r="X1309" s="25"/>
      <c r="Y1309" s="25"/>
      <c r="Z1309" s="25"/>
      <c r="AA1309" s="25"/>
      <c r="AB1309" s="25"/>
      <c r="AC1309" s="25"/>
      <c r="AD1309" s="25"/>
      <c r="AE1309" s="25"/>
      <c r="AF1309" s="25"/>
      <c r="AG1309" s="25"/>
      <c r="AH1309" s="25"/>
      <c r="AI1309" s="25"/>
      <c r="AJ1309" s="155"/>
    </row>
    <row r="1310" spans="4:36" x14ac:dyDescent="0.2">
      <c r="D1310" s="25"/>
      <c r="E1310" s="25"/>
      <c r="F1310" s="25"/>
      <c r="G1310" s="25"/>
      <c r="H1310" s="25"/>
      <c r="I1310" s="25"/>
      <c r="J1310" s="25"/>
      <c r="K1310" s="25"/>
      <c r="L1310" s="25"/>
      <c r="M1310" s="25"/>
      <c r="N1310" s="25"/>
      <c r="O1310" s="25"/>
      <c r="P1310" s="25"/>
      <c r="Q1310" s="25"/>
      <c r="R1310" s="25"/>
      <c r="S1310" s="25"/>
      <c r="T1310" s="25"/>
      <c r="U1310" s="25"/>
      <c r="V1310" s="25"/>
      <c r="W1310" s="25"/>
      <c r="X1310" s="25"/>
      <c r="Y1310" s="25"/>
      <c r="Z1310" s="25"/>
      <c r="AA1310" s="25"/>
      <c r="AB1310" s="25"/>
      <c r="AC1310" s="25"/>
      <c r="AD1310" s="25"/>
      <c r="AE1310" s="25"/>
      <c r="AF1310" s="25"/>
      <c r="AG1310" s="25"/>
      <c r="AH1310" s="25"/>
      <c r="AI1310" s="25"/>
      <c r="AJ1310" s="155"/>
    </row>
    <row r="1311" spans="4:36" x14ac:dyDescent="0.2">
      <c r="D1311" s="25"/>
      <c r="E1311" s="25"/>
      <c r="F1311" s="25"/>
      <c r="G1311" s="25"/>
      <c r="H1311" s="25"/>
      <c r="I1311" s="25"/>
      <c r="J1311" s="25"/>
      <c r="K1311" s="25"/>
      <c r="L1311" s="25"/>
      <c r="M1311" s="25"/>
      <c r="N1311" s="25"/>
      <c r="O1311" s="25"/>
      <c r="P1311" s="25"/>
      <c r="Q1311" s="25"/>
      <c r="R1311" s="25"/>
      <c r="S1311" s="25"/>
      <c r="T1311" s="25"/>
      <c r="U1311" s="25"/>
      <c r="V1311" s="25"/>
      <c r="W1311" s="25"/>
      <c r="X1311" s="25"/>
      <c r="Y1311" s="25"/>
      <c r="Z1311" s="25"/>
      <c r="AA1311" s="25"/>
      <c r="AB1311" s="25"/>
      <c r="AC1311" s="25"/>
      <c r="AD1311" s="25"/>
      <c r="AE1311" s="25"/>
      <c r="AF1311" s="25"/>
      <c r="AG1311" s="25"/>
      <c r="AH1311" s="25"/>
      <c r="AI1311" s="25"/>
      <c r="AJ1311" s="155"/>
    </row>
    <row r="1312" spans="4:36" x14ac:dyDescent="0.2">
      <c r="D1312" s="25"/>
      <c r="E1312" s="25"/>
      <c r="F1312" s="25"/>
      <c r="G1312" s="25"/>
      <c r="H1312" s="25"/>
      <c r="I1312" s="25"/>
      <c r="J1312" s="25"/>
      <c r="K1312" s="25"/>
      <c r="L1312" s="25"/>
      <c r="M1312" s="25"/>
      <c r="N1312" s="25"/>
      <c r="O1312" s="25"/>
      <c r="P1312" s="25"/>
      <c r="Q1312" s="25"/>
      <c r="R1312" s="25"/>
      <c r="S1312" s="25"/>
      <c r="T1312" s="25"/>
      <c r="U1312" s="25"/>
      <c r="V1312" s="25"/>
      <c r="W1312" s="25"/>
      <c r="X1312" s="25"/>
      <c r="Y1312" s="25"/>
      <c r="Z1312" s="25"/>
      <c r="AA1312" s="25"/>
      <c r="AB1312" s="25"/>
      <c r="AC1312" s="25"/>
      <c r="AD1312" s="25"/>
      <c r="AE1312" s="25"/>
      <c r="AF1312" s="25"/>
      <c r="AG1312" s="25"/>
      <c r="AH1312" s="25"/>
      <c r="AI1312" s="25"/>
      <c r="AJ1312" s="155"/>
    </row>
    <row r="1313" spans="4:36" x14ac:dyDescent="0.2">
      <c r="D1313" s="25"/>
      <c r="E1313" s="25"/>
      <c r="F1313" s="25"/>
      <c r="G1313" s="25"/>
      <c r="H1313" s="25"/>
      <c r="I1313" s="25"/>
      <c r="J1313" s="25"/>
      <c r="K1313" s="25"/>
      <c r="L1313" s="25"/>
      <c r="M1313" s="25"/>
      <c r="N1313" s="25"/>
      <c r="O1313" s="25"/>
      <c r="P1313" s="25"/>
      <c r="Q1313" s="25"/>
      <c r="R1313" s="25"/>
      <c r="S1313" s="25"/>
      <c r="T1313" s="25"/>
      <c r="U1313" s="25"/>
      <c r="V1313" s="25"/>
      <c r="W1313" s="25"/>
      <c r="X1313" s="25"/>
      <c r="Y1313" s="25"/>
      <c r="Z1313" s="25"/>
      <c r="AA1313" s="25"/>
      <c r="AB1313" s="25"/>
      <c r="AC1313" s="25"/>
      <c r="AD1313" s="25"/>
      <c r="AE1313" s="25"/>
      <c r="AF1313" s="25"/>
      <c r="AG1313" s="25"/>
      <c r="AH1313" s="25"/>
      <c r="AI1313" s="25"/>
      <c r="AJ1313" s="155"/>
    </row>
    <row r="1314" spans="4:36" x14ac:dyDescent="0.2">
      <c r="D1314" s="25"/>
      <c r="E1314" s="25"/>
      <c r="F1314" s="25"/>
      <c r="G1314" s="25"/>
      <c r="H1314" s="25"/>
      <c r="I1314" s="25"/>
      <c r="J1314" s="25"/>
      <c r="K1314" s="25"/>
      <c r="L1314" s="25"/>
      <c r="M1314" s="25"/>
      <c r="N1314" s="25"/>
      <c r="O1314" s="25"/>
      <c r="P1314" s="25"/>
      <c r="Q1314" s="25"/>
      <c r="R1314" s="25"/>
      <c r="S1314" s="25"/>
      <c r="T1314" s="25"/>
      <c r="U1314" s="25"/>
      <c r="V1314" s="25"/>
      <c r="W1314" s="25"/>
      <c r="X1314" s="25"/>
      <c r="Y1314" s="25"/>
      <c r="Z1314" s="25"/>
      <c r="AA1314" s="25"/>
      <c r="AB1314" s="25"/>
      <c r="AC1314" s="25"/>
      <c r="AD1314" s="25"/>
      <c r="AE1314" s="25"/>
      <c r="AF1314" s="25"/>
      <c r="AG1314" s="25"/>
      <c r="AH1314" s="25"/>
      <c r="AI1314" s="25"/>
      <c r="AJ1314" s="155"/>
    </row>
    <row r="1315" spans="4:36" x14ac:dyDescent="0.2">
      <c r="D1315" s="25"/>
      <c r="E1315" s="25"/>
      <c r="F1315" s="25"/>
      <c r="G1315" s="25"/>
      <c r="H1315" s="25"/>
      <c r="I1315" s="25"/>
      <c r="J1315" s="25"/>
      <c r="K1315" s="25"/>
      <c r="L1315" s="25"/>
      <c r="M1315" s="25"/>
      <c r="N1315" s="25"/>
      <c r="O1315" s="25"/>
      <c r="P1315" s="25"/>
      <c r="Q1315" s="25"/>
      <c r="R1315" s="25"/>
      <c r="S1315" s="25"/>
      <c r="T1315" s="25"/>
      <c r="U1315" s="25"/>
      <c r="V1315" s="25"/>
      <c r="W1315" s="25"/>
      <c r="X1315" s="25"/>
      <c r="Y1315" s="25"/>
      <c r="Z1315" s="25"/>
      <c r="AA1315" s="25"/>
      <c r="AB1315" s="25"/>
      <c r="AC1315" s="25"/>
      <c r="AD1315" s="25"/>
      <c r="AE1315" s="25"/>
      <c r="AF1315" s="25"/>
      <c r="AG1315" s="25"/>
      <c r="AH1315" s="25"/>
      <c r="AI1315" s="25"/>
      <c r="AJ1315" s="155"/>
    </row>
    <row r="1316" spans="4:36" x14ac:dyDescent="0.2">
      <c r="D1316" s="25"/>
      <c r="E1316" s="25"/>
      <c r="F1316" s="25"/>
      <c r="G1316" s="25"/>
      <c r="H1316" s="25"/>
      <c r="I1316" s="25"/>
      <c r="J1316" s="25"/>
      <c r="K1316" s="25"/>
      <c r="L1316" s="25"/>
      <c r="M1316" s="25"/>
      <c r="N1316" s="25"/>
      <c r="O1316" s="25"/>
      <c r="P1316" s="25"/>
      <c r="Q1316" s="25"/>
      <c r="R1316" s="25"/>
      <c r="S1316" s="25"/>
      <c r="T1316" s="25"/>
      <c r="U1316" s="25"/>
      <c r="V1316" s="25"/>
      <c r="W1316" s="25"/>
      <c r="X1316" s="25"/>
      <c r="Y1316" s="25"/>
      <c r="Z1316" s="25"/>
      <c r="AA1316" s="25"/>
      <c r="AB1316" s="25"/>
      <c r="AC1316" s="25"/>
      <c r="AD1316" s="25"/>
      <c r="AE1316" s="25"/>
      <c r="AF1316" s="25"/>
      <c r="AG1316" s="25"/>
      <c r="AH1316" s="25"/>
      <c r="AI1316" s="25"/>
      <c r="AJ1316" s="155"/>
    </row>
    <row r="1317" spans="4:36" x14ac:dyDescent="0.2">
      <c r="D1317" s="25"/>
      <c r="E1317" s="25"/>
      <c r="F1317" s="25"/>
      <c r="G1317" s="25"/>
      <c r="H1317" s="25"/>
      <c r="I1317" s="25"/>
      <c r="J1317" s="25"/>
      <c r="K1317" s="25"/>
      <c r="L1317" s="25"/>
      <c r="M1317" s="25"/>
      <c r="N1317" s="25"/>
      <c r="O1317" s="25"/>
      <c r="P1317" s="25"/>
      <c r="Q1317" s="25"/>
      <c r="R1317" s="25"/>
      <c r="S1317" s="25"/>
      <c r="T1317" s="25"/>
      <c r="U1317" s="25"/>
      <c r="V1317" s="25"/>
      <c r="W1317" s="25"/>
      <c r="X1317" s="25"/>
      <c r="Y1317" s="25"/>
      <c r="Z1317" s="25"/>
      <c r="AA1317" s="25"/>
      <c r="AB1317" s="25"/>
      <c r="AC1317" s="25"/>
      <c r="AD1317" s="25"/>
      <c r="AE1317" s="25"/>
      <c r="AF1317" s="25"/>
      <c r="AG1317" s="25"/>
      <c r="AH1317" s="25"/>
      <c r="AI1317" s="25"/>
      <c r="AJ1317" s="155"/>
    </row>
    <row r="1318" spans="4:36" x14ac:dyDescent="0.2">
      <c r="D1318" s="25"/>
      <c r="E1318" s="25"/>
      <c r="F1318" s="25"/>
      <c r="G1318" s="25"/>
      <c r="H1318" s="25"/>
      <c r="I1318" s="25"/>
      <c r="J1318" s="25"/>
      <c r="K1318" s="25"/>
      <c r="L1318" s="25"/>
      <c r="M1318" s="25"/>
      <c r="N1318" s="25"/>
      <c r="O1318" s="25"/>
      <c r="P1318" s="25"/>
      <c r="Q1318" s="25"/>
      <c r="R1318" s="25"/>
      <c r="S1318" s="25"/>
      <c r="T1318" s="25"/>
      <c r="U1318" s="25"/>
      <c r="V1318" s="25"/>
      <c r="W1318" s="25"/>
      <c r="X1318" s="25"/>
      <c r="Y1318" s="25"/>
      <c r="Z1318" s="25"/>
      <c r="AA1318" s="25"/>
      <c r="AB1318" s="25"/>
      <c r="AC1318" s="25"/>
      <c r="AD1318" s="25"/>
      <c r="AE1318" s="25"/>
      <c r="AF1318" s="25"/>
      <c r="AG1318" s="25"/>
      <c r="AH1318" s="25"/>
      <c r="AI1318" s="25"/>
      <c r="AJ1318" s="155"/>
    </row>
    <row r="1319" spans="4:36" x14ac:dyDescent="0.2">
      <c r="D1319" s="25"/>
      <c r="E1319" s="25"/>
      <c r="F1319" s="25"/>
      <c r="G1319" s="25"/>
      <c r="H1319" s="25"/>
      <c r="I1319" s="25"/>
      <c r="J1319" s="25"/>
      <c r="K1319" s="25"/>
      <c r="L1319" s="25"/>
      <c r="M1319" s="25"/>
      <c r="N1319" s="25"/>
      <c r="O1319" s="25"/>
      <c r="P1319" s="25"/>
      <c r="Q1319" s="25"/>
      <c r="R1319" s="25"/>
      <c r="S1319" s="25"/>
      <c r="T1319" s="25"/>
      <c r="U1319" s="25"/>
      <c r="V1319" s="25"/>
      <c r="W1319" s="25"/>
      <c r="X1319" s="25"/>
      <c r="Y1319" s="25"/>
      <c r="Z1319" s="25"/>
      <c r="AA1319" s="25"/>
      <c r="AB1319" s="25"/>
      <c r="AC1319" s="25"/>
      <c r="AD1319" s="25"/>
      <c r="AE1319" s="25"/>
      <c r="AF1319" s="25"/>
      <c r="AG1319" s="25"/>
      <c r="AH1319" s="25"/>
      <c r="AI1319" s="25"/>
      <c r="AJ1319" s="155"/>
    </row>
    <row r="1320" spans="4:36" x14ac:dyDescent="0.2">
      <c r="D1320" s="25"/>
      <c r="E1320" s="25"/>
      <c r="F1320" s="25"/>
      <c r="G1320" s="25"/>
      <c r="H1320" s="25"/>
      <c r="I1320" s="25"/>
      <c r="J1320" s="25"/>
      <c r="K1320" s="25"/>
      <c r="L1320" s="25"/>
      <c r="M1320" s="25"/>
      <c r="N1320" s="25"/>
      <c r="O1320" s="25"/>
      <c r="P1320" s="25"/>
      <c r="Q1320" s="25"/>
      <c r="R1320" s="25"/>
      <c r="S1320" s="25"/>
      <c r="T1320" s="25"/>
      <c r="U1320" s="25"/>
      <c r="V1320" s="25"/>
      <c r="W1320" s="25"/>
      <c r="X1320" s="25"/>
      <c r="Y1320" s="25"/>
      <c r="Z1320" s="25"/>
      <c r="AA1320" s="25"/>
      <c r="AB1320" s="25"/>
      <c r="AC1320" s="25"/>
      <c r="AD1320" s="25"/>
      <c r="AE1320" s="25"/>
      <c r="AF1320" s="25"/>
      <c r="AG1320" s="25"/>
      <c r="AH1320" s="25"/>
      <c r="AI1320" s="25"/>
      <c r="AJ1320" s="155"/>
    </row>
    <row r="1321" spans="4:36" x14ac:dyDescent="0.2">
      <c r="D1321" s="25"/>
      <c r="E1321" s="25"/>
      <c r="F1321" s="25"/>
      <c r="G1321" s="25"/>
      <c r="H1321" s="25"/>
      <c r="I1321" s="25"/>
      <c r="J1321" s="25"/>
      <c r="K1321" s="25"/>
      <c r="L1321" s="25"/>
      <c r="M1321" s="25"/>
      <c r="N1321" s="25"/>
      <c r="O1321" s="25"/>
      <c r="P1321" s="25"/>
      <c r="Q1321" s="25"/>
      <c r="R1321" s="25"/>
      <c r="S1321" s="25"/>
      <c r="T1321" s="25"/>
      <c r="U1321" s="25"/>
      <c r="V1321" s="25"/>
      <c r="W1321" s="25"/>
      <c r="X1321" s="25"/>
      <c r="Y1321" s="25"/>
      <c r="Z1321" s="25"/>
      <c r="AA1321" s="25"/>
      <c r="AB1321" s="25"/>
      <c r="AC1321" s="25"/>
      <c r="AD1321" s="25"/>
      <c r="AE1321" s="25"/>
      <c r="AF1321" s="25"/>
      <c r="AG1321" s="25"/>
      <c r="AH1321" s="25"/>
      <c r="AI1321" s="25"/>
      <c r="AJ1321" s="155"/>
    </row>
    <row r="1322" spans="4:36" x14ac:dyDescent="0.2">
      <c r="D1322" s="25"/>
      <c r="E1322" s="25"/>
      <c r="F1322" s="25"/>
      <c r="G1322" s="25"/>
      <c r="H1322" s="25"/>
      <c r="I1322" s="25"/>
      <c r="J1322" s="25"/>
      <c r="K1322" s="25"/>
      <c r="L1322" s="25"/>
      <c r="M1322" s="25"/>
      <c r="N1322" s="25"/>
      <c r="O1322" s="25"/>
      <c r="P1322" s="25"/>
      <c r="Q1322" s="25"/>
      <c r="R1322" s="25"/>
      <c r="S1322" s="25"/>
      <c r="T1322" s="25"/>
      <c r="U1322" s="25"/>
      <c r="V1322" s="25"/>
      <c r="W1322" s="25"/>
      <c r="X1322" s="25"/>
      <c r="Y1322" s="25"/>
      <c r="Z1322" s="25"/>
      <c r="AA1322" s="25"/>
      <c r="AB1322" s="25"/>
      <c r="AC1322" s="25"/>
      <c r="AD1322" s="25"/>
      <c r="AE1322" s="25"/>
      <c r="AF1322" s="25"/>
      <c r="AG1322" s="25"/>
      <c r="AH1322" s="25"/>
      <c r="AI1322" s="25"/>
      <c r="AJ1322" s="155"/>
    </row>
    <row r="1323" spans="4:36" x14ac:dyDescent="0.2">
      <c r="D1323" s="25"/>
      <c r="E1323" s="25"/>
      <c r="F1323" s="25"/>
      <c r="G1323" s="25"/>
      <c r="H1323" s="25"/>
      <c r="I1323" s="25"/>
      <c r="J1323" s="25"/>
      <c r="K1323" s="25"/>
      <c r="L1323" s="25"/>
      <c r="M1323" s="25"/>
      <c r="N1323" s="25"/>
      <c r="O1323" s="25"/>
      <c r="P1323" s="25"/>
      <c r="Q1323" s="25"/>
      <c r="R1323" s="25"/>
      <c r="S1323" s="25"/>
      <c r="T1323" s="25"/>
      <c r="U1323" s="25"/>
      <c r="V1323" s="25"/>
      <c r="W1323" s="25"/>
      <c r="X1323" s="25"/>
      <c r="Y1323" s="25"/>
      <c r="Z1323" s="25"/>
      <c r="AA1323" s="25"/>
      <c r="AB1323" s="25"/>
      <c r="AC1323" s="25"/>
      <c r="AD1323" s="25"/>
      <c r="AE1323" s="25"/>
      <c r="AF1323" s="25"/>
      <c r="AG1323" s="25"/>
      <c r="AH1323" s="25"/>
      <c r="AI1323" s="25"/>
      <c r="AJ1323" s="155"/>
    </row>
    <row r="1324" spans="4:36" x14ac:dyDescent="0.2">
      <c r="D1324" s="25"/>
      <c r="E1324" s="25"/>
      <c r="F1324" s="25"/>
      <c r="G1324" s="25"/>
      <c r="H1324" s="25"/>
      <c r="I1324" s="25"/>
      <c r="J1324" s="25"/>
      <c r="K1324" s="25"/>
      <c r="L1324" s="25"/>
      <c r="M1324" s="25"/>
      <c r="N1324" s="25"/>
      <c r="O1324" s="25"/>
      <c r="P1324" s="25"/>
      <c r="Q1324" s="25"/>
      <c r="R1324" s="25"/>
      <c r="S1324" s="25"/>
      <c r="T1324" s="25"/>
      <c r="U1324" s="25"/>
      <c r="V1324" s="25"/>
      <c r="W1324" s="25"/>
      <c r="X1324" s="25"/>
      <c r="Y1324" s="25"/>
      <c r="Z1324" s="25"/>
      <c r="AA1324" s="25"/>
      <c r="AB1324" s="25"/>
      <c r="AC1324" s="25"/>
      <c r="AD1324" s="25"/>
      <c r="AE1324" s="25"/>
      <c r="AF1324" s="25"/>
      <c r="AG1324" s="25"/>
      <c r="AH1324" s="25"/>
      <c r="AI1324" s="25"/>
      <c r="AJ1324" s="155"/>
    </row>
    <row r="1325" spans="4:36" x14ac:dyDescent="0.2">
      <c r="D1325" s="25"/>
      <c r="E1325" s="25"/>
      <c r="F1325" s="25"/>
      <c r="G1325" s="25"/>
      <c r="H1325" s="25"/>
      <c r="I1325" s="25"/>
      <c r="J1325" s="25"/>
      <c r="K1325" s="25"/>
      <c r="L1325" s="25"/>
      <c r="M1325" s="25"/>
      <c r="N1325" s="25"/>
      <c r="O1325" s="25"/>
      <c r="P1325" s="25"/>
      <c r="Q1325" s="25"/>
      <c r="R1325" s="25"/>
      <c r="S1325" s="25"/>
      <c r="T1325" s="25"/>
      <c r="U1325" s="25"/>
      <c r="V1325" s="25"/>
      <c r="W1325" s="25"/>
      <c r="X1325" s="25"/>
      <c r="Y1325" s="25"/>
      <c r="Z1325" s="25"/>
      <c r="AA1325" s="25"/>
      <c r="AB1325" s="25"/>
      <c r="AC1325" s="25"/>
      <c r="AD1325" s="25"/>
      <c r="AE1325" s="25"/>
      <c r="AF1325" s="25"/>
      <c r="AG1325" s="25"/>
      <c r="AH1325" s="25"/>
      <c r="AI1325" s="25"/>
      <c r="AJ1325" s="155"/>
    </row>
    <row r="1326" spans="4:36" x14ac:dyDescent="0.2">
      <c r="D1326" s="25"/>
      <c r="E1326" s="25"/>
      <c r="F1326" s="25"/>
      <c r="G1326" s="25"/>
      <c r="H1326" s="25"/>
      <c r="I1326" s="25"/>
      <c r="J1326" s="25"/>
      <c r="K1326" s="25"/>
      <c r="L1326" s="25"/>
      <c r="M1326" s="25"/>
      <c r="N1326" s="25"/>
      <c r="O1326" s="25"/>
      <c r="P1326" s="25"/>
      <c r="Q1326" s="25"/>
      <c r="R1326" s="25"/>
      <c r="S1326" s="25"/>
      <c r="T1326" s="25"/>
      <c r="U1326" s="25"/>
      <c r="V1326" s="25"/>
      <c r="W1326" s="25"/>
      <c r="X1326" s="25"/>
      <c r="Y1326" s="25"/>
      <c r="Z1326" s="25"/>
      <c r="AA1326" s="25"/>
      <c r="AB1326" s="25"/>
      <c r="AC1326" s="25"/>
      <c r="AD1326" s="25"/>
      <c r="AE1326" s="25"/>
      <c r="AF1326" s="25"/>
      <c r="AG1326" s="25"/>
      <c r="AH1326" s="25"/>
      <c r="AI1326" s="25"/>
      <c r="AJ1326" s="155"/>
    </row>
    <row r="1327" spans="4:36" x14ac:dyDescent="0.2">
      <c r="D1327" s="25"/>
      <c r="E1327" s="25"/>
      <c r="F1327" s="25"/>
      <c r="G1327" s="25"/>
      <c r="H1327" s="25"/>
      <c r="I1327" s="25"/>
      <c r="J1327" s="25"/>
      <c r="K1327" s="25"/>
      <c r="L1327" s="25"/>
      <c r="M1327" s="25"/>
      <c r="N1327" s="25"/>
      <c r="O1327" s="25"/>
      <c r="P1327" s="25"/>
      <c r="Q1327" s="25"/>
      <c r="R1327" s="25"/>
      <c r="S1327" s="25"/>
      <c r="T1327" s="25"/>
      <c r="U1327" s="25"/>
      <c r="V1327" s="25"/>
      <c r="W1327" s="25"/>
      <c r="X1327" s="25"/>
      <c r="Y1327" s="25"/>
      <c r="Z1327" s="25"/>
      <c r="AA1327" s="25"/>
      <c r="AB1327" s="25"/>
      <c r="AC1327" s="25"/>
      <c r="AD1327" s="25"/>
      <c r="AE1327" s="25"/>
      <c r="AF1327" s="25"/>
      <c r="AG1327" s="25"/>
      <c r="AH1327" s="25"/>
      <c r="AI1327" s="25"/>
      <c r="AJ1327" s="155"/>
    </row>
    <row r="1328" spans="4:36" x14ac:dyDescent="0.2">
      <c r="D1328" s="25"/>
      <c r="E1328" s="25"/>
      <c r="F1328" s="25"/>
      <c r="G1328" s="25"/>
      <c r="H1328" s="25"/>
      <c r="I1328" s="25"/>
      <c r="J1328" s="25"/>
      <c r="K1328" s="25"/>
      <c r="L1328" s="25"/>
      <c r="M1328" s="25"/>
      <c r="N1328" s="25"/>
      <c r="O1328" s="25"/>
      <c r="P1328" s="25"/>
      <c r="Q1328" s="25"/>
      <c r="R1328" s="25"/>
      <c r="S1328" s="25"/>
      <c r="T1328" s="25"/>
      <c r="U1328" s="25"/>
      <c r="V1328" s="25"/>
      <c r="W1328" s="25"/>
      <c r="X1328" s="25"/>
      <c r="Y1328" s="25"/>
      <c r="Z1328" s="25"/>
      <c r="AA1328" s="25"/>
      <c r="AB1328" s="25"/>
      <c r="AC1328" s="25"/>
      <c r="AD1328" s="25"/>
      <c r="AE1328" s="25"/>
      <c r="AF1328" s="25"/>
      <c r="AG1328" s="25"/>
      <c r="AH1328" s="25"/>
      <c r="AI1328" s="25"/>
      <c r="AJ1328" s="155"/>
    </row>
    <row r="1329" spans="4:36" x14ac:dyDescent="0.2">
      <c r="D1329" s="25"/>
      <c r="E1329" s="25"/>
      <c r="F1329" s="25"/>
      <c r="G1329" s="25"/>
      <c r="H1329" s="25"/>
      <c r="I1329" s="25"/>
      <c r="J1329" s="25"/>
      <c r="K1329" s="25"/>
      <c r="L1329" s="25"/>
      <c r="M1329" s="25"/>
      <c r="N1329" s="25"/>
      <c r="O1329" s="25"/>
      <c r="P1329" s="25"/>
      <c r="Q1329" s="25"/>
      <c r="R1329" s="25"/>
      <c r="S1329" s="25"/>
      <c r="T1329" s="25"/>
      <c r="U1329" s="25"/>
      <c r="V1329" s="25"/>
      <c r="W1329" s="25"/>
      <c r="X1329" s="25"/>
      <c r="Y1329" s="25"/>
      <c r="Z1329" s="25"/>
      <c r="AA1329" s="25"/>
      <c r="AB1329" s="25"/>
      <c r="AC1329" s="25"/>
      <c r="AD1329" s="25"/>
      <c r="AE1329" s="25"/>
      <c r="AF1329" s="25"/>
      <c r="AG1329" s="25"/>
      <c r="AH1329" s="25"/>
      <c r="AI1329" s="25"/>
      <c r="AJ1329" s="155"/>
    </row>
    <row r="1330" spans="4:36" x14ac:dyDescent="0.2">
      <c r="D1330" s="25"/>
      <c r="E1330" s="25"/>
      <c r="F1330" s="25"/>
      <c r="G1330" s="25"/>
      <c r="H1330" s="25"/>
      <c r="I1330" s="25"/>
      <c r="J1330" s="25"/>
      <c r="K1330" s="25"/>
      <c r="L1330" s="25"/>
      <c r="M1330" s="25"/>
      <c r="N1330" s="25"/>
      <c r="O1330" s="25"/>
      <c r="P1330" s="25"/>
      <c r="Q1330" s="25"/>
      <c r="R1330" s="25"/>
      <c r="S1330" s="25"/>
      <c r="T1330" s="25"/>
      <c r="U1330" s="25"/>
      <c r="V1330" s="25"/>
      <c r="W1330" s="25"/>
      <c r="X1330" s="25"/>
      <c r="Y1330" s="25"/>
      <c r="Z1330" s="25"/>
      <c r="AA1330" s="25"/>
      <c r="AB1330" s="25"/>
      <c r="AC1330" s="25"/>
      <c r="AD1330" s="25"/>
      <c r="AE1330" s="25"/>
      <c r="AF1330" s="25"/>
      <c r="AG1330" s="25"/>
      <c r="AH1330" s="25"/>
      <c r="AI1330" s="25"/>
      <c r="AJ1330" s="155"/>
    </row>
    <row r="1331" spans="4:36" x14ac:dyDescent="0.2">
      <c r="D1331" s="25"/>
      <c r="E1331" s="25"/>
      <c r="F1331" s="25"/>
      <c r="G1331" s="25"/>
      <c r="H1331" s="25"/>
      <c r="I1331" s="25"/>
      <c r="J1331" s="25"/>
      <c r="K1331" s="25"/>
      <c r="L1331" s="25"/>
      <c r="M1331" s="25"/>
      <c r="N1331" s="25"/>
      <c r="O1331" s="25"/>
      <c r="P1331" s="25"/>
      <c r="Q1331" s="25"/>
      <c r="R1331" s="25"/>
      <c r="S1331" s="25"/>
      <c r="T1331" s="25"/>
      <c r="U1331" s="25"/>
      <c r="V1331" s="25"/>
      <c r="W1331" s="25"/>
      <c r="X1331" s="25"/>
      <c r="Y1331" s="25"/>
      <c r="Z1331" s="25"/>
      <c r="AA1331" s="25"/>
      <c r="AB1331" s="25"/>
      <c r="AC1331" s="25"/>
      <c r="AD1331" s="25"/>
      <c r="AE1331" s="25"/>
      <c r="AF1331" s="25"/>
      <c r="AG1331" s="25"/>
      <c r="AH1331" s="25"/>
      <c r="AI1331" s="25"/>
      <c r="AJ1331" s="155"/>
    </row>
    <row r="1332" spans="4:36" x14ac:dyDescent="0.2">
      <c r="D1332" s="25"/>
      <c r="E1332" s="25"/>
      <c r="F1332" s="25"/>
      <c r="G1332" s="25"/>
      <c r="H1332" s="25"/>
      <c r="I1332" s="25"/>
      <c r="J1332" s="25"/>
      <c r="K1332" s="25"/>
      <c r="L1332" s="25"/>
      <c r="M1332" s="25"/>
      <c r="N1332" s="25"/>
      <c r="O1332" s="25"/>
      <c r="P1332" s="25"/>
      <c r="Q1332" s="25"/>
      <c r="R1332" s="25"/>
      <c r="S1332" s="25"/>
      <c r="T1332" s="25"/>
      <c r="U1332" s="25"/>
      <c r="V1332" s="25"/>
      <c r="W1332" s="25"/>
      <c r="X1332" s="25"/>
      <c r="Y1332" s="25"/>
      <c r="Z1332" s="25"/>
      <c r="AA1332" s="25"/>
      <c r="AB1332" s="25"/>
      <c r="AC1332" s="25"/>
      <c r="AD1332" s="25"/>
      <c r="AE1332" s="25"/>
      <c r="AF1332" s="25"/>
      <c r="AG1332" s="25"/>
      <c r="AH1332" s="25"/>
      <c r="AI1332" s="25"/>
      <c r="AJ1332" s="155"/>
    </row>
    <row r="1333" spans="4:36" x14ac:dyDescent="0.2">
      <c r="D1333" s="25"/>
      <c r="E1333" s="25"/>
      <c r="F1333" s="25"/>
      <c r="G1333" s="25"/>
      <c r="H1333" s="25"/>
      <c r="I1333" s="25"/>
      <c r="J1333" s="25"/>
      <c r="K1333" s="25"/>
      <c r="L1333" s="25"/>
      <c r="M1333" s="25"/>
      <c r="N1333" s="25"/>
      <c r="O1333" s="25"/>
      <c r="P1333" s="25"/>
      <c r="Q1333" s="25"/>
      <c r="R1333" s="25"/>
      <c r="S1333" s="25"/>
      <c r="T1333" s="25"/>
      <c r="U1333" s="25"/>
      <c r="V1333" s="25"/>
      <c r="W1333" s="25"/>
      <c r="X1333" s="25"/>
      <c r="Y1333" s="25"/>
      <c r="Z1333" s="25"/>
      <c r="AA1333" s="25"/>
      <c r="AB1333" s="25"/>
      <c r="AC1333" s="25"/>
      <c r="AD1333" s="25"/>
      <c r="AE1333" s="25"/>
      <c r="AF1333" s="25"/>
      <c r="AG1333" s="25"/>
      <c r="AH1333" s="25"/>
      <c r="AI1333" s="25"/>
      <c r="AJ1333" s="155"/>
    </row>
    <row r="1334" spans="4:36" x14ac:dyDescent="0.2">
      <c r="D1334" s="25"/>
      <c r="E1334" s="25"/>
      <c r="F1334" s="25"/>
      <c r="G1334" s="25"/>
      <c r="H1334" s="25"/>
      <c r="I1334" s="25"/>
      <c r="J1334" s="25"/>
      <c r="K1334" s="25"/>
      <c r="L1334" s="25"/>
      <c r="M1334" s="25"/>
      <c r="N1334" s="25"/>
      <c r="O1334" s="25"/>
      <c r="P1334" s="25"/>
      <c r="Q1334" s="25"/>
      <c r="R1334" s="25"/>
      <c r="S1334" s="25"/>
      <c r="T1334" s="25"/>
      <c r="U1334" s="25"/>
      <c r="V1334" s="25"/>
      <c r="W1334" s="25"/>
      <c r="X1334" s="25"/>
      <c r="Y1334" s="25"/>
      <c r="Z1334" s="25"/>
      <c r="AA1334" s="25"/>
      <c r="AB1334" s="25"/>
      <c r="AC1334" s="25"/>
      <c r="AD1334" s="25"/>
      <c r="AE1334" s="25"/>
      <c r="AF1334" s="25"/>
      <c r="AG1334" s="25"/>
      <c r="AH1334" s="25"/>
      <c r="AI1334" s="25"/>
      <c r="AJ1334" s="155"/>
    </row>
    <row r="1335" spans="4:36" x14ac:dyDescent="0.2">
      <c r="D1335" s="25"/>
      <c r="E1335" s="25"/>
      <c r="F1335" s="25"/>
      <c r="G1335" s="25"/>
      <c r="H1335" s="25"/>
      <c r="I1335" s="25"/>
      <c r="J1335" s="25"/>
      <c r="K1335" s="25"/>
      <c r="L1335" s="25"/>
      <c r="M1335" s="25"/>
      <c r="N1335" s="25"/>
      <c r="O1335" s="25"/>
      <c r="P1335" s="25"/>
      <c r="Q1335" s="25"/>
      <c r="R1335" s="25"/>
      <c r="S1335" s="25"/>
      <c r="T1335" s="25"/>
      <c r="U1335" s="25"/>
      <c r="V1335" s="25"/>
      <c r="W1335" s="25"/>
      <c r="X1335" s="25"/>
      <c r="Y1335" s="25"/>
      <c r="Z1335" s="25"/>
      <c r="AA1335" s="25"/>
      <c r="AB1335" s="25"/>
      <c r="AC1335" s="25"/>
      <c r="AD1335" s="25"/>
      <c r="AE1335" s="25"/>
      <c r="AF1335" s="25"/>
      <c r="AG1335" s="25"/>
      <c r="AH1335" s="25"/>
      <c r="AI1335" s="25"/>
      <c r="AJ1335" s="155"/>
    </row>
    <row r="1336" spans="4:36" x14ac:dyDescent="0.2">
      <c r="D1336" s="25"/>
      <c r="E1336" s="25"/>
      <c r="F1336" s="25"/>
      <c r="G1336" s="25"/>
      <c r="H1336" s="25"/>
      <c r="I1336" s="25"/>
      <c r="J1336" s="25"/>
      <c r="K1336" s="25"/>
      <c r="L1336" s="25"/>
      <c r="M1336" s="25"/>
      <c r="N1336" s="25"/>
      <c r="O1336" s="25"/>
      <c r="P1336" s="25"/>
      <c r="Q1336" s="25"/>
      <c r="R1336" s="25"/>
      <c r="S1336" s="25"/>
      <c r="T1336" s="25"/>
      <c r="U1336" s="25"/>
      <c r="V1336" s="25"/>
      <c r="W1336" s="25"/>
      <c r="X1336" s="25"/>
      <c r="Y1336" s="25"/>
      <c r="Z1336" s="25"/>
      <c r="AA1336" s="25"/>
      <c r="AB1336" s="25"/>
      <c r="AC1336" s="25"/>
      <c r="AD1336" s="25"/>
      <c r="AE1336" s="25"/>
      <c r="AF1336" s="25"/>
      <c r="AG1336" s="25"/>
      <c r="AH1336" s="25"/>
      <c r="AI1336" s="25"/>
      <c r="AJ1336" s="155"/>
    </row>
    <row r="1337" spans="4:36" x14ac:dyDescent="0.2">
      <c r="D1337" s="25"/>
      <c r="E1337" s="25"/>
      <c r="F1337" s="25"/>
      <c r="G1337" s="25"/>
      <c r="H1337" s="25"/>
      <c r="I1337" s="25"/>
      <c r="J1337" s="25"/>
      <c r="K1337" s="25"/>
      <c r="L1337" s="25"/>
      <c r="M1337" s="25"/>
      <c r="N1337" s="25"/>
      <c r="O1337" s="25"/>
      <c r="P1337" s="25"/>
      <c r="Q1337" s="25"/>
      <c r="R1337" s="25"/>
      <c r="S1337" s="25"/>
      <c r="T1337" s="25"/>
      <c r="U1337" s="25"/>
      <c r="V1337" s="25"/>
      <c r="W1337" s="25"/>
      <c r="X1337" s="25"/>
      <c r="Y1337" s="25"/>
      <c r="Z1337" s="25"/>
      <c r="AA1337" s="25"/>
      <c r="AB1337" s="25"/>
      <c r="AC1337" s="25"/>
      <c r="AD1337" s="25"/>
      <c r="AE1337" s="25"/>
      <c r="AF1337" s="25"/>
      <c r="AG1337" s="25"/>
      <c r="AH1337" s="25"/>
      <c r="AI1337" s="25"/>
      <c r="AJ1337" s="155"/>
    </row>
    <row r="1338" spans="4:36" x14ac:dyDescent="0.2">
      <c r="D1338" s="25"/>
      <c r="E1338" s="25"/>
      <c r="F1338" s="25"/>
      <c r="G1338" s="25"/>
      <c r="H1338" s="25"/>
      <c r="I1338" s="25"/>
      <c r="J1338" s="25"/>
      <c r="K1338" s="25"/>
      <c r="L1338" s="25"/>
      <c r="M1338" s="25"/>
      <c r="N1338" s="25"/>
      <c r="O1338" s="25"/>
      <c r="P1338" s="25"/>
      <c r="Q1338" s="25"/>
      <c r="R1338" s="25"/>
      <c r="S1338" s="25"/>
      <c r="T1338" s="25"/>
      <c r="U1338" s="25"/>
      <c r="V1338" s="25"/>
      <c r="W1338" s="25"/>
      <c r="X1338" s="25"/>
      <c r="Y1338" s="25"/>
      <c r="Z1338" s="25"/>
      <c r="AA1338" s="25"/>
      <c r="AB1338" s="25"/>
      <c r="AC1338" s="25"/>
      <c r="AD1338" s="25"/>
      <c r="AE1338" s="25"/>
      <c r="AF1338" s="25"/>
      <c r="AG1338" s="25"/>
      <c r="AH1338" s="25"/>
      <c r="AI1338" s="25"/>
      <c r="AJ1338" s="155"/>
    </row>
    <row r="1339" spans="4:36" x14ac:dyDescent="0.2">
      <c r="D1339" s="25"/>
      <c r="E1339" s="25"/>
      <c r="F1339" s="25"/>
      <c r="G1339" s="25"/>
      <c r="H1339" s="25"/>
      <c r="I1339" s="25"/>
      <c r="J1339" s="25"/>
      <c r="K1339" s="25"/>
      <c r="L1339" s="25"/>
      <c r="M1339" s="25"/>
      <c r="N1339" s="25"/>
      <c r="O1339" s="25"/>
      <c r="P1339" s="25"/>
      <c r="Q1339" s="25"/>
      <c r="R1339" s="25"/>
      <c r="S1339" s="25"/>
      <c r="T1339" s="25"/>
      <c r="U1339" s="25"/>
      <c r="V1339" s="25"/>
      <c r="W1339" s="25"/>
      <c r="X1339" s="25"/>
      <c r="Y1339" s="25"/>
      <c r="Z1339" s="25"/>
      <c r="AA1339" s="25"/>
      <c r="AB1339" s="25"/>
      <c r="AC1339" s="25"/>
      <c r="AD1339" s="25"/>
      <c r="AE1339" s="25"/>
      <c r="AF1339" s="25"/>
      <c r="AG1339" s="25"/>
      <c r="AH1339" s="25"/>
      <c r="AI1339" s="25"/>
      <c r="AJ1339" s="155"/>
    </row>
    <row r="1340" spans="4:36" x14ac:dyDescent="0.2">
      <c r="D1340" s="25"/>
      <c r="E1340" s="25"/>
      <c r="F1340" s="25"/>
      <c r="G1340" s="25"/>
      <c r="H1340" s="25"/>
      <c r="I1340" s="25"/>
      <c r="J1340" s="25"/>
      <c r="K1340" s="25"/>
      <c r="L1340" s="25"/>
      <c r="M1340" s="25"/>
      <c r="N1340" s="25"/>
      <c r="O1340" s="25"/>
      <c r="P1340" s="25"/>
      <c r="Q1340" s="25"/>
      <c r="R1340" s="25"/>
      <c r="S1340" s="25"/>
      <c r="T1340" s="25"/>
      <c r="U1340" s="25"/>
      <c r="V1340" s="25"/>
      <c r="W1340" s="25"/>
      <c r="X1340" s="25"/>
      <c r="Y1340" s="25"/>
      <c r="Z1340" s="25"/>
      <c r="AA1340" s="25"/>
      <c r="AB1340" s="25"/>
      <c r="AC1340" s="25"/>
      <c r="AD1340" s="25"/>
      <c r="AE1340" s="25"/>
      <c r="AF1340" s="25"/>
      <c r="AG1340" s="25"/>
      <c r="AH1340" s="25"/>
      <c r="AI1340" s="25"/>
      <c r="AJ1340" s="155"/>
    </row>
    <row r="1341" spans="4:36" x14ac:dyDescent="0.2">
      <c r="D1341" s="25"/>
      <c r="E1341" s="25"/>
      <c r="F1341" s="25"/>
      <c r="G1341" s="25"/>
      <c r="H1341" s="25"/>
      <c r="I1341" s="25"/>
      <c r="J1341" s="25"/>
      <c r="K1341" s="25"/>
      <c r="L1341" s="25"/>
      <c r="M1341" s="25"/>
      <c r="N1341" s="25"/>
      <c r="O1341" s="25"/>
      <c r="P1341" s="25"/>
      <c r="Q1341" s="25"/>
      <c r="R1341" s="25"/>
      <c r="S1341" s="25"/>
      <c r="T1341" s="25"/>
      <c r="U1341" s="25"/>
      <c r="V1341" s="25"/>
      <c r="W1341" s="25"/>
      <c r="X1341" s="25"/>
      <c r="Y1341" s="25"/>
      <c r="Z1341" s="25"/>
      <c r="AA1341" s="25"/>
      <c r="AB1341" s="25"/>
      <c r="AC1341" s="25"/>
      <c r="AD1341" s="25"/>
      <c r="AE1341" s="25"/>
      <c r="AF1341" s="25"/>
      <c r="AG1341" s="25"/>
      <c r="AH1341" s="25"/>
      <c r="AI1341" s="25"/>
      <c r="AJ1341" s="155"/>
    </row>
    <row r="1342" spans="4:36" x14ac:dyDescent="0.2">
      <c r="D1342" s="25"/>
      <c r="E1342" s="25"/>
      <c r="F1342" s="25"/>
      <c r="G1342" s="25"/>
      <c r="H1342" s="25"/>
      <c r="I1342" s="25"/>
      <c r="J1342" s="25"/>
      <c r="K1342" s="25"/>
      <c r="L1342" s="25"/>
      <c r="M1342" s="25"/>
      <c r="N1342" s="25"/>
      <c r="O1342" s="25"/>
      <c r="P1342" s="25"/>
      <c r="Q1342" s="25"/>
      <c r="R1342" s="25"/>
      <c r="S1342" s="25"/>
      <c r="T1342" s="25"/>
      <c r="U1342" s="25"/>
      <c r="V1342" s="25"/>
      <c r="W1342" s="25"/>
      <c r="X1342" s="25"/>
      <c r="Y1342" s="25"/>
      <c r="Z1342" s="25"/>
      <c r="AA1342" s="25"/>
      <c r="AB1342" s="25"/>
      <c r="AC1342" s="25"/>
      <c r="AD1342" s="25"/>
      <c r="AE1342" s="25"/>
      <c r="AF1342" s="25"/>
      <c r="AG1342" s="25"/>
      <c r="AH1342" s="25"/>
      <c r="AI1342" s="25"/>
      <c r="AJ1342" s="155"/>
    </row>
    <row r="1343" spans="4:36" x14ac:dyDescent="0.2">
      <c r="D1343" s="25"/>
      <c r="E1343" s="25"/>
      <c r="F1343" s="25"/>
      <c r="G1343" s="25"/>
      <c r="H1343" s="25"/>
      <c r="I1343" s="25"/>
      <c r="J1343" s="25"/>
      <c r="K1343" s="25"/>
      <c r="L1343" s="25"/>
      <c r="M1343" s="25"/>
      <c r="N1343" s="25"/>
      <c r="O1343" s="25"/>
      <c r="P1343" s="25"/>
      <c r="Q1343" s="25"/>
      <c r="R1343" s="25"/>
      <c r="S1343" s="25"/>
      <c r="T1343" s="25"/>
      <c r="U1343" s="25"/>
      <c r="V1343" s="25"/>
      <c r="W1343" s="25"/>
      <c r="X1343" s="25"/>
      <c r="Y1343" s="25"/>
      <c r="Z1343" s="25"/>
      <c r="AA1343" s="25"/>
      <c r="AB1343" s="25"/>
      <c r="AC1343" s="25"/>
      <c r="AD1343" s="25"/>
      <c r="AE1343" s="25"/>
      <c r="AF1343" s="25"/>
      <c r="AG1343" s="25"/>
      <c r="AH1343" s="25"/>
      <c r="AI1343" s="25"/>
      <c r="AJ1343" s="155"/>
    </row>
    <row r="1344" spans="4:36" x14ac:dyDescent="0.2">
      <c r="D1344" s="25"/>
      <c r="E1344" s="25"/>
      <c r="F1344" s="25"/>
      <c r="G1344" s="25"/>
      <c r="H1344" s="25"/>
      <c r="I1344" s="25"/>
      <c r="J1344" s="25"/>
      <c r="K1344" s="25"/>
      <c r="L1344" s="25"/>
      <c r="M1344" s="25"/>
      <c r="N1344" s="25"/>
      <c r="O1344" s="25"/>
      <c r="P1344" s="25"/>
      <c r="Q1344" s="25"/>
      <c r="R1344" s="25"/>
      <c r="S1344" s="25"/>
      <c r="T1344" s="25"/>
      <c r="U1344" s="25"/>
      <c r="V1344" s="25"/>
      <c r="W1344" s="25"/>
      <c r="X1344" s="25"/>
      <c r="Y1344" s="25"/>
      <c r="Z1344" s="25"/>
      <c r="AA1344" s="25"/>
      <c r="AB1344" s="25"/>
      <c r="AC1344" s="25"/>
      <c r="AD1344" s="25"/>
      <c r="AE1344" s="25"/>
      <c r="AF1344" s="25"/>
      <c r="AG1344" s="25"/>
      <c r="AH1344" s="25"/>
      <c r="AI1344" s="25"/>
      <c r="AJ1344" s="155"/>
    </row>
    <row r="1345" spans="4:36" x14ac:dyDescent="0.2">
      <c r="D1345" s="25"/>
      <c r="E1345" s="25"/>
      <c r="F1345" s="25"/>
      <c r="G1345" s="25"/>
      <c r="H1345" s="25"/>
      <c r="I1345" s="25"/>
      <c r="J1345" s="25"/>
      <c r="K1345" s="25"/>
      <c r="L1345" s="25"/>
      <c r="M1345" s="25"/>
      <c r="N1345" s="25"/>
      <c r="O1345" s="25"/>
      <c r="P1345" s="25"/>
      <c r="Q1345" s="25"/>
      <c r="R1345" s="25"/>
      <c r="S1345" s="25"/>
      <c r="T1345" s="25"/>
      <c r="U1345" s="25"/>
      <c r="V1345" s="25"/>
      <c r="W1345" s="25"/>
      <c r="X1345" s="25"/>
      <c r="Y1345" s="25"/>
      <c r="Z1345" s="25"/>
      <c r="AA1345" s="25"/>
      <c r="AB1345" s="25"/>
      <c r="AC1345" s="25"/>
      <c r="AD1345" s="25"/>
      <c r="AE1345" s="25"/>
      <c r="AF1345" s="25"/>
      <c r="AG1345" s="25"/>
      <c r="AH1345" s="25"/>
      <c r="AI1345" s="25"/>
      <c r="AJ1345" s="155"/>
    </row>
    <row r="1346" spans="4:36" x14ac:dyDescent="0.2">
      <c r="D1346" s="25"/>
      <c r="E1346" s="25"/>
      <c r="F1346" s="25"/>
      <c r="G1346" s="25"/>
      <c r="H1346" s="25"/>
      <c r="I1346" s="25"/>
      <c r="J1346" s="25"/>
      <c r="K1346" s="25"/>
      <c r="L1346" s="25"/>
      <c r="M1346" s="25"/>
      <c r="N1346" s="25"/>
      <c r="O1346" s="25"/>
      <c r="P1346" s="25"/>
      <c r="Q1346" s="25"/>
      <c r="R1346" s="25"/>
      <c r="S1346" s="25"/>
      <c r="T1346" s="25"/>
      <c r="U1346" s="25"/>
      <c r="V1346" s="25"/>
      <c r="W1346" s="25"/>
      <c r="X1346" s="25"/>
      <c r="Y1346" s="25"/>
      <c r="Z1346" s="25"/>
      <c r="AA1346" s="25"/>
      <c r="AB1346" s="25"/>
      <c r="AC1346" s="25"/>
      <c r="AD1346" s="25"/>
      <c r="AE1346" s="25"/>
      <c r="AF1346" s="25"/>
      <c r="AG1346" s="25"/>
      <c r="AH1346" s="25"/>
      <c r="AI1346" s="25"/>
      <c r="AJ1346" s="155"/>
    </row>
    <row r="1347" spans="4:36" x14ac:dyDescent="0.2">
      <c r="D1347" s="25"/>
      <c r="E1347" s="25"/>
      <c r="F1347" s="25"/>
      <c r="G1347" s="25"/>
      <c r="H1347" s="25"/>
      <c r="I1347" s="25"/>
      <c r="J1347" s="25"/>
      <c r="K1347" s="25"/>
      <c r="L1347" s="25"/>
      <c r="M1347" s="25"/>
      <c r="N1347" s="25"/>
      <c r="O1347" s="25"/>
      <c r="P1347" s="25"/>
      <c r="Q1347" s="25"/>
      <c r="R1347" s="25"/>
      <c r="S1347" s="25"/>
      <c r="T1347" s="25"/>
      <c r="U1347" s="25"/>
      <c r="V1347" s="25"/>
      <c r="W1347" s="25"/>
      <c r="X1347" s="25"/>
      <c r="Y1347" s="25"/>
      <c r="Z1347" s="25"/>
      <c r="AA1347" s="25"/>
      <c r="AB1347" s="25"/>
      <c r="AC1347" s="25"/>
      <c r="AD1347" s="25"/>
      <c r="AE1347" s="25"/>
      <c r="AF1347" s="25"/>
      <c r="AG1347" s="25"/>
      <c r="AH1347" s="25"/>
      <c r="AI1347" s="25"/>
      <c r="AJ1347" s="155"/>
    </row>
    <row r="1348" spans="4:36" x14ac:dyDescent="0.2">
      <c r="D1348" s="25"/>
      <c r="E1348" s="25"/>
      <c r="F1348" s="25"/>
      <c r="G1348" s="25"/>
      <c r="H1348" s="25"/>
      <c r="I1348" s="25"/>
      <c r="J1348" s="25"/>
      <c r="K1348" s="25"/>
      <c r="L1348" s="25"/>
      <c r="M1348" s="25"/>
      <c r="N1348" s="25"/>
      <c r="O1348" s="25"/>
      <c r="P1348" s="25"/>
      <c r="Q1348" s="25"/>
      <c r="R1348" s="25"/>
      <c r="S1348" s="25"/>
      <c r="T1348" s="25"/>
      <c r="U1348" s="25"/>
      <c r="V1348" s="25"/>
      <c r="W1348" s="25"/>
      <c r="X1348" s="25"/>
      <c r="Y1348" s="25"/>
      <c r="Z1348" s="25"/>
      <c r="AA1348" s="25"/>
      <c r="AB1348" s="25"/>
      <c r="AC1348" s="25"/>
      <c r="AD1348" s="25"/>
      <c r="AE1348" s="25"/>
      <c r="AF1348" s="25"/>
      <c r="AG1348" s="25"/>
      <c r="AH1348" s="25"/>
      <c r="AI1348" s="25"/>
      <c r="AJ1348" s="155"/>
    </row>
    <row r="1349" spans="4:36" x14ac:dyDescent="0.2">
      <c r="D1349" s="25"/>
      <c r="E1349" s="25"/>
      <c r="F1349" s="25"/>
      <c r="G1349" s="25"/>
      <c r="H1349" s="25"/>
      <c r="I1349" s="25"/>
      <c r="J1349" s="25"/>
      <c r="K1349" s="25"/>
      <c r="L1349" s="25"/>
      <c r="M1349" s="25"/>
      <c r="N1349" s="25"/>
      <c r="O1349" s="25"/>
      <c r="P1349" s="25"/>
      <c r="Q1349" s="25"/>
      <c r="R1349" s="25"/>
      <c r="S1349" s="25"/>
      <c r="T1349" s="25"/>
      <c r="U1349" s="25"/>
      <c r="V1349" s="25"/>
      <c r="W1349" s="25"/>
      <c r="X1349" s="25"/>
      <c r="Y1349" s="25"/>
      <c r="Z1349" s="25"/>
      <c r="AA1349" s="25"/>
      <c r="AB1349" s="25"/>
      <c r="AC1349" s="25"/>
      <c r="AD1349" s="25"/>
      <c r="AE1349" s="25"/>
      <c r="AF1349" s="25"/>
      <c r="AG1349" s="25"/>
      <c r="AH1349" s="25"/>
      <c r="AI1349" s="25"/>
      <c r="AJ1349" s="155"/>
    </row>
    <row r="1350" spans="4:36" x14ac:dyDescent="0.2">
      <c r="D1350" s="25"/>
      <c r="E1350" s="25"/>
      <c r="F1350" s="25"/>
      <c r="G1350" s="25"/>
      <c r="H1350" s="25"/>
      <c r="I1350" s="25"/>
      <c r="J1350" s="25"/>
      <c r="K1350" s="25"/>
      <c r="L1350" s="25"/>
      <c r="M1350" s="25"/>
      <c r="N1350" s="25"/>
      <c r="O1350" s="25"/>
      <c r="P1350" s="25"/>
      <c r="Q1350" s="25"/>
      <c r="R1350" s="25"/>
      <c r="S1350" s="25"/>
      <c r="T1350" s="25"/>
      <c r="U1350" s="25"/>
      <c r="V1350" s="25"/>
      <c r="W1350" s="25"/>
      <c r="X1350" s="25"/>
      <c r="Y1350" s="25"/>
      <c r="Z1350" s="25"/>
      <c r="AA1350" s="25"/>
      <c r="AB1350" s="25"/>
      <c r="AC1350" s="25"/>
      <c r="AD1350" s="25"/>
      <c r="AE1350" s="25"/>
      <c r="AF1350" s="25"/>
      <c r="AG1350" s="25"/>
      <c r="AH1350" s="25"/>
      <c r="AI1350" s="25"/>
      <c r="AJ1350" s="155"/>
    </row>
    <row r="1351" spans="4:36" x14ac:dyDescent="0.2">
      <c r="D1351" s="25"/>
      <c r="E1351" s="25"/>
      <c r="F1351" s="25"/>
      <c r="G1351" s="25"/>
      <c r="H1351" s="25"/>
      <c r="I1351" s="25"/>
      <c r="J1351" s="25"/>
      <c r="K1351" s="25"/>
      <c r="L1351" s="25"/>
      <c r="M1351" s="25"/>
      <c r="N1351" s="25"/>
      <c r="O1351" s="25"/>
      <c r="P1351" s="25"/>
      <c r="Q1351" s="25"/>
      <c r="R1351" s="25"/>
      <c r="S1351" s="25"/>
      <c r="T1351" s="25"/>
      <c r="U1351" s="25"/>
      <c r="V1351" s="25"/>
      <c r="W1351" s="25"/>
      <c r="X1351" s="25"/>
      <c r="Y1351" s="25"/>
      <c r="Z1351" s="25"/>
      <c r="AA1351" s="25"/>
      <c r="AB1351" s="25"/>
      <c r="AC1351" s="25"/>
      <c r="AD1351" s="25"/>
      <c r="AE1351" s="25"/>
      <c r="AF1351" s="25"/>
      <c r="AG1351" s="25"/>
      <c r="AH1351" s="25"/>
      <c r="AI1351" s="25"/>
      <c r="AJ1351" s="155"/>
    </row>
    <row r="1352" spans="4:36" x14ac:dyDescent="0.2">
      <c r="D1352" s="25"/>
      <c r="E1352" s="25"/>
      <c r="F1352" s="25"/>
      <c r="G1352" s="25"/>
      <c r="H1352" s="25"/>
      <c r="I1352" s="25"/>
      <c r="J1352" s="25"/>
      <c r="K1352" s="25"/>
      <c r="L1352" s="25"/>
      <c r="M1352" s="25"/>
      <c r="N1352" s="25"/>
      <c r="O1352" s="25"/>
      <c r="P1352" s="25"/>
      <c r="Q1352" s="25"/>
      <c r="R1352" s="25"/>
      <c r="S1352" s="25"/>
      <c r="T1352" s="25"/>
      <c r="U1352" s="25"/>
      <c r="V1352" s="25"/>
      <c r="W1352" s="25"/>
      <c r="X1352" s="25"/>
      <c r="Y1352" s="25"/>
      <c r="Z1352" s="25"/>
      <c r="AA1352" s="25"/>
      <c r="AB1352" s="25"/>
      <c r="AC1352" s="25"/>
      <c r="AD1352" s="25"/>
      <c r="AE1352" s="25"/>
      <c r="AF1352" s="25"/>
      <c r="AG1352" s="25"/>
      <c r="AH1352" s="25"/>
      <c r="AI1352" s="25"/>
      <c r="AJ1352" s="155"/>
    </row>
    <row r="1353" spans="4:36" x14ac:dyDescent="0.2">
      <c r="D1353" s="25"/>
      <c r="E1353" s="25"/>
      <c r="F1353" s="25"/>
      <c r="G1353" s="25"/>
      <c r="H1353" s="25"/>
      <c r="I1353" s="25"/>
      <c r="J1353" s="25"/>
      <c r="K1353" s="25"/>
      <c r="L1353" s="25"/>
      <c r="M1353" s="25"/>
      <c r="N1353" s="25"/>
      <c r="O1353" s="25"/>
      <c r="P1353" s="25"/>
      <c r="Q1353" s="25"/>
      <c r="R1353" s="25"/>
      <c r="S1353" s="25"/>
      <c r="T1353" s="25"/>
      <c r="U1353" s="25"/>
      <c r="V1353" s="25"/>
      <c r="W1353" s="25"/>
      <c r="X1353" s="25"/>
      <c r="Y1353" s="25"/>
      <c r="Z1353" s="25"/>
      <c r="AA1353" s="25"/>
      <c r="AB1353" s="25"/>
      <c r="AC1353" s="25"/>
      <c r="AD1353" s="25"/>
      <c r="AE1353" s="25"/>
      <c r="AF1353" s="25"/>
      <c r="AG1353" s="25"/>
      <c r="AH1353" s="25"/>
      <c r="AI1353" s="25"/>
      <c r="AJ1353" s="155"/>
    </row>
    <row r="1354" spans="4:36" x14ac:dyDescent="0.2">
      <c r="D1354" s="25"/>
      <c r="E1354" s="25"/>
      <c r="F1354" s="25"/>
      <c r="G1354" s="25"/>
      <c r="H1354" s="25"/>
      <c r="I1354" s="25"/>
      <c r="J1354" s="25"/>
      <c r="K1354" s="25"/>
      <c r="L1354" s="25"/>
      <c r="M1354" s="25"/>
      <c r="N1354" s="25"/>
      <c r="O1354" s="25"/>
      <c r="P1354" s="25"/>
      <c r="Q1354" s="25"/>
      <c r="R1354" s="25"/>
      <c r="S1354" s="25"/>
      <c r="T1354" s="25"/>
      <c r="U1354" s="25"/>
      <c r="V1354" s="25"/>
      <c r="W1354" s="25"/>
      <c r="X1354" s="25"/>
      <c r="Y1354" s="25"/>
      <c r="Z1354" s="25"/>
      <c r="AA1354" s="25"/>
      <c r="AB1354" s="25"/>
      <c r="AC1354" s="25"/>
      <c r="AD1354" s="25"/>
      <c r="AE1354" s="25"/>
      <c r="AF1354" s="25"/>
      <c r="AG1354" s="25"/>
      <c r="AH1354" s="25"/>
      <c r="AI1354" s="25"/>
      <c r="AJ1354" s="155"/>
    </row>
    <row r="1355" spans="4:36" x14ac:dyDescent="0.2">
      <c r="D1355" s="25"/>
      <c r="E1355" s="25"/>
      <c r="F1355" s="25"/>
      <c r="G1355" s="25"/>
      <c r="H1355" s="25"/>
      <c r="I1355" s="25"/>
      <c r="J1355" s="25"/>
      <c r="K1355" s="25"/>
      <c r="L1355" s="25"/>
      <c r="M1355" s="25"/>
      <c r="N1355" s="25"/>
      <c r="O1355" s="25"/>
      <c r="P1355" s="25"/>
      <c r="Q1355" s="25"/>
      <c r="R1355" s="25"/>
      <c r="S1355" s="25"/>
      <c r="T1355" s="25"/>
      <c r="U1355" s="25"/>
      <c r="V1355" s="25"/>
      <c r="W1355" s="25"/>
      <c r="X1355" s="25"/>
      <c r="Y1355" s="25"/>
      <c r="Z1355" s="25"/>
      <c r="AA1355" s="25"/>
      <c r="AB1355" s="25"/>
      <c r="AC1355" s="25"/>
      <c r="AD1355" s="25"/>
      <c r="AE1355" s="25"/>
      <c r="AF1355" s="25"/>
      <c r="AG1355" s="25"/>
      <c r="AH1355" s="25"/>
      <c r="AI1355" s="25"/>
      <c r="AJ1355" s="155"/>
    </row>
    <row r="1356" spans="4:36" x14ac:dyDescent="0.2">
      <c r="D1356" s="25"/>
      <c r="E1356" s="25"/>
      <c r="F1356" s="25"/>
      <c r="G1356" s="25"/>
      <c r="H1356" s="25"/>
      <c r="I1356" s="25"/>
      <c r="J1356" s="25"/>
      <c r="K1356" s="25"/>
      <c r="L1356" s="25"/>
      <c r="M1356" s="25"/>
      <c r="N1356" s="25"/>
      <c r="O1356" s="25"/>
      <c r="P1356" s="25"/>
      <c r="Q1356" s="25"/>
      <c r="R1356" s="25"/>
      <c r="S1356" s="25"/>
      <c r="T1356" s="25"/>
      <c r="U1356" s="25"/>
      <c r="V1356" s="25"/>
      <c r="W1356" s="25"/>
      <c r="X1356" s="25"/>
      <c r="Y1356" s="25"/>
      <c r="Z1356" s="25"/>
      <c r="AA1356" s="25"/>
      <c r="AB1356" s="25"/>
      <c r="AC1356" s="25"/>
      <c r="AD1356" s="25"/>
      <c r="AE1356" s="25"/>
      <c r="AF1356" s="25"/>
      <c r="AG1356" s="25"/>
      <c r="AH1356" s="25"/>
      <c r="AI1356" s="25"/>
      <c r="AJ1356" s="155"/>
    </row>
    <row r="1357" spans="4:36" x14ac:dyDescent="0.2">
      <c r="D1357" s="25"/>
      <c r="E1357" s="25"/>
      <c r="F1357" s="25"/>
      <c r="G1357" s="25"/>
      <c r="H1357" s="25"/>
      <c r="I1357" s="25"/>
      <c r="J1357" s="25"/>
      <c r="K1357" s="25"/>
      <c r="L1357" s="25"/>
      <c r="M1357" s="25"/>
      <c r="N1357" s="25"/>
      <c r="O1357" s="25"/>
      <c r="P1357" s="25"/>
      <c r="Q1357" s="25"/>
      <c r="R1357" s="25"/>
      <c r="S1357" s="25"/>
      <c r="T1357" s="25"/>
      <c r="U1357" s="25"/>
      <c r="V1357" s="25"/>
      <c r="W1357" s="25"/>
      <c r="X1357" s="25"/>
      <c r="Y1357" s="25"/>
      <c r="Z1357" s="25"/>
      <c r="AA1357" s="25"/>
      <c r="AB1357" s="25"/>
      <c r="AC1357" s="25"/>
      <c r="AD1357" s="25"/>
      <c r="AE1357" s="25"/>
      <c r="AF1357" s="25"/>
      <c r="AG1357" s="25"/>
      <c r="AH1357" s="25"/>
      <c r="AI1357" s="25"/>
      <c r="AJ1357" s="155"/>
    </row>
    <row r="1358" spans="4:36" x14ac:dyDescent="0.2">
      <c r="D1358" s="25"/>
      <c r="E1358" s="25"/>
      <c r="F1358" s="25"/>
      <c r="G1358" s="25"/>
      <c r="H1358" s="25"/>
      <c r="I1358" s="25"/>
      <c r="J1358" s="25"/>
      <c r="K1358" s="25"/>
      <c r="L1358" s="25"/>
      <c r="M1358" s="25"/>
      <c r="N1358" s="25"/>
      <c r="O1358" s="25"/>
      <c r="P1358" s="25"/>
      <c r="Q1358" s="25"/>
      <c r="R1358" s="25"/>
      <c r="S1358" s="25"/>
      <c r="T1358" s="25"/>
      <c r="U1358" s="25"/>
      <c r="V1358" s="25"/>
      <c r="W1358" s="25"/>
      <c r="X1358" s="25"/>
      <c r="Y1358" s="25"/>
      <c r="Z1358" s="25"/>
      <c r="AA1358" s="25"/>
      <c r="AB1358" s="25"/>
      <c r="AC1358" s="25"/>
      <c r="AD1358" s="25"/>
      <c r="AE1358" s="25"/>
      <c r="AF1358" s="25"/>
      <c r="AG1358" s="25"/>
      <c r="AH1358" s="25"/>
      <c r="AI1358" s="25"/>
      <c r="AJ1358" s="155"/>
    </row>
    <row r="1359" spans="4:36" x14ac:dyDescent="0.2">
      <c r="D1359" s="25"/>
      <c r="E1359" s="25"/>
      <c r="F1359" s="25"/>
      <c r="G1359" s="25"/>
      <c r="H1359" s="25"/>
      <c r="I1359" s="25"/>
      <c r="J1359" s="25"/>
      <c r="K1359" s="25"/>
      <c r="L1359" s="25"/>
      <c r="M1359" s="25"/>
      <c r="N1359" s="25"/>
      <c r="O1359" s="25"/>
      <c r="P1359" s="25"/>
      <c r="Q1359" s="25"/>
      <c r="R1359" s="25"/>
      <c r="S1359" s="25"/>
      <c r="T1359" s="25"/>
      <c r="U1359" s="25"/>
      <c r="V1359" s="25"/>
      <c r="W1359" s="25"/>
      <c r="X1359" s="25"/>
      <c r="Y1359" s="25"/>
      <c r="Z1359" s="25"/>
      <c r="AA1359" s="25"/>
      <c r="AB1359" s="25"/>
      <c r="AC1359" s="25"/>
      <c r="AD1359" s="25"/>
      <c r="AE1359" s="25"/>
      <c r="AF1359" s="25"/>
      <c r="AG1359" s="25"/>
      <c r="AH1359" s="25"/>
      <c r="AI1359" s="25"/>
      <c r="AJ1359" s="155"/>
    </row>
    <row r="1360" spans="4:36" x14ac:dyDescent="0.2">
      <c r="D1360" s="25"/>
      <c r="E1360" s="25"/>
      <c r="F1360" s="25"/>
      <c r="G1360" s="25"/>
      <c r="H1360" s="25"/>
      <c r="I1360" s="25"/>
      <c r="J1360" s="25"/>
      <c r="K1360" s="25"/>
      <c r="L1360" s="25"/>
      <c r="M1360" s="25"/>
      <c r="N1360" s="25"/>
      <c r="O1360" s="25"/>
      <c r="P1360" s="25"/>
      <c r="Q1360" s="25"/>
      <c r="R1360" s="25"/>
      <c r="S1360" s="25"/>
      <c r="T1360" s="25"/>
      <c r="U1360" s="25"/>
      <c r="V1360" s="25"/>
      <c r="W1360" s="25"/>
      <c r="X1360" s="25"/>
      <c r="Y1360" s="25"/>
      <c r="Z1360" s="25"/>
      <c r="AA1360" s="25"/>
      <c r="AB1360" s="25"/>
      <c r="AC1360" s="25"/>
      <c r="AD1360" s="25"/>
      <c r="AE1360" s="25"/>
      <c r="AF1360" s="25"/>
      <c r="AG1360" s="25"/>
      <c r="AH1360" s="25"/>
      <c r="AI1360" s="25"/>
      <c r="AJ1360" s="155"/>
    </row>
    <row r="1361" spans="4:36" x14ac:dyDescent="0.2">
      <c r="D1361" s="25"/>
      <c r="E1361" s="25"/>
      <c r="F1361" s="25"/>
      <c r="G1361" s="25"/>
      <c r="H1361" s="25"/>
      <c r="I1361" s="25"/>
      <c r="J1361" s="25"/>
      <c r="K1361" s="25"/>
      <c r="L1361" s="25"/>
      <c r="M1361" s="25"/>
      <c r="N1361" s="25"/>
      <c r="O1361" s="25"/>
      <c r="P1361" s="25"/>
      <c r="Q1361" s="25"/>
      <c r="R1361" s="25"/>
      <c r="S1361" s="25"/>
      <c r="T1361" s="25"/>
      <c r="U1361" s="25"/>
      <c r="V1361" s="25"/>
      <c r="W1361" s="25"/>
      <c r="X1361" s="25"/>
      <c r="Y1361" s="25"/>
      <c r="Z1361" s="25"/>
      <c r="AA1361" s="25"/>
      <c r="AB1361" s="25"/>
      <c r="AC1361" s="25"/>
      <c r="AD1361" s="25"/>
      <c r="AE1361" s="25"/>
      <c r="AF1361" s="25"/>
      <c r="AG1361" s="25"/>
      <c r="AH1361" s="25"/>
      <c r="AI1361" s="25"/>
      <c r="AJ1361" s="155"/>
    </row>
    <row r="1362" spans="4:36" x14ac:dyDescent="0.2">
      <c r="D1362" s="25"/>
      <c r="E1362" s="25"/>
      <c r="F1362" s="25"/>
      <c r="G1362" s="25"/>
      <c r="H1362" s="25"/>
      <c r="I1362" s="25"/>
      <c r="J1362" s="25"/>
      <c r="K1362" s="25"/>
      <c r="L1362" s="25"/>
      <c r="M1362" s="25"/>
      <c r="N1362" s="25"/>
      <c r="O1362" s="25"/>
      <c r="P1362" s="25"/>
      <c r="Q1362" s="25"/>
      <c r="R1362" s="25"/>
      <c r="S1362" s="25"/>
      <c r="T1362" s="25"/>
      <c r="U1362" s="25"/>
      <c r="V1362" s="25"/>
      <c r="W1362" s="25"/>
      <c r="X1362" s="25"/>
      <c r="Y1362" s="25"/>
      <c r="Z1362" s="25"/>
      <c r="AA1362" s="25"/>
      <c r="AB1362" s="25"/>
      <c r="AC1362" s="25"/>
      <c r="AD1362" s="25"/>
      <c r="AE1362" s="25"/>
      <c r="AF1362" s="25"/>
      <c r="AG1362" s="25"/>
      <c r="AH1362" s="25"/>
      <c r="AI1362" s="25"/>
      <c r="AJ1362" s="155"/>
    </row>
    <row r="1363" spans="4:36" x14ac:dyDescent="0.2">
      <c r="D1363" s="25"/>
      <c r="E1363" s="25"/>
      <c r="F1363" s="25"/>
      <c r="G1363" s="25"/>
      <c r="H1363" s="25"/>
      <c r="I1363" s="25"/>
      <c r="J1363" s="25"/>
      <c r="K1363" s="25"/>
      <c r="L1363" s="25"/>
      <c r="M1363" s="25"/>
      <c r="N1363" s="25"/>
      <c r="O1363" s="25"/>
      <c r="P1363" s="25"/>
      <c r="Q1363" s="25"/>
      <c r="R1363" s="25"/>
      <c r="S1363" s="25"/>
      <c r="T1363" s="25"/>
      <c r="U1363" s="25"/>
      <c r="V1363" s="25"/>
      <c r="W1363" s="25"/>
      <c r="X1363" s="25"/>
      <c r="Y1363" s="25"/>
      <c r="Z1363" s="25"/>
      <c r="AA1363" s="25"/>
      <c r="AB1363" s="25"/>
      <c r="AC1363" s="25"/>
      <c r="AD1363" s="25"/>
      <c r="AE1363" s="25"/>
      <c r="AF1363" s="25"/>
      <c r="AG1363" s="25"/>
      <c r="AH1363" s="25"/>
      <c r="AI1363" s="25"/>
      <c r="AJ1363" s="155"/>
    </row>
    <row r="1364" spans="4:36" x14ac:dyDescent="0.2">
      <c r="D1364" s="25"/>
      <c r="E1364" s="25"/>
      <c r="F1364" s="25"/>
      <c r="G1364" s="25"/>
      <c r="H1364" s="25"/>
      <c r="I1364" s="25"/>
      <c r="J1364" s="25"/>
      <c r="K1364" s="25"/>
      <c r="L1364" s="25"/>
      <c r="M1364" s="25"/>
      <c r="N1364" s="25"/>
      <c r="O1364" s="25"/>
      <c r="P1364" s="25"/>
      <c r="Q1364" s="25"/>
      <c r="R1364" s="25"/>
      <c r="S1364" s="25"/>
      <c r="T1364" s="25"/>
      <c r="U1364" s="25"/>
      <c r="V1364" s="25"/>
      <c r="W1364" s="25"/>
      <c r="X1364" s="25"/>
      <c r="Y1364" s="25"/>
      <c r="Z1364" s="25"/>
      <c r="AA1364" s="25"/>
      <c r="AB1364" s="25"/>
      <c r="AC1364" s="25"/>
      <c r="AD1364" s="25"/>
      <c r="AE1364" s="25"/>
      <c r="AF1364" s="25"/>
      <c r="AG1364" s="25"/>
      <c r="AH1364" s="25"/>
      <c r="AI1364" s="25"/>
      <c r="AJ1364" s="155"/>
    </row>
    <row r="1365" spans="4:36" x14ac:dyDescent="0.2">
      <c r="D1365" s="25"/>
      <c r="E1365" s="25"/>
      <c r="F1365" s="25"/>
      <c r="G1365" s="25"/>
      <c r="H1365" s="25"/>
      <c r="I1365" s="25"/>
      <c r="J1365" s="25"/>
      <c r="K1365" s="25"/>
      <c r="L1365" s="25"/>
      <c r="M1365" s="25"/>
      <c r="N1365" s="25"/>
      <c r="O1365" s="25"/>
      <c r="P1365" s="25"/>
      <c r="Q1365" s="25"/>
      <c r="R1365" s="25"/>
      <c r="S1365" s="25"/>
      <c r="T1365" s="25"/>
      <c r="U1365" s="25"/>
      <c r="V1365" s="25"/>
      <c r="W1365" s="25"/>
      <c r="X1365" s="25"/>
      <c r="Y1365" s="25"/>
      <c r="Z1365" s="25"/>
      <c r="AA1365" s="25"/>
      <c r="AB1365" s="25"/>
      <c r="AC1365" s="25"/>
      <c r="AD1365" s="25"/>
      <c r="AE1365" s="25"/>
      <c r="AF1365" s="25"/>
      <c r="AG1365" s="25"/>
      <c r="AH1365" s="25"/>
      <c r="AI1365" s="25"/>
      <c r="AJ1365" s="155"/>
    </row>
    <row r="1366" spans="4:36" x14ac:dyDescent="0.2">
      <c r="D1366" s="25"/>
      <c r="E1366" s="25"/>
      <c r="F1366" s="25"/>
      <c r="G1366" s="25"/>
      <c r="H1366" s="25"/>
      <c r="I1366" s="25"/>
      <c r="J1366" s="25"/>
      <c r="K1366" s="25"/>
      <c r="L1366" s="25"/>
      <c r="M1366" s="25"/>
      <c r="N1366" s="25"/>
      <c r="O1366" s="25"/>
      <c r="P1366" s="25"/>
      <c r="Q1366" s="25"/>
      <c r="R1366" s="25"/>
      <c r="S1366" s="25"/>
      <c r="T1366" s="25"/>
      <c r="U1366" s="25"/>
      <c r="V1366" s="25"/>
      <c r="W1366" s="25"/>
      <c r="X1366" s="25"/>
      <c r="Y1366" s="25"/>
      <c r="Z1366" s="25"/>
      <c r="AA1366" s="25"/>
      <c r="AB1366" s="25"/>
      <c r="AC1366" s="25"/>
      <c r="AD1366" s="25"/>
      <c r="AE1366" s="25"/>
      <c r="AF1366" s="25"/>
      <c r="AG1366" s="25"/>
      <c r="AH1366" s="25"/>
      <c r="AI1366" s="25"/>
      <c r="AJ1366" s="155"/>
    </row>
    <row r="1367" spans="4:36" x14ac:dyDescent="0.2">
      <c r="D1367" s="25"/>
      <c r="E1367" s="25"/>
      <c r="F1367" s="25"/>
      <c r="G1367" s="25"/>
      <c r="H1367" s="25"/>
      <c r="I1367" s="25"/>
      <c r="J1367" s="25"/>
      <c r="K1367" s="25"/>
      <c r="L1367" s="25"/>
      <c r="M1367" s="25"/>
      <c r="N1367" s="25"/>
      <c r="O1367" s="25"/>
      <c r="P1367" s="25"/>
      <c r="Q1367" s="25"/>
      <c r="R1367" s="25"/>
      <c r="S1367" s="25"/>
      <c r="T1367" s="25"/>
      <c r="U1367" s="25"/>
      <c r="V1367" s="25"/>
      <c r="W1367" s="25"/>
      <c r="X1367" s="25"/>
      <c r="Y1367" s="25"/>
      <c r="Z1367" s="25"/>
      <c r="AA1367" s="25"/>
      <c r="AB1367" s="25"/>
      <c r="AC1367" s="25"/>
      <c r="AD1367" s="25"/>
      <c r="AE1367" s="25"/>
      <c r="AF1367" s="25"/>
      <c r="AG1367" s="25"/>
      <c r="AH1367" s="25"/>
      <c r="AI1367" s="25"/>
      <c r="AJ1367" s="155"/>
    </row>
    <row r="1368" spans="4:36" x14ac:dyDescent="0.2">
      <c r="D1368" s="25"/>
      <c r="E1368" s="25"/>
      <c r="F1368" s="25"/>
      <c r="G1368" s="25"/>
      <c r="H1368" s="25"/>
      <c r="I1368" s="25"/>
      <c r="J1368" s="25"/>
      <c r="K1368" s="25"/>
      <c r="L1368" s="25"/>
      <c r="M1368" s="25"/>
      <c r="N1368" s="25"/>
      <c r="O1368" s="25"/>
      <c r="P1368" s="25"/>
      <c r="Q1368" s="25"/>
      <c r="R1368" s="25"/>
      <c r="S1368" s="25"/>
      <c r="T1368" s="25"/>
      <c r="U1368" s="25"/>
      <c r="V1368" s="25"/>
      <c r="W1368" s="25"/>
      <c r="X1368" s="25"/>
      <c r="Y1368" s="25"/>
      <c r="Z1368" s="25"/>
      <c r="AA1368" s="25"/>
      <c r="AB1368" s="25"/>
      <c r="AC1368" s="25"/>
      <c r="AD1368" s="25"/>
      <c r="AE1368" s="25"/>
      <c r="AF1368" s="25"/>
      <c r="AG1368" s="25"/>
      <c r="AH1368" s="25"/>
      <c r="AI1368" s="25"/>
      <c r="AJ1368" s="155"/>
    </row>
    <row r="1369" spans="4:36" x14ac:dyDescent="0.2">
      <c r="D1369" s="25"/>
      <c r="E1369" s="25"/>
      <c r="F1369" s="25"/>
      <c r="G1369" s="25"/>
      <c r="H1369" s="25"/>
      <c r="I1369" s="25"/>
      <c r="J1369" s="25"/>
      <c r="K1369" s="25"/>
      <c r="L1369" s="25"/>
      <c r="M1369" s="25"/>
      <c r="N1369" s="25"/>
      <c r="O1369" s="25"/>
      <c r="P1369" s="25"/>
      <c r="Q1369" s="25"/>
      <c r="R1369" s="25"/>
      <c r="S1369" s="25"/>
      <c r="T1369" s="25"/>
      <c r="U1369" s="25"/>
      <c r="V1369" s="25"/>
      <c r="W1369" s="25"/>
      <c r="X1369" s="25"/>
      <c r="Y1369" s="25"/>
      <c r="Z1369" s="25"/>
      <c r="AA1369" s="25"/>
      <c r="AB1369" s="25"/>
      <c r="AC1369" s="25"/>
      <c r="AD1369" s="25"/>
      <c r="AE1369" s="25"/>
      <c r="AF1369" s="25"/>
      <c r="AG1369" s="25"/>
      <c r="AH1369" s="25"/>
      <c r="AI1369" s="25"/>
      <c r="AJ1369" s="155"/>
    </row>
    <row r="1370" spans="4:36" x14ac:dyDescent="0.2">
      <c r="D1370" s="25"/>
      <c r="E1370" s="25"/>
      <c r="F1370" s="25"/>
      <c r="G1370" s="25"/>
      <c r="H1370" s="25"/>
      <c r="I1370" s="25"/>
      <c r="J1370" s="25"/>
      <c r="K1370" s="25"/>
      <c r="L1370" s="25"/>
      <c r="M1370" s="25"/>
      <c r="N1370" s="25"/>
      <c r="O1370" s="25"/>
      <c r="P1370" s="25"/>
      <c r="Q1370" s="25"/>
      <c r="R1370" s="25"/>
      <c r="S1370" s="25"/>
      <c r="T1370" s="25"/>
      <c r="U1370" s="25"/>
      <c r="V1370" s="25"/>
      <c r="W1370" s="25"/>
      <c r="X1370" s="25"/>
      <c r="Y1370" s="25"/>
      <c r="Z1370" s="25"/>
      <c r="AA1370" s="25"/>
      <c r="AB1370" s="25"/>
      <c r="AC1370" s="25"/>
      <c r="AD1370" s="25"/>
      <c r="AE1370" s="25"/>
      <c r="AF1370" s="25"/>
      <c r="AG1370" s="25"/>
      <c r="AH1370" s="25"/>
      <c r="AI1370" s="25"/>
      <c r="AJ1370" s="155"/>
    </row>
    <row r="1371" spans="4:36" x14ac:dyDescent="0.2">
      <c r="D1371" s="25"/>
      <c r="E1371" s="25"/>
      <c r="F1371" s="25"/>
      <c r="G1371" s="25"/>
      <c r="H1371" s="25"/>
      <c r="I1371" s="25"/>
      <c r="J1371" s="25"/>
      <c r="K1371" s="25"/>
      <c r="L1371" s="25"/>
      <c r="M1371" s="25"/>
      <c r="N1371" s="25"/>
      <c r="O1371" s="25"/>
      <c r="P1371" s="25"/>
      <c r="Q1371" s="25"/>
      <c r="R1371" s="25"/>
      <c r="S1371" s="25"/>
      <c r="T1371" s="25"/>
      <c r="U1371" s="25"/>
      <c r="V1371" s="25"/>
      <c r="W1371" s="25"/>
      <c r="X1371" s="25"/>
      <c r="Y1371" s="25"/>
      <c r="Z1371" s="25"/>
      <c r="AA1371" s="25"/>
      <c r="AB1371" s="25"/>
      <c r="AC1371" s="25"/>
      <c r="AD1371" s="25"/>
      <c r="AE1371" s="25"/>
      <c r="AF1371" s="25"/>
      <c r="AG1371" s="25"/>
      <c r="AH1371" s="25"/>
      <c r="AI1371" s="25"/>
      <c r="AJ1371" s="155"/>
    </row>
    <row r="1372" spans="4:36" x14ac:dyDescent="0.2">
      <c r="D1372" s="25"/>
      <c r="E1372" s="25"/>
      <c r="F1372" s="25"/>
      <c r="G1372" s="25"/>
      <c r="H1372" s="25"/>
      <c r="I1372" s="25"/>
      <c r="J1372" s="25"/>
      <c r="K1372" s="25"/>
      <c r="L1372" s="25"/>
      <c r="M1372" s="25"/>
      <c r="N1372" s="25"/>
      <c r="O1372" s="25"/>
      <c r="P1372" s="25"/>
      <c r="Q1372" s="25"/>
      <c r="R1372" s="25"/>
      <c r="S1372" s="25"/>
      <c r="T1372" s="25"/>
      <c r="U1372" s="25"/>
      <c r="V1372" s="25"/>
      <c r="W1372" s="25"/>
      <c r="X1372" s="25"/>
      <c r="Y1372" s="25"/>
      <c r="Z1372" s="25"/>
      <c r="AA1372" s="25"/>
      <c r="AB1372" s="25"/>
      <c r="AC1372" s="25"/>
      <c r="AD1372" s="25"/>
      <c r="AE1372" s="25"/>
      <c r="AF1372" s="25"/>
      <c r="AG1372" s="25"/>
      <c r="AH1372" s="25"/>
      <c r="AI1372" s="25"/>
      <c r="AJ1372" s="155"/>
    </row>
    <row r="1373" spans="4:36" x14ac:dyDescent="0.2">
      <c r="D1373" s="25"/>
      <c r="E1373" s="25"/>
      <c r="F1373" s="25"/>
      <c r="G1373" s="25"/>
      <c r="H1373" s="25"/>
      <c r="I1373" s="25"/>
      <c r="J1373" s="25"/>
      <c r="K1373" s="25"/>
      <c r="L1373" s="25"/>
      <c r="M1373" s="25"/>
      <c r="N1373" s="25"/>
      <c r="O1373" s="25"/>
      <c r="P1373" s="25"/>
      <c r="Q1373" s="25"/>
      <c r="R1373" s="25"/>
      <c r="S1373" s="25"/>
      <c r="T1373" s="25"/>
      <c r="U1373" s="25"/>
      <c r="V1373" s="25"/>
      <c r="W1373" s="25"/>
      <c r="X1373" s="25"/>
      <c r="Y1373" s="25"/>
      <c r="Z1373" s="25"/>
      <c r="AA1373" s="25"/>
      <c r="AB1373" s="25"/>
      <c r="AC1373" s="25"/>
      <c r="AD1373" s="25"/>
      <c r="AE1373" s="25"/>
      <c r="AF1373" s="25"/>
      <c r="AG1373" s="25"/>
      <c r="AH1373" s="25"/>
      <c r="AI1373" s="25"/>
      <c r="AJ1373" s="155"/>
    </row>
    <row r="1374" spans="4:36" x14ac:dyDescent="0.2">
      <c r="D1374" s="25"/>
      <c r="E1374" s="25"/>
      <c r="F1374" s="25"/>
      <c r="G1374" s="25"/>
      <c r="H1374" s="25"/>
      <c r="I1374" s="25"/>
      <c r="J1374" s="25"/>
      <c r="K1374" s="25"/>
      <c r="L1374" s="25"/>
      <c r="M1374" s="25"/>
      <c r="N1374" s="25"/>
      <c r="O1374" s="25"/>
      <c r="P1374" s="25"/>
      <c r="Q1374" s="25"/>
      <c r="R1374" s="25"/>
      <c r="S1374" s="25"/>
      <c r="T1374" s="25"/>
      <c r="U1374" s="25"/>
      <c r="V1374" s="25"/>
      <c r="W1374" s="25"/>
      <c r="X1374" s="25"/>
      <c r="Y1374" s="25"/>
      <c r="Z1374" s="25"/>
      <c r="AA1374" s="25"/>
      <c r="AB1374" s="25"/>
      <c r="AC1374" s="25"/>
      <c r="AD1374" s="25"/>
      <c r="AE1374" s="25"/>
      <c r="AF1374" s="25"/>
      <c r="AG1374" s="25"/>
      <c r="AH1374" s="25"/>
      <c r="AI1374" s="25"/>
      <c r="AJ1374" s="155"/>
    </row>
    <row r="1375" spans="4:36" x14ac:dyDescent="0.2">
      <c r="D1375" s="25"/>
      <c r="E1375" s="25"/>
      <c r="F1375" s="25"/>
      <c r="G1375" s="25"/>
      <c r="H1375" s="25"/>
      <c r="I1375" s="25"/>
      <c r="J1375" s="25"/>
      <c r="K1375" s="25"/>
      <c r="L1375" s="25"/>
      <c r="M1375" s="25"/>
      <c r="N1375" s="25"/>
      <c r="O1375" s="25"/>
      <c r="P1375" s="25"/>
      <c r="Q1375" s="25"/>
      <c r="R1375" s="25"/>
      <c r="S1375" s="25"/>
      <c r="T1375" s="25"/>
      <c r="U1375" s="25"/>
      <c r="V1375" s="25"/>
      <c r="W1375" s="25"/>
      <c r="X1375" s="25"/>
      <c r="Y1375" s="25"/>
      <c r="Z1375" s="25"/>
      <c r="AA1375" s="25"/>
      <c r="AB1375" s="25"/>
      <c r="AC1375" s="25"/>
      <c r="AD1375" s="25"/>
      <c r="AE1375" s="25"/>
      <c r="AF1375" s="25"/>
      <c r="AG1375" s="25"/>
      <c r="AH1375" s="25"/>
      <c r="AI1375" s="25"/>
      <c r="AJ1375" s="155"/>
    </row>
    <row r="1376" spans="4:36" x14ac:dyDescent="0.2">
      <c r="D1376" s="25"/>
      <c r="E1376" s="25"/>
      <c r="F1376" s="25"/>
      <c r="G1376" s="25"/>
      <c r="H1376" s="25"/>
      <c r="I1376" s="25"/>
      <c r="J1376" s="25"/>
      <c r="K1376" s="25"/>
      <c r="L1376" s="25"/>
      <c r="M1376" s="25"/>
      <c r="N1376" s="25"/>
      <c r="O1376" s="25"/>
      <c r="P1376" s="25"/>
      <c r="Q1376" s="25"/>
      <c r="R1376" s="25"/>
      <c r="S1376" s="25"/>
      <c r="T1376" s="25"/>
      <c r="U1376" s="25"/>
      <c r="V1376" s="25"/>
      <c r="W1376" s="25"/>
      <c r="X1376" s="25"/>
      <c r="Y1376" s="25"/>
      <c r="Z1376" s="25"/>
      <c r="AA1376" s="25"/>
      <c r="AB1376" s="25"/>
      <c r="AC1376" s="25"/>
      <c r="AD1376" s="25"/>
      <c r="AE1376" s="25"/>
      <c r="AF1376" s="25"/>
      <c r="AG1376" s="25"/>
      <c r="AH1376" s="25"/>
      <c r="AI1376" s="25"/>
      <c r="AJ1376" s="155"/>
    </row>
    <row r="1377" spans="4:36" x14ac:dyDescent="0.2">
      <c r="D1377" s="25"/>
      <c r="E1377" s="25"/>
      <c r="F1377" s="25"/>
      <c r="G1377" s="25"/>
      <c r="H1377" s="25"/>
      <c r="I1377" s="25"/>
      <c r="J1377" s="25"/>
      <c r="K1377" s="25"/>
      <c r="L1377" s="25"/>
      <c r="M1377" s="25"/>
      <c r="N1377" s="25"/>
      <c r="O1377" s="25"/>
      <c r="P1377" s="25"/>
      <c r="Q1377" s="25"/>
      <c r="R1377" s="25"/>
      <c r="S1377" s="25"/>
      <c r="T1377" s="25"/>
      <c r="U1377" s="25"/>
      <c r="V1377" s="25"/>
      <c r="W1377" s="25"/>
      <c r="X1377" s="25"/>
      <c r="Y1377" s="25"/>
      <c r="Z1377" s="25"/>
      <c r="AA1377" s="25"/>
      <c r="AB1377" s="25"/>
      <c r="AC1377" s="25"/>
      <c r="AD1377" s="25"/>
      <c r="AE1377" s="25"/>
      <c r="AF1377" s="25"/>
      <c r="AG1377" s="25"/>
      <c r="AH1377" s="25"/>
      <c r="AI1377" s="25"/>
      <c r="AJ1377" s="155"/>
    </row>
    <row r="1378" spans="4:36" x14ac:dyDescent="0.2">
      <c r="D1378" s="25"/>
      <c r="E1378" s="25"/>
      <c r="F1378" s="25"/>
      <c r="G1378" s="25"/>
      <c r="H1378" s="25"/>
      <c r="I1378" s="25"/>
      <c r="J1378" s="25"/>
      <c r="K1378" s="25"/>
      <c r="L1378" s="25"/>
      <c r="M1378" s="25"/>
      <c r="N1378" s="25"/>
      <c r="O1378" s="25"/>
      <c r="P1378" s="25"/>
      <c r="Q1378" s="25"/>
      <c r="R1378" s="25"/>
      <c r="S1378" s="25"/>
      <c r="T1378" s="25"/>
      <c r="U1378" s="25"/>
      <c r="V1378" s="25"/>
      <c r="W1378" s="25"/>
      <c r="X1378" s="25"/>
      <c r="Y1378" s="25"/>
      <c r="Z1378" s="25"/>
      <c r="AA1378" s="25"/>
      <c r="AB1378" s="25"/>
      <c r="AC1378" s="25"/>
      <c r="AD1378" s="25"/>
      <c r="AE1378" s="25"/>
      <c r="AF1378" s="25"/>
      <c r="AG1378" s="25"/>
      <c r="AH1378" s="25"/>
      <c r="AI1378" s="25"/>
      <c r="AJ1378" s="155"/>
    </row>
    <row r="1379" spans="4:36" x14ac:dyDescent="0.2">
      <c r="D1379" s="25"/>
      <c r="E1379" s="25"/>
      <c r="F1379" s="25"/>
      <c r="G1379" s="25"/>
      <c r="H1379" s="25"/>
      <c r="I1379" s="25"/>
      <c r="J1379" s="25"/>
      <c r="K1379" s="25"/>
      <c r="L1379" s="25"/>
      <c r="M1379" s="25"/>
      <c r="N1379" s="25"/>
      <c r="O1379" s="25"/>
      <c r="P1379" s="25"/>
      <c r="Q1379" s="25"/>
      <c r="R1379" s="25"/>
      <c r="S1379" s="25"/>
      <c r="T1379" s="25"/>
      <c r="U1379" s="25"/>
      <c r="V1379" s="25"/>
      <c r="W1379" s="25"/>
      <c r="X1379" s="25"/>
      <c r="Y1379" s="25"/>
      <c r="Z1379" s="25"/>
      <c r="AA1379" s="25"/>
      <c r="AB1379" s="25"/>
      <c r="AC1379" s="25"/>
      <c r="AD1379" s="25"/>
      <c r="AE1379" s="25"/>
      <c r="AF1379" s="25"/>
      <c r="AG1379" s="25"/>
      <c r="AH1379" s="25"/>
      <c r="AI1379" s="25"/>
      <c r="AJ1379" s="155"/>
    </row>
    <row r="1380" spans="4:36" x14ac:dyDescent="0.2">
      <c r="D1380" s="25"/>
      <c r="E1380" s="25"/>
      <c r="F1380" s="25"/>
      <c r="G1380" s="25"/>
      <c r="H1380" s="25"/>
      <c r="I1380" s="25"/>
      <c r="J1380" s="25"/>
      <c r="K1380" s="25"/>
      <c r="L1380" s="25"/>
      <c r="M1380" s="25"/>
      <c r="N1380" s="25"/>
      <c r="O1380" s="25"/>
      <c r="P1380" s="25"/>
      <c r="Q1380" s="25"/>
      <c r="R1380" s="25"/>
      <c r="S1380" s="25"/>
      <c r="T1380" s="25"/>
      <c r="U1380" s="25"/>
      <c r="V1380" s="25"/>
      <c r="W1380" s="25"/>
      <c r="X1380" s="25"/>
      <c r="Y1380" s="25"/>
      <c r="Z1380" s="25"/>
      <c r="AA1380" s="25"/>
      <c r="AB1380" s="25"/>
      <c r="AC1380" s="25"/>
      <c r="AD1380" s="25"/>
      <c r="AE1380" s="25"/>
      <c r="AF1380" s="25"/>
      <c r="AG1380" s="25"/>
      <c r="AH1380" s="25"/>
      <c r="AI1380" s="25"/>
      <c r="AJ1380" s="155"/>
    </row>
    <row r="1381" spans="4:36" x14ac:dyDescent="0.2">
      <c r="D1381" s="25"/>
      <c r="E1381" s="25"/>
      <c r="F1381" s="25"/>
      <c r="G1381" s="25"/>
      <c r="H1381" s="25"/>
      <c r="I1381" s="25"/>
      <c r="J1381" s="25"/>
      <c r="K1381" s="25"/>
      <c r="L1381" s="25"/>
      <c r="M1381" s="25"/>
      <c r="N1381" s="25"/>
      <c r="O1381" s="25"/>
      <c r="P1381" s="25"/>
      <c r="Q1381" s="25"/>
      <c r="R1381" s="25"/>
      <c r="S1381" s="25"/>
      <c r="T1381" s="25"/>
      <c r="U1381" s="25"/>
      <c r="V1381" s="25"/>
      <c r="W1381" s="25"/>
      <c r="X1381" s="25"/>
      <c r="Y1381" s="25"/>
      <c r="Z1381" s="25"/>
      <c r="AA1381" s="25"/>
      <c r="AB1381" s="25"/>
      <c r="AC1381" s="25"/>
      <c r="AD1381" s="25"/>
      <c r="AE1381" s="25"/>
      <c r="AF1381" s="25"/>
      <c r="AG1381" s="25"/>
      <c r="AH1381" s="25"/>
      <c r="AI1381" s="25"/>
      <c r="AJ1381" s="155"/>
    </row>
    <row r="1382" spans="4:36" x14ac:dyDescent="0.2">
      <c r="D1382" s="25"/>
      <c r="E1382" s="25"/>
      <c r="F1382" s="25"/>
      <c r="G1382" s="25"/>
      <c r="H1382" s="25"/>
      <c r="I1382" s="25"/>
      <c r="J1382" s="25"/>
      <c r="K1382" s="25"/>
      <c r="L1382" s="25"/>
      <c r="M1382" s="25"/>
      <c r="N1382" s="25"/>
      <c r="O1382" s="25"/>
      <c r="P1382" s="25"/>
      <c r="Q1382" s="25"/>
      <c r="R1382" s="25"/>
      <c r="S1382" s="25"/>
      <c r="T1382" s="25"/>
      <c r="U1382" s="25"/>
      <c r="V1382" s="25"/>
      <c r="W1382" s="25"/>
      <c r="X1382" s="25"/>
      <c r="Y1382" s="25"/>
      <c r="Z1382" s="25"/>
      <c r="AA1382" s="25"/>
      <c r="AB1382" s="25"/>
      <c r="AC1382" s="25"/>
      <c r="AD1382" s="25"/>
      <c r="AE1382" s="25"/>
      <c r="AF1382" s="25"/>
      <c r="AG1382" s="25"/>
      <c r="AH1382" s="25"/>
      <c r="AI1382" s="25"/>
      <c r="AJ1382" s="155"/>
    </row>
    <row r="1383" spans="4:36" x14ac:dyDescent="0.2">
      <c r="D1383" s="25"/>
      <c r="E1383" s="25"/>
      <c r="F1383" s="25"/>
      <c r="G1383" s="25"/>
      <c r="H1383" s="25"/>
      <c r="I1383" s="25"/>
      <c r="J1383" s="25"/>
      <c r="K1383" s="25"/>
      <c r="L1383" s="25"/>
      <c r="M1383" s="25"/>
      <c r="N1383" s="25"/>
      <c r="O1383" s="25"/>
      <c r="P1383" s="25"/>
      <c r="Q1383" s="25"/>
      <c r="R1383" s="25"/>
      <c r="S1383" s="25"/>
      <c r="T1383" s="25"/>
      <c r="U1383" s="25"/>
      <c r="V1383" s="25"/>
      <c r="W1383" s="25"/>
      <c r="X1383" s="25"/>
      <c r="Y1383" s="25"/>
      <c r="Z1383" s="25"/>
      <c r="AA1383" s="25"/>
      <c r="AB1383" s="25"/>
      <c r="AC1383" s="25"/>
      <c r="AD1383" s="25"/>
      <c r="AE1383" s="25"/>
      <c r="AF1383" s="25"/>
      <c r="AG1383" s="25"/>
      <c r="AH1383" s="25"/>
      <c r="AI1383" s="25"/>
      <c r="AJ1383" s="155"/>
    </row>
    <row r="1384" spans="4:36" x14ac:dyDescent="0.2">
      <c r="D1384" s="25"/>
      <c r="E1384" s="25"/>
      <c r="F1384" s="25"/>
      <c r="G1384" s="25"/>
      <c r="H1384" s="25"/>
      <c r="I1384" s="25"/>
      <c r="J1384" s="25"/>
      <c r="K1384" s="25"/>
      <c r="L1384" s="25"/>
      <c r="M1384" s="25"/>
      <c r="N1384" s="25"/>
      <c r="O1384" s="25"/>
      <c r="P1384" s="25"/>
      <c r="Q1384" s="25"/>
      <c r="R1384" s="25"/>
      <c r="S1384" s="25"/>
      <c r="T1384" s="25"/>
      <c r="U1384" s="25"/>
      <c r="V1384" s="25"/>
      <c r="W1384" s="25"/>
      <c r="X1384" s="25"/>
      <c r="Y1384" s="25"/>
      <c r="Z1384" s="25"/>
      <c r="AA1384" s="25"/>
      <c r="AB1384" s="25"/>
      <c r="AC1384" s="25"/>
      <c r="AD1384" s="25"/>
      <c r="AE1384" s="25"/>
      <c r="AF1384" s="25"/>
      <c r="AG1384" s="25"/>
      <c r="AH1384" s="25"/>
      <c r="AI1384" s="25"/>
      <c r="AJ1384" s="155"/>
    </row>
    <row r="1385" spans="4:36" x14ac:dyDescent="0.2">
      <c r="D1385" s="25"/>
      <c r="E1385" s="25"/>
      <c r="F1385" s="25"/>
      <c r="G1385" s="25"/>
      <c r="H1385" s="25"/>
      <c r="I1385" s="25"/>
      <c r="J1385" s="25"/>
      <c r="K1385" s="25"/>
      <c r="L1385" s="25"/>
      <c r="M1385" s="25"/>
      <c r="N1385" s="25"/>
      <c r="O1385" s="25"/>
      <c r="P1385" s="25"/>
      <c r="Q1385" s="25"/>
      <c r="R1385" s="25"/>
      <c r="S1385" s="25"/>
      <c r="T1385" s="25"/>
      <c r="U1385" s="25"/>
      <c r="V1385" s="25"/>
      <c r="W1385" s="25"/>
      <c r="X1385" s="25"/>
      <c r="Y1385" s="25"/>
      <c r="Z1385" s="25"/>
      <c r="AA1385" s="25"/>
      <c r="AB1385" s="25"/>
      <c r="AC1385" s="25"/>
      <c r="AD1385" s="25"/>
      <c r="AE1385" s="25"/>
      <c r="AF1385" s="25"/>
      <c r="AG1385" s="25"/>
      <c r="AH1385" s="25"/>
      <c r="AI1385" s="25"/>
      <c r="AJ1385" s="155"/>
    </row>
    <row r="1386" spans="4:36" x14ac:dyDescent="0.2">
      <c r="D1386" s="25"/>
      <c r="E1386" s="25"/>
      <c r="F1386" s="25"/>
      <c r="G1386" s="25"/>
      <c r="H1386" s="25"/>
      <c r="I1386" s="25"/>
      <c r="J1386" s="25"/>
      <c r="K1386" s="25"/>
      <c r="L1386" s="25"/>
      <c r="M1386" s="25"/>
      <c r="N1386" s="25"/>
      <c r="O1386" s="25"/>
      <c r="P1386" s="25"/>
      <c r="Q1386" s="25"/>
      <c r="R1386" s="25"/>
      <c r="S1386" s="25"/>
      <c r="T1386" s="25"/>
      <c r="U1386" s="25"/>
      <c r="V1386" s="25"/>
      <c r="W1386" s="25"/>
      <c r="X1386" s="25"/>
      <c r="Y1386" s="25"/>
      <c r="Z1386" s="25"/>
      <c r="AA1386" s="25"/>
      <c r="AB1386" s="25"/>
      <c r="AC1386" s="25"/>
      <c r="AD1386" s="25"/>
      <c r="AE1386" s="25"/>
      <c r="AF1386" s="25"/>
      <c r="AG1386" s="25"/>
      <c r="AH1386" s="25"/>
      <c r="AI1386" s="25"/>
      <c r="AJ1386" s="155"/>
    </row>
    <row r="1387" spans="4:36" x14ac:dyDescent="0.2">
      <c r="D1387" s="25"/>
      <c r="E1387" s="25"/>
      <c r="F1387" s="25"/>
      <c r="G1387" s="25"/>
      <c r="H1387" s="25"/>
      <c r="I1387" s="25"/>
      <c r="J1387" s="25"/>
      <c r="K1387" s="25"/>
      <c r="L1387" s="25"/>
      <c r="M1387" s="25"/>
      <c r="N1387" s="25"/>
      <c r="O1387" s="25"/>
      <c r="P1387" s="25"/>
      <c r="Q1387" s="25"/>
      <c r="R1387" s="25"/>
      <c r="S1387" s="25"/>
      <c r="T1387" s="25"/>
      <c r="U1387" s="25"/>
      <c r="V1387" s="25"/>
      <c r="W1387" s="25"/>
      <c r="X1387" s="25"/>
      <c r="Y1387" s="25"/>
      <c r="Z1387" s="25"/>
      <c r="AA1387" s="25"/>
      <c r="AB1387" s="25"/>
      <c r="AC1387" s="25"/>
      <c r="AD1387" s="25"/>
      <c r="AE1387" s="25"/>
      <c r="AF1387" s="25"/>
      <c r="AG1387" s="25"/>
      <c r="AH1387" s="25"/>
      <c r="AI1387" s="25"/>
      <c r="AJ1387" s="155"/>
    </row>
    <row r="1388" spans="4:36" x14ac:dyDescent="0.2">
      <c r="D1388" s="25"/>
      <c r="E1388" s="25"/>
      <c r="F1388" s="25"/>
      <c r="G1388" s="25"/>
      <c r="H1388" s="25"/>
      <c r="I1388" s="25"/>
      <c r="J1388" s="25"/>
      <c r="K1388" s="25"/>
      <c r="L1388" s="25"/>
      <c r="M1388" s="25"/>
      <c r="N1388" s="25"/>
      <c r="O1388" s="25"/>
      <c r="P1388" s="25"/>
      <c r="Q1388" s="25"/>
      <c r="R1388" s="25"/>
      <c r="S1388" s="25"/>
      <c r="T1388" s="25"/>
      <c r="U1388" s="25"/>
      <c r="V1388" s="25"/>
      <c r="W1388" s="25"/>
      <c r="X1388" s="25"/>
      <c r="Y1388" s="25"/>
      <c r="Z1388" s="25"/>
      <c r="AA1388" s="25"/>
      <c r="AB1388" s="25"/>
      <c r="AC1388" s="25"/>
      <c r="AD1388" s="25"/>
      <c r="AE1388" s="25"/>
      <c r="AF1388" s="25"/>
      <c r="AG1388" s="25"/>
      <c r="AH1388" s="25"/>
      <c r="AI1388" s="25"/>
      <c r="AJ1388" s="155"/>
    </row>
    <row r="1389" spans="4:36" x14ac:dyDescent="0.2">
      <c r="D1389" s="25"/>
      <c r="E1389" s="25"/>
      <c r="F1389" s="25"/>
      <c r="G1389" s="25"/>
      <c r="H1389" s="25"/>
      <c r="I1389" s="25"/>
      <c r="J1389" s="25"/>
      <c r="K1389" s="25"/>
      <c r="L1389" s="25"/>
      <c r="M1389" s="25"/>
      <c r="N1389" s="25"/>
      <c r="O1389" s="25"/>
      <c r="P1389" s="25"/>
      <c r="Q1389" s="25"/>
      <c r="R1389" s="25"/>
      <c r="S1389" s="25"/>
      <c r="T1389" s="25"/>
      <c r="U1389" s="25"/>
      <c r="V1389" s="25"/>
      <c r="W1389" s="25"/>
      <c r="X1389" s="25"/>
      <c r="Y1389" s="25"/>
      <c r="Z1389" s="25"/>
      <c r="AA1389" s="25"/>
      <c r="AB1389" s="25"/>
      <c r="AC1389" s="25"/>
      <c r="AD1389" s="25"/>
      <c r="AE1389" s="25"/>
      <c r="AF1389" s="25"/>
      <c r="AG1389" s="25"/>
      <c r="AH1389" s="25"/>
      <c r="AI1389" s="25"/>
      <c r="AJ1389" s="155"/>
    </row>
    <row r="1390" spans="4:36" x14ac:dyDescent="0.2">
      <c r="D1390" s="25"/>
      <c r="E1390" s="25"/>
      <c r="F1390" s="25"/>
      <c r="G1390" s="25"/>
      <c r="H1390" s="25"/>
      <c r="I1390" s="25"/>
      <c r="J1390" s="25"/>
      <c r="K1390" s="25"/>
      <c r="L1390" s="25"/>
      <c r="M1390" s="25"/>
      <c r="N1390" s="25"/>
      <c r="O1390" s="25"/>
      <c r="P1390" s="25"/>
      <c r="Q1390" s="25"/>
      <c r="R1390" s="25"/>
      <c r="S1390" s="25"/>
      <c r="T1390" s="25"/>
      <c r="U1390" s="25"/>
      <c r="V1390" s="25"/>
      <c r="W1390" s="25"/>
      <c r="X1390" s="25"/>
      <c r="Y1390" s="25"/>
      <c r="Z1390" s="25"/>
      <c r="AA1390" s="25"/>
      <c r="AB1390" s="25"/>
      <c r="AC1390" s="25"/>
      <c r="AD1390" s="25"/>
      <c r="AE1390" s="25"/>
      <c r="AF1390" s="25"/>
      <c r="AG1390" s="25"/>
      <c r="AH1390" s="25"/>
      <c r="AI1390" s="25"/>
      <c r="AJ1390" s="155"/>
    </row>
    <row r="1391" spans="4:36" x14ac:dyDescent="0.2">
      <c r="D1391" s="25"/>
      <c r="E1391" s="25"/>
      <c r="F1391" s="25"/>
      <c r="G1391" s="25"/>
      <c r="H1391" s="25"/>
      <c r="I1391" s="25"/>
      <c r="J1391" s="25"/>
      <c r="K1391" s="25"/>
      <c r="L1391" s="25"/>
      <c r="M1391" s="25"/>
      <c r="N1391" s="25"/>
      <c r="O1391" s="25"/>
      <c r="P1391" s="25"/>
      <c r="Q1391" s="25"/>
      <c r="R1391" s="25"/>
      <c r="S1391" s="25"/>
      <c r="T1391" s="25"/>
      <c r="U1391" s="25"/>
      <c r="V1391" s="25"/>
      <c r="W1391" s="25"/>
      <c r="X1391" s="25"/>
      <c r="Y1391" s="25"/>
      <c r="Z1391" s="25"/>
      <c r="AA1391" s="25"/>
      <c r="AB1391" s="25"/>
      <c r="AC1391" s="25"/>
      <c r="AD1391" s="25"/>
      <c r="AE1391" s="25"/>
      <c r="AF1391" s="25"/>
      <c r="AG1391" s="25"/>
      <c r="AH1391" s="25"/>
      <c r="AI1391" s="25"/>
      <c r="AJ1391" s="155"/>
    </row>
    <row r="1392" spans="4:36" x14ac:dyDescent="0.2">
      <c r="D1392" s="25"/>
      <c r="E1392" s="25"/>
      <c r="F1392" s="25"/>
      <c r="G1392" s="25"/>
      <c r="H1392" s="25"/>
      <c r="I1392" s="25"/>
      <c r="J1392" s="25"/>
      <c r="K1392" s="25"/>
      <c r="L1392" s="25"/>
      <c r="M1392" s="25"/>
      <c r="N1392" s="25"/>
      <c r="O1392" s="25"/>
      <c r="P1392" s="25"/>
      <c r="Q1392" s="25"/>
      <c r="R1392" s="25"/>
      <c r="S1392" s="25"/>
      <c r="T1392" s="25"/>
      <c r="U1392" s="25"/>
      <c r="V1392" s="25"/>
      <c r="W1392" s="25"/>
      <c r="X1392" s="25"/>
      <c r="Y1392" s="25"/>
      <c r="Z1392" s="25"/>
      <c r="AA1392" s="25"/>
      <c r="AB1392" s="25"/>
      <c r="AC1392" s="25"/>
      <c r="AD1392" s="25"/>
      <c r="AE1392" s="25"/>
      <c r="AF1392" s="25"/>
      <c r="AG1392" s="25"/>
      <c r="AH1392" s="25"/>
      <c r="AI1392" s="25"/>
      <c r="AJ1392" s="155"/>
    </row>
    <row r="1393" spans="4:36" x14ac:dyDescent="0.2">
      <c r="D1393" s="25"/>
      <c r="E1393" s="25"/>
      <c r="F1393" s="25"/>
      <c r="G1393" s="25"/>
      <c r="H1393" s="25"/>
      <c r="I1393" s="25"/>
      <c r="J1393" s="25"/>
      <c r="K1393" s="25"/>
      <c r="L1393" s="25"/>
      <c r="M1393" s="25"/>
      <c r="N1393" s="25"/>
      <c r="O1393" s="25"/>
      <c r="P1393" s="25"/>
      <c r="Q1393" s="25"/>
      <c r="R1393" s="25"/>
      <c r="S1393" s="25"/>
      <c r="T1393" s="25"/>
      <c r="U1393" s="25"/>
      <c r="V1393" s="25"/>
      <c r="W1393" s="25"/>
      <c r="X1393" s="25"/>
      <c r="Y1393" s="25"/>
      <c r="Z1393" s="25"/>
      <c r="AA1393" s="25"/>
      <c r="AB1393" s="25"/>
      <c r="AC1393" s="25"/>
      <c r="AD1393" s="25"/>
      <c r="AE1393" s="25"/>
      <c r="AF1393" s="25"/>
      <c r="AG1393" s="25"/>
      <c r="AH1393" s="25"/>
      <c r="AI1393" s="25"/>
      <c r="AJ1393" s="155"/>
    </row>
    <row r="1394" spans="4:36" x14ac:dyDescent="0.2">
      <c r="D1394" s="25"/>
      <c r="E1394" s="25"/>
      <c r="F1394" s="25"/>
      <c r="G1394" s="25"/>
      <c r="H1394" s="25"/>
      <c r="I1394" s="25"/>
      <c r="J1394" s="25"/>
      <c r="K1394" s="25"/>
      <c r="L1394" s="25"/>
      <c r="M1394" s="25"/>
      <c r="N1394" s="25"/>
      <c r="O1394" s="25"/>
      <c r="P1394" s="25"/>
      <c r="Q1394" s="25"/>
      <c r="R1394" s="25"/>
      <c r="S1394" s="25"/>
      <c r="T1394" s="25"/>
      <c r="U1394" s="25"/>
      <c r="V1394" s="25"/>
      <c r="W1394" s="25"/>
      <c r="X1394" s="25"/>
      <c r="Y1394" s="25"/>
      <c r="Z1394" s="25"/>
      <c r="AA1394" s="25"/>
      <c r="AB1394" s="25"/>
      <c r="AC1394" s="25"/>
      <c r="AD1394" s="25"/>
      <c r="AE1394" s="25"/>
      <c r="AF1394" s="25"/>
      <c r="AG1394" s="25"/>
      <c r="AH1394" s="25"/>
      <c r="AI1394" s="25"/>
      <c r="AJ1394" s="155"/>
    </row>
    <row r="1395" spans="4:36" x14ac:dyDescent="0.2">
      <c r="D1395" s="25"/>
      <c r="E1395" s="25"/>
      <c r="F1395" s="25"/>
      <c r="G1395" s="25"/>
      <c r="H1395" s="25"/>
      <c r="I1395" s="25"/>
      <c r="J1395" s="25"/>
      <c r="K1395" s="25"/>
      <c r="L1395" s="25"/>
      <c r="M1395" s="25"/>
      <c r="N1395" s="25"/>
      <c r="O1395" s="25"/>
      <c r="P1395" s="25"/>
      <c r="Q1395" s="25"/>
      <c r="R1395" s="25"/>
      <c r="S1395" s="25"/>
      <c r="T1395" s="25"/>
      <c r="U1395" s="25"/>
      <c r="V1395" s="25"/>
      <c r="W1395" s="25"/>
      <c r="X1395" s="25"/>
      <c r="Y1395" s="25"/>
      <c r="Z1395" s="25"/>
      <c r="AA1395" s="25"/>
      <c r="AB1395" s="25"/>
      <c r="AC1395" s="25"/>
      <c r="AD1395" s="25"/>
      <c r="AE1395" s="25"/>
      <c r="AF1395" s="25"/>
      <c r="AG1395" s="25"/>
      <c r="AH1395" s="25"/>
      <c r="AI1395" s="25"/>
      <c r="AJ1395" s="155"/>
    </row>
    <row r="1396" spans="4:36" x14ac:dyDescent="0.2">
      <c r="D1396" s="25"/>
      <c r="E1396" s="25"/>
      <c r="F1396" s="25"/>
      <c r="G1396" s="25"/>
      <c r="H1396" s="25"/>
      <c r="I1396" s="25"/>
      <c r="J1396" s="25"/>
      <c r="K1396" s="25"/>
      <c r="L1396" s="25"/>
      <c r="M1396" s="25"/>
      <c r="N1396" s="25"/>
      <c r="O1396" s="25"/>
      <c r="P1396" s="25"/>
      <c r="Q1396" s="25"/>
      <c r="R1396" s="25"/>
      <c r="S1396" s="25"/>
      <c r="T1396" s="25"/>
      <c r="U1396" s="25"/>
      <c r="V1396" s="25"/>
      <c r="W1396" s="25"/>
      <c r="X1396" s="25"/>
      <c r="Y1396" s="25"/>
      <c r="Z1396" s="25"/>
      <c r="AA1396" s="25"/>
      <c r="AB1396" s="25"/>
      <c r="AC1396" s="25"/>
      <c r="AD1396" s="25"/>
      <c r="AE1396" s="25"/>
      <c r="AF1396" s="25"/>
      <c r="AG1396" s="25"/>
      <c r="AH1396" s="25"/>
      <c r="AI1396" s="25"/>
      <c r="AJ1396" s="155"/>
    </row>
    <row r="1397" spans="4:36" x14ac:dyDescent="0.2">
      <c r="D1397" s="25"/>
      <c r="E1397" s="25"/>
      <c r="F1397" s="25"/>
      <c r="G1397" s="25"/>
      <c r="H1397" s="25"/>
      <c r="I1397" s="25"/>
      <c r="J1397" s="25"/>
      <c r="K1397" s="25"/>
      <c r="L1397" s="25"/>
      <c r="M1397" s="25"/>
      <c r="N1397" s="25"/>
      <c r="O1397" s="25"/>
      <c r="P1397" s="25"/>
      <c r="Q1397" s="25"/>
      <c r="R1397" s="25"/>
      <c r="S1397" s="25"/>
      <c r="T1397" s="25"/>
      <c r="U1397" s="25"/>
      <c r="V1397" s="25"/>
      <c r="W1397" s="25"/>
      <c r="X1397" s="25"/>
      <c r="Y1397" s="25"/>
      <c r="Z1397" s="25"/>
      <c r="AA1397" s="25"/>
      <c r="AB1397" s="25"/>
      <c r="AC1397" s="25"/>
      <c r="AD1397" s="25"/>
      <c r="AE1397" s="25"/>
      <c r="AF1397" s="25"/>
      <c r="AG1397" s="25"/>
      <c r="AH1397" s="25"/>
      <c r="AI1397" s="25"/>
      <c r="AJ1397" s="155"/>
    </row>
    <row r="1398" spans="4:36" x14ac:dyDescent="0.2">
      <c r="D1398" s="25"/>
      <c r="E1398" s="25"/>
      <c r="F1398" s="25"/>
      <c r="G1398" s="25"/>
      <c r="H1398" s="25"/>
      <c r="I1398" s="25"/>
      <c r="J1398" s="25"/>
      <c r="K1398" s="25"/>
      <c r="L1398" s="25"/>
      <c r="M1398" s="25"/>
      <c r="N1398" s="25"/>
      <c r="O1398" s="25"/>
      <c r="P1398" s="25"/>
      <c r="Q1398" s="25"/>
      <c r="R1398" s="25"/>
      <c r="S1398" s="25"/>
      <c r="T1398" s="25"/>
      <c r="U1398" s="25"/>
      <c r="V1398" s="25"/>
      <c r="W1398" s="25"/>
      <c r="X1398" s="25"/>
      <c r="Y1398" s="25"/>
      <c r="Z1398" s="25"/>
      <c r="AA1398" s="25"/>
      <c r="AB1398" s="25"/>
      <c r="AC1398" s="25"/>
      <c r="AD1398" s="25"/>
      <c r="AE1398" s="25"/>
      <c r="AF1398" s="25"/>
      <c r="AG1398" s="25"/>
      <c r="AH1398" s="25"/>
      <c r="AI1398" s="25"/>
      <c r="AJ1398" s="155"/>
    </row>
    <row r="1399" spans="4:36" x14ac:dyDescent="0.2">
      <c r="D1399" s="25"/>
      <c r="E1399" s="25"/>
      <c r="F1399" s="25"/>
      <c r="G1399" s="25"/>
      <c r="H1399" s="25"/>
      <c r="I1399" s="25"/>
      <c r="J1399" s="25"/>
      <c r="K1399" s="25"/>
      <c r="L1399" s="25"/>
      <c r="M1399" s="25"/>
      <c r="N1399" s="25"/>
      <c r="O1399" s="25"/>
      <c r="P1399" s="25"/>
      <c r="Q1399" s="25"/>
      <c r="R1399" s="25"/>
      <c r="S1399" s="25"/>
      <c r="T1399" s="25"/>
      <c r="U1399" s="25"/>
      <c r="V1399" s="25"/>
      <c r="W1399" s="25"/>
      <c r="X1399" s="25"/>
      <c r="Y1399" s="25"/>
      <c r="Z1399" s="25"/>
      <c r="AA1399" s="25"/>
      <c r="AB1399" s="25"/>
      <c r="AC1399" s="25"/>
      <c r="AD1399" s="25"/>
      <c r="AE1399" s="25"/>
      <c r="AF1399" s="25"/>
      <c r="AG1399" s="25"/>
      <c r="AH1399" s="25"/>
      <c r="AI1399" s="25"/>
      <c r="AJ1399" s="155"/>
    </row>
    <row r="1400" spans="4:36" x14ac:dyDescent="0.2">
      <c r="D1400" s="25"/>
      <c r="E1400" s="25"/>
      <c r="F1400" s="25"/>
      <c r="G1400" s="25"/>
      <c r="H1400" s="25"/>
      <c r="I1400" s="25"/>
      <c r="J1400" s="25"/>
      <c r="K1400" s="25"/>
      <c r="L1400" s="25"/>
      <c r="M1400" s="25"/>
      <c r="N1400" s="25"/>
      <c r="O1400" s="25"/>
      <c r="P1400" s="25"/>
      <c r="Q1400" s="25"/>
      <c r="R1400" s="25"/>
      <c r="S1400" s="25"/>
      <c r="T1400" s="25"/>
      <c r="U1400" s="25"/>
      <c r="V1400" s="25"/>
      <c r="W1400" s="25"/>
      <c r="X1400" s="25"/>
      <c r="Y1400" s="25"/>
      <c r="Z1400" s="25"/>
      <c r="AA1400" s="25"/>
      <c r="AB1400" s="25"/>
      <c r="AC1400" s="25"/>
      <c r="AD1400" s="25"/>
      <c r="AE1400" s="25"/>
      <c r="AF1400" s="25"/>
      <c r="AG1400" s="25"/>
      <c r="AH1400" s="25"/>
      <c r="AI1400" s="25"/>
      <c r="AJ1400" s="155"/>
    </row>
    <row r="1401" spans="4:36" x14ac:dyDescent="0.2">
      <c r="D1401" s="25"/>
      <c r="E1401" s="25"/>
      <c r="F1401" s="25"/>
      <c r="G1401" s="25"/>
      <c r="H1401" s="25"/>
      <c r="I1401" s="25"/>
      <c r="J1401" s="25"/>
      <c r="K1401" s="25"/>
      <c r="L1401" s="25"/>
      <c r="M1401" s="25"/>
      <c r="N1401" s="25"/>
      <c r="O1401" s="25"/>
      <c r="P1401" s="25"/>
      <c r="Q1401" s="25"/>
      <c r="R1401" s="25"/>
      <c r="S1401" s="25"/>
      <c r="T1401" s="25"/>
      <c r="U1401" s="25"/>
      <c r="V1401" s="25"/>
      <c r="W1401" s="25"/>
      <c r="X1401" s="25"/>
      <c r="Y1401" s="25"/>
      <c r="Z1401" s="25"/>
      <c r="AA1401" s="25"/>
      <c r="AB1401" s="25"/>
      <c r="AC1401" s="25"/>
      <c r="AD1401" s="25"/>
      <c r="AE1401" s="25"/>
      <c r="AF1401" s="25"/>
      <c r="AG1401" s="25"/>
      <c r="AH1401" s="25"/>
      <c r="AI1401" s="25"/>
      <c r="AJ1401" s="155"/>
    </row>
    <row r="1402" spans="4:36" x14ac:dyDescent="0.2">
      <c r="D1402" s="25"/>
      <c r="E1402" s="25"/>
      <c r="F1402" s="25"/>
      <c r="G1402" s="25"/>
      <c r="H1402" s="25"/>
      <c r="I1402" s="25"/>
      <c r="J1402" s="25"/>
      <c r="K1402" s="25"/>
      <c r="L1402" s="25"/>
      <c r="M1402" s="25"/>
      <c r="N1402" s="25"/>
      <c r="O1402" s="25"/>
      <c r="P1402" s="25"/>
      <c r="Q1402" s="25"/>
      <c r="R1402" s="25"/>
      <c r="S1402" s="25"/>
      <c r="T1402" s="25"/>
      <c r="U1402" s="25"/>
      <c r="V1402" s="25"/>
      <c r="W1402" s="25"/>
      <c r="X1402" s="25"/>
      <c r="Y1402" s="25"/>
      <c r="Z1402" s="25"/>
      <c r="AA1402" s="25"/>
      <c r="AB1402" s="25"/>
      <c r="AC1402" s="25"/>
      <c r="AD1402" s="25"/>
      <c r="AE1402" s="25"/>
      <c r="AF1402" s="25"/>
      <c r="AG1402" s="25"/>
      <c r="AH1402" s="25"/>
      <c r="AI1402" s="25"/>
      <c r="AJ1402" s="155"/>
    </row>
    <row r="1403" spans="4:36" x14ac:dyDescent="0.2">
      <c r="D1403" s="25"/>
      <c r="E1403" s="25"/>
      <c r="F1403" s="25"/>
      <c r="G1403" s="25"/>
      <c r="H1403" s="25"/>
      <c r="I1403" s="25"/>
      <c r="J1403" s="25"/>
      <c r="K1403" s="25"/>
      <c r="L1403" s="25"/>
      <c r="M1403" s="25"/>
      <c r="N1403" s="25"/>
      <c r="O1403" s="25"/>
      <c r="P1403" s="25"/>
      <c r="Q1403" s="25"/>
      <c r="R1403" s="25"/>
      <c r="S1403" s="25"/>
      <c r="T1403" s="25"/>
      <c r="U1403" s="25"/>
      <c r="V1403" s="25"/>
      <c r="W1403" s="25"/>
      <c r="X1403" s="25"/>
      <c r="Y1403" s="25"/>
      <c r="Z1403" s="25"/>
      <c r="AA1403" s="25"/>
      <c r="AB1403" s="25"/>
      <c r="AC1403" s="25"/>
      <c r="AD1403" s="25"/>
      <c r="AE1403" s="25"/>
      <c r="AF1403" s="25"/>
      <c r="AG1403" s="25"/>
      <c r="AH1403" s="25"/>
      <c r="AI1403" s="25"/>
      <c r="AJ1403" s="155"/>
    </row>
    <row r="1404" spans="4:36" x14ac:dyDescent="0.2">
      <c r="D1404" s="25"/>
      <c r="E1404" s="25"/>
      <c r="F1404" s="25"/>
      <c r="G1404" s="25"/>
      <c r="H1404" s="25"/>
      <c r="I1404" s="25"/>
      <c r="J1404" s="25"/>
      <c r="K1404" s="25"/>
      <c r="L1404" s="25"/>
      <c r="M1404" s="25"/>
      <c r="N1404" s="25"/>
      <c r="O1404" s="25"/>
      <c r="P1404" s="25"/>
      <c r="Q1404" s="25"/>
      <c r="R1404" s="25"/>
      <c r="S1404" s="25"/>
      <c r="T1404" s="25"/>
      <c r="U1404" s="25"/>
      <c r="V1404" s="25"/>
      <c r="W1404" s="25"/>
      <c r="X1404" s="25"/>
      <c r="Y1404" s="25"/>
      <c r="Z1404" s="25"/>
      <c r="AA1404" s="25"/>
      <c r="AB1404" s="25"/>
      <c r="AC1404" s="25"/>
      <c r="AD1404" s="25"/>
      <c r="AE1404" s="25"/>
      <c r="AF1404" s="25"/>
      <c r="AG1404" s="25"/>
      <c r="AH1404" s="25"/>
      <c r="AI1404" s="25"/>
      <c r="AJ1404" s="155"/>
    </row>
    <row r="1405" spans="4:36" x14ac:dyDescent="0.2">
      <c r="D1405" s="25"/>
      <c r="E1405" s="25"/>
      <c r="F1405" s="25"/>
      <c r="G1405" s="25"/>
      <c r="H1405" s="25"/>
      <c r="I1405" s="25"/>
      <c r="J1405" s="25"/>
      <c r="K1405" s="25"/>
      <c r="L1405" s="25"/>
      <c r="M1405" s="25"/>
      <c r="N1405" s="25"/>
      <c r="O1405" s="25"/>
      <c r="P1405" s="25"/>
      <c r="Q1405" s="25"/>
      <c r="R1405" s="25"/>
      <c r="S1405" s="25"/>
      <c r="T1405" s="25"/>
      <c r="U1405" s="25"/>
      <c r="V1405" s="25"/>
      <c r="W1405" s="25"/>
      <c r="X1405" s="25"/>
      <c r="Y1405" s="25"/>
      <c r="Z1405" s="25"/>
      <c r="AA1405" s="25"/>
      <c r="AB1405" s="25"/>
      <c r="AC1405" s="25"/>
      <c r="AD1405" s="25"/>
      <c r="AE1405" s="25"/>
      <c r="AF1405" s="25"/>
      <c r="AG1405" s="25"/>
      <c r="AH1405" s="25"/>
      <c r="AI1405" s="25"/>
      <c r="AJ1405" s="155"/>
    </row>
    <row r="1406" spans="4:36" x14ac:dyDescent="0.2">
      <c r="D1406" s="25"/>
      <c r="E1406" s="25"/>
      <c r="F1406" s="25"/>
      <c r="G1406" s="25"/>
      <c r="H1406" s="25"/>
      <c r="I1406" s="25"/>
      <c r="J1406" s="25"/>
      <c r="K1406" s="25"/>
      <c r="L1406" s="25"/>
      <c r="M1406" s="25"/>
      <c r="N1406" s="25"/>
      <c r="O1406" s="25"/>
      <c r="P1406" s="25"/>
      <c r="Q1406" s="25"/>
      <c r="R1406" s="25"/>
      <c r="S1406" s="25"/>
      <c r="T1406" s="25"/>
      <c r="U1406" s="25"/>
      <c r="V1406" s="25"/>
      <c r="W1406" s="25"/>
      <c r="X1406" s="25"/>
      <c r="Y1406" s="25"/>
      <c r="Z1406" s="25"/>
      <c r="AA1406" s="25"/>
      <c r="AB1406" s="25"/>
      <c r="AC1406" s="25"/>
      <c r="AD1406" s="25"/>
      <c r="AE1406" s="25"/>
      <c r="AF1406" s="25"/>
      <c r="AG1406" s="25"/>
      <c r="AH1406" s="25"/>
      <c r="AI1406" s="25"/>
      <c r="AJ1406" s="155"/>
    </row>
    <row r="1407" spans="4:36" x14ac:dyDescent="0.2">
      <c r="D1407" s="25"/>
      <c r="E1407" s="25"/>
      <c r="F1407" s="25"/>
      <c r="G1407" s="25"/>
      <c r="H1407" s="25"/>
      <c r="I1407" s="25"/>
      <c r="J1407" s="25"/>
      <c r="K1407" s="25"/>
      <c r="L1407" s="25"/>
      <c r="M1407" s="25"/>
      <c r="N1407" s="25"/>
      <c r="O1407" s="25"/>
      <c r="P1407" s="25"/>
      <c r="Q1407" s="25"/>
      <c r="R1407" s="25"/>
      <c r="S1407" s="25"/>
      <c r="T1407" s="25"/>
      <c r="U1407" s="25"/>
      <c r="V1407" s="25"/>
      <c r="W1407" s="25"/>
      <c r="X1407" s="25"/>
      <c r="Y1407" s="25"/>
      <c r="Z1407" s="25"/>
      <c r="AA1407" s="25"/>
      <c r="AB1407" s="25"/>
      <c r="AC1407" s="25"/>
      <c r="AD1407" s="25"/>
      <c r="AE1407" s="25"/>
      <c r="AF1407" s="25"/>
      <c r="AG1407" s="25"/>
      <c r="AH1407" s="25"/>
      <c r="AI1407" s="25"/>
      <c r="AJ1407" s="155"/>
    </row>
    <row r="1408" spans="4:36" x14ac:dyDescent="0.2">
      <c r="D1408" s="25"/>
      <c r="E1408" s="25"/>
      <c r="F1408" s="25"/>
      <c r="G1408" s="25"/>
      <c r="H1408" s="25"/>
      <c r="I1408" s="25"/>
      <c r="J1408" s="25"/>
      <c r="K1408" s="25"/>
      <c r="L1408" s="25"/>
      <c r="M1408" s="25"/>
      <c r="N1408" s="25"/>
      <c r="O1408" s="25"/>
      <c r="P1408" s="25"/>
      <c r="Q1408" s="25"/>
      <c r="R1408" s="25"/>
      <c r="S1408" s="25"/>
      <c r="T1408" s="25"/>
      <c r="U1408" s="25"/>
      <c r="V1408" s="25"/>
      <c r="W1408" s="25"/>
      <c r="X1408" s="25"/>
      <c r="Y1408" s="25"/>
      <c r="Z1408" s="25"/>
      <c r="AA1408" s="25"/>
      <c r="AB1408" s="25"/>
      <c r="AC1408" s="25"/>
      <c r="AD1408" s="25"/>
      <c r="AE1408" s="25"/>
      <c r="AF1408" s="25"/>
      <c r="AG1408" s="25"/>
      <c r="AH1408" s="25"/>
      <c r="AI1408" s="25"/>
      <c r="AJ1408" s="155"/>
    </row>
    <row r="1409" spans="4:36" x14ac:dyDescent="0.2">
      <c r="D1409" s="25"/>
      <c r="E1409" s="25"/>
      <c r="F1409" s="25"/>
      <c r="G1409" s="25"/>
      <c r="H1409" s="25"/>
      <c r="I1409" s="25"/>
      <c r="J1409" s="25"/>
      <c r="K1409" s="25"/>
      <c r="L1409" s="25"/>
      <c r="M1409" s="25"/>
      <c r="N1409" s="25"/>
      <c r="O1409" s="25"/>
      <c r="P1409" s="25"/>
      <c r="Q1409" s="25"/>
      <c r="R1409" s="25"/>
      <c r="S1409" s="25"/>
      <c r="T1409" s="25"/>
      <c r="U1409" s="25"/>
      <c r="V1409" s="25"/>
      <c r="W1409" s="25"/>
      <c r="X1409" s="25"/>
      <c r="Y1409" s="25"/>
      <c r="Z1409" s="25"/>
      <c r="AA1409" s="25"/>
      <c r="AB1409" s="25"/>
      <c r="AC1409" s="25"/>
      <c r="AD1409" s="25"/>
      <c r="AE1409" s="25"/>
      <c r="AF1409" s="25"/>
      <c r="AG1409" s="25"/>
      <c r="AH1409" s="25"/>
      <c r="AI1409" s="25"/>
      <c r="AJ1409" s="155"/>
    </row>
    <row r="1410" spans="4:36" x14ac:dyDescent="0.2">
      <c r="D1410" s="25"/>
      <c r="E1410" s="25"/>
      <c r="F1410" s="25"/>
      <c r="G1410" s="25"/>
      <c r="H1410" s="25"/>
      <c r="I1410" s="25"/>
      <c r="J1410" s="25"/>
      <c r="K1410" s="25"/>
      <c r="L1410" s="25"/>
      <c r="M1410" s="25"/>
      <c r="N1410" s="25"/>
      <c r="O1410" s="25"/>
      <c r="P1410" s="25"/>
      <c r="Q1410" s="25"/>
      <c r="R1410" s="25"/>
      <c r="S1410" s="25"/>
      <c r="T1410" s="25"/>
      <c r="U1410" s="25"/>
      <c r="V1410" s="25"/>
      <c r="W1410" s="25"/>
      <c r="X1410" s="25"/>
      <c r="Y1410" s="25"/>
      <c r="Z1410" s="25"/>
      <c r="AA1410" s="25"/>
      <c r="AB1410" s="25"/>
      <c r="AC1410" s="25"/>
      <c r="AD1410" s="25"/>
      <c r="AE1410" s="25"/>
      <c r="AF1410" s="25"/>
      <c r="AG1410" s="25"/>
      <c r="AH1410" s="25"/>
      <c r="AI1410" s="25"/>
      <c r="AJ1410" s="155"/>
    </row>
    <row r="1411" spans="4:36" x14ac:dyDescent="0.2">
      <c r="D1411" s="25"/>
      <c r="E1411" s="25"/>
      <c r="F1411" s="25"/>
      <c r="G1411" s="25"/>
      <c r="H1411" s="25"/>
      <c r="I1411" s="25"/>
      <c r="J1411" s="25"/>
      <c r="K1411" s="25"/>
      <c r="L1411" s="25"/>
      <c r="M1411" s="25"/>
      <c r="N1411" s="25"/>
      <c r="O1411" s="25"/>
      <c r="P1411" s="25"/>
      <c r="Q1411" s="25"/>
      <c r="R1411" s="25"/>
      <c r="S1411" s="25"/>
      <c r="T1411" s="25"/>
      <c r="U1411" s="25"/>
      <c r="V1411" s="25"/>
      <c r="W1411" s="25"/>
      <c r="X1411" s="25"/>
      <c r="Y1411" s="25"/>
      <c r="Z1411" s="25"/>
      <c r="AA1411" s="25"/>
      <c r="AB1411" s="25"/>
      <c r="AC1411" s="25"/>
      <c r="AD1411" s="25"/>
      <c r="AE1411" s="25"/>
      <c r="AF1411" s="25"/>
      <c r="AG1411" s="25"/>
      <c r="AH1411" s="25"/>
      <c r="AI1411" s="25"/>
      <c r="AJ1411" s="155"/>
    </row>
    <row r="1412" spans="4:36" x14ac:dyDescent="0.2">
      <c r="D1412" s="25"/>
      <c r="E1412" s="25"/>
      <c r="F1412" s="25"/>
      <c r="G1412" s="25"/>
      <c r="H1412" s="25"/>
      <c r="I1412" s="25"/>
      <c r="J1412" s="25"/>
      <c r="K1412" s="25"/>
      <c r="L1412" s="25"/>
      <c r="M1412" s="25"/>
      <c r="N1412" s="25"/>
      <c r="O1412" s="25"/>
      <c r="P1412" s="25"/>
      <c r="Q1412" s="25"/>
      <c r="R1412" s="25"/>
      <c r="S1412" s="25"/>
      <c r="T1412" s="25"/>
      <c r="U1412" s="25"/>
      <c r="V1412" s="25"/>
      <c r="W1412" s="25"/>
      <c r="X1412" s="25"/>
      <c r="Y1412" s="25"/>
      <c r="Z1412" s="25"/>
      <c r="AA1412" s="25"/>
      <c r="AB1412" s="25"/>
      <c r="AC1412" s="25"/>
      <c r="AD1412" s="25"/>
      <c r="AE1412" s="25"/>
      <c r="AF1412" s="25"/>
      <c r="AG1412" s="25"/>
      <c r="AH1412" s="25"/>
      <c r="AI1412" s="25"/>
      <c r="AJ1412" s="155"/>
    </row>
    <row r="1413" spans="4:36" x14ac:dyDescent="0.2">
      <c r="D1413" s="25"/>
      <c r="E1413" s="25"/>
      <c r="F1413" s="25"/>
      <c r="G1413" s="25"/>
      <c r="H1413" s="25"/>
      <c r="I1413" s="25"/>
      <c r="J1413" s="25"/>
      <c r="K1413" s="25"/>
      <c r="L1413" s="25"/>
      <c r="M1413" s="25"/>
      <c r="N1413" s="25"/>
      <c r="O1413" s="25"/>
      <c r="P1413" s="25"/>
      <c r="Q1413" s="25"/>
      <c r="R1413" s="25"/>
      <c r="S1413" s="25"/>
      <c r="T1413" s="25"/>
      <c r="U1413" s="25"/>
      <c r="V1413" s="25"/>
      <c r="W1413" s="25"/>
      <c r="X1413" s="25"/>
      <c r="Y1413" s="25"/>
      <c r="Z1413" s="25"/>
      <c r="AA1413" s="25"/>
      <c r="AB1413" s="25"/>
      <c r="AC1413" s="25"/>
      <c r="AD1413" s="25"/>
      <c r="AE1413" s="25"/>
      <c r="AF1413" s="25"/>
      <c r="AG1413" s="25"/>
      <c r="AH1413" s="25"/>
      <c r="AI1413" s="25"/>
      <c r="AJ1413" s="155"/>
    </row>
    <row r="1414" spans="4:36" x14ac:dyDescent="0.2">
      <c r="D1414" s="25"/>
      <c r="E1414" s="25"/>
      <c r="F1414" s="25"/>
      <c r="G1414" s="25"/>
      <c r="H1414" s="25"/>
      <c r="I1414" s="25"/>
      <c r="J1414" s="25"/>
      <c r="K1414" s="25"/>
      <c r="L1414" s="25"/>
      <c r="M1414" s="25"/>
      <c r="N1414" s="25"/>
      <c r="O1414" s="25"/>
      <c r="P1414" s="25"/>
      <c r="Q1414" s="25"/>
      <c r="R1414" s="25"/>
      <c r="S1414" s="25"/>
      <c r="T1414" s="25"/>
      <c r="U1414" s="25"/>
      <c r="V1414" s="25"/>
      <c r="W1414" s="25"/>
      <c r="X1414" s="25"/>
      <c r="Y1414" s="25"/>
      <c r="Z1414" s="25"/>
      <c r="AA1414" s="25"/>
      <c r="AB1414" s="25"/>
      <c r="AC1414" s="25"/>
      <c r="AD1414" s="25"/>
      <c r="AE1414" s="25"/>
      <c r="AF1414" s="25"/>
      <c r="AG1414" s="25"/>
      <c r="AH1414" s="25"/>
      <c r="AI1414" s="25"/>
      <c r="AJ1414" s="155"/>
    </row>
    <row r="1415" spans="4:36" x14ac:dyDescent="0.2">
      <c r="D1415" s="25"/>
      <c r="E1415" s="25"/>
      <c r="F1415" s="25"/>
      <c r="G1415" s="25"/>
      <c r="H1415" s="25"/>
      <c r="I1415" s="25"/>
      <c r="J1415" s="25"/>
      <c r="K1415" s="25"/>
      <c r="L1415" s="25"/>
      <c r="M1415" s="25"/>
      <c r="N1415" s="25"/>
      <c r="O1415" s="25"/>
      <c r="P1415" s="25"/>
      <c r="Q1415" s="25"/>
      <c r="R1415" s="25"/>
      <c r="S1415" s="25"/>
      <c r="T1415" s="25"/>
      <c r="U1415" s="25"/>
      <c r="V1415" s="25"/>
      <c r="W1415" s="25"/>
      <c r="X1415" s="25"/>
      <c r="Y1415" s="25"/>
      <c r="Z1415" s="25"/>
      <c r="AA1415" s="25"/>
      <c r="AB1415" s="25"/>
      <c r="AC1415" s="25"/>
      <c r="AD1415" s="25"/>
      <c r="AE1415" s="25"/>
      <c r="AF1415" s="25"/>
      <c r="AG1415" s="25"/>
      <c r="AH1415" s="25"/>
      <c r="AI1415" s="25"/>
      <c r="AJ1415" s="155"/>
    </row>
    <row r="1416" spans="4:36" x14ac:dyDescent="0.2">
      <c r="D1416" s="25"/>
      <c r="E1416" s="25"/>
      <c r="F1416" s="25"/>
      <c r="G1416" s="25"/>
      <c r="H1416" s="25"/>
      <c r="I1416" s="25"/>
      <c r="J1416" s="25"/>
      <c r="K1416" s="25"/>
      <c r="L1416" s="25"/>
      <c r="M1416" s="25"/>
      <c r="N1416" s="25"/>
      <c r="O1416" s="25"/>
      <c r="P1416" s="25"/>
      <c r="Q1416" s="25"/>
      <c r="R1416" s="25"/>
      <c r="S1416" s="25"/>
      <c r="T1416" s="25"/>
      <c r="U1416" s="25"/>
      <c r="V1416" s="25"/>
      <c r="W1416" s="25"/>
      <c r="X1416" s="25"/>
      <c r="Y1416" s="25"/>
      <c r="Z1416" s="25"/>
      <c r="AA1416" s="25"/>
      <c r="AB1416" s="25"/>
      <c r="AC1416" s="25"/>
      <c r="AD1416" s="25"/>
      <c r="AE1416" s="25"/>
      <c r="AF1416" s="25"/>
      <c r="AG1416" s="25"/>
      <c r="AH1416" s="25"/>
      <c r="AI1416" s="25"/>
      <c r="AJ1416" s="155"/>
    </row>
    <row r="1417" spans="4:36" x14ac:dyDescent="0.2">
      <c r="D1417" s="25"/>
      <c r="E1417" s="25"/>
      <c r="F1417" s="25"/>
      <c r="G1417" s="25"/>
      <c r="H1417" s="25"/>
      <c r="I1417" s="25"/>
      <c r="J1417" s="25"/>
      <c r="K1417" s="25"/>
      <c r="L1417" s="25"/>
      <c r="M1417" s="25"/>
      <c r="N1417" s="25"/>
      <c r="O1417" s="25"/>
      <c r="P1417" s="25"/>
      <c r="Q1417" s="25"/>
      <c r="R1417" s="25"/>
      <c r="S1417" s="25"/>
      <c r="T1417" s="25"/>
      <c r="U1417" s="25"/>
      <c r="V1417" s="25"/>
      <c r="W1417" s="25"/>
      <c r="X1417" s="25"/>
      <c r="Y1417" s="25"/>
      <c r="Z1417" s="25"/>
      <c r="AA1417" s="25"/>
      <c r="AB1417" s="25"/>
      <c r="AC1417" s="25"/>
      <c r="AD1417" s="25"/>
      <c r="AE1417" s="25"/>
      <c r="AF1417" s="25"/>
      <c r="AG1417" s="25"/>
      <c r="AH1417" s="25"/>
      <c r="AI1417" s="25"/>
      <c r="AJ1417" s="155"/>
    </row>
    <row r="1418" spans="4:36" x14ac:dyDescent="0.2">
      <c r="D1418" s="25"/>
      <c r="E1418" s="25"/>
      <c r="F1418" s="25"/>
      <c r="G1418" s="25"/>
      <c r="H1418" s="25"/>
      <c r="I1418" s="25"/>
      <c r="J1418" s="25"/>
      <c r="K1418" s="25"/>
      <c r="L1418" s="25"/>
      <c r="M1418" s="25"/>
      <c r="N1418" s="25"/>
      <c r="O1418" s="25"/>
      <c r="P1418" s="25"/>
      <c r="Q1418" s="25"/>
      <c r="R1418" s="25"/>
      <c r="S1418" s="25"/>
      <c r="T1418" s="25"/>
      <c r="U1418" s="25"/>
      <c r="V1418" s="25"/>
      <c r="W1418" s="25"/>
      <c r="X1418" s="25"/>
      <c r="Y1418" s="25"/>
      <c r="Z1418" s="25"/>
      <c r="AA1418" s="25"/>
      <c r="AB1418" s="25"/>
      <c r="AC1418" s="25"/>
      <c r="AD1418" s="25"/>
      <c r="AE1418" s="25"/>
      <c r="AF1418" s="25"/>
      <c r="AG1418" s="25"/>
      <c r="AH1418" s="25"/>
      <c r="AI1418" s="25"/>
      <c r="AJ1418" s="155"/>
    </row>
    <row r="1419" spans="4:36" x14ac:dyDescent="0.2">
      <c r="D1419" s="25"/>
      <c r="E1419" s="25"/>
      <c r="F1419" s="25"/>
      <c r="G1419" s="25"/>
      <c r="H1419" s="25"/>
      <c r="I1419" s="25"/>
      <c r="J1419" s="25"/>
      <c r="K1419" s="25"/>
      <c r="L1419" s="25"/>
      <c r="M1419" s="25"/>
      <c r="N1419" s="25"/>
      <c r="O1419" s="25"/>
      <c r="P1419" s="25"/>
      <c r="Q1419" s="25"/>
      <c r="R1419" s="25"/>
      <c r="S1419" s="25"/>
      <c r="T1419" s="25"/>
      <c r="U1419" s="25"/>
      <c r="V1419" s="25"/>
      <c r="W1419" s="25"/>
      <c r="X1419" s="25"/>
      <c r="Y1419" s="25"/>
      <c r="Z1419" s="25"/>
      <c r="AA1419" s="25"/>
      <c r="AB1419" s="25"/>
      <c r="AC1419" s="25"/>
      <c r="AD1419" s="25"/>
      <c r="AE1419" s="25"/>
      <c r="AF1419" s="25"/>
      <c r="AG1419" s="25"/>
      <c r="AH1419" s="25"/>
      <c r="AI1419" s="25"/>
      <c r="AJ1419" s="155"/>
    </row>
    <row r="1420" spans="4:36" x14ac:dyDescent="0.2">
      <c r="D1420" s="25"/>
      <c r="E1420" s="25"/>
      <c r="F1420" s="25"/>
      <c r="G1420" s="25"/>
      <c r="H1420" s="25"/>
      <c r="I1420" s="25"/>
      <c r="J1420" s="25"/>
      <c r="K1420" s="25"/>
      <c r="L1420" s="25"/>
      <c r="M1420" s="25"/>
      <c r="N1420" s="25"/>
      <c r="O1420" s="25"/>
      <c r="P1420" s="25"/>
      <c r="Q1420" s="25"/>
      <c r="R1420" s="25"/>
      <c r="S1420" s="25"/>
      <c r="T1420" s="25"/>
      <c r="U1420" s="25"/>
      <c r="V1420" s="25"/>
      <c r="W1420" s="25"/>
      <c r="X1420" s="25"/>
      <c r="Y1420" s="25"/>
      <c r="Z1420" s="25"/>
      <c r="AA1420" s="25"/>
      <c r="AB1420" s="25"/>
      <c r="AC1420" s="25"/>
      <c r="AD1420" s="25"/>
      <c r="AE1420" s="25"/>
      <c r="AF1420" s="25"/>
      <c r="AG1420" s="25"/>
      <c r="AH1420" s="25"/>
      <c r="AI1420" s="25"/>
      <c r="AJ1420" s="155"/>
    </row>
    <row r="1421" spans="4:36" x14ac:dyDescent="0.2">
      <c r="D1421" s="25"/>
      <c r="E1421" s="25"/>
      <c r="F1421" s="25"/>
      <c r="G1421" s="25"/>
      <c r="H1421" s="25"/>
      <c r="I1421" s="25"/>
      <c r="J1421" s="25"/>
      <c r="K1421" s="25"/>
      <c r="L1421" s="25"/>
      <c r="M1421" s="25"/>
      <c r="N1421" s="25"/>
      <c r="O1421" s="25"/>
      <c r="P1421" s="25"/>
      <c r="Q1421" s="25"/>
      <c r="R1421" s="25"/>
      <c r="S1421" s="25"/>
      <c r="T1421" s="25"/>
      <c r="U1421" s="25"/>
      <c r="V1421" s="25"/>
      <c r="W1421" s="25"/>
      <c r="X1421" s="25"/>
      <c r="Y1421" s="25"/>
      <c r="Z1421" s="25"/>
      <c r="AA1421" s="25"/>
      <c r="AB1421" s="25"/>
      <c r="AC1421" s="25"/>
      <c r="AD1421" s="25"/>
      <c r="AE1421" s="25"/>
      <c r="AF1421" s="25"/>
      <c r="AG1421" s="25"/>
      <c r="AH1421" s="25"/>
      <c r="AI1421" s="25"/>
      <c r="AJ1421" s="155"/>
    </row>
    <row r="1422" spans="4:36" x14ac:dyDescent="0.2">
      <c r="D1422" s="25"/>
      <c r="E1422" s="25"/>
      <c r="F1422" s="25"/>
      <c r="G1422" s="25"/>
      <c r="H1422" s="25"/>
      <c r="I1422" s="25"/>
      <c r="J1422" s="25"/>
      <c r="K1422" s="25"/>
      <c r="L1422" s="25"/>
      <c r="M1422" s="25"/>
      <c r="N1422" s="25"/>
      <c r="O1422" s="25"/>
      <c r="P1422" s="25"/>
      <c r="Q1422" s="25"/>
      <c r="R1422" s="25"/>
      <c r="S1422" s="25"/>
      <c r="T1422" s="25"/>
      <c r="U1422" s="25"/>
      <c r="V1422" s="25"/>
      <c r="W1422" s="25"/>
      <c r="X1422" s="25"/>
      <c r="Y1422" s="25"/>
      <c r="Z1422" s="25"/>
      <c r="AA1422" s="25"/>
      <c r="AB1422" s="25"/>
      <c r="AC1422" s="25"/>
      <c r="AD1422" s="25"/>
      <c r="AE1422" s="25"/>
      <c r="AF1422" s="25"/>
      <c r="AG1422" s="25"/>
      <c r="AH1422" s="25"/>
      <c r="AI1422" s="25"/>
      <c r="AJ1422" s="155"/>
    </row>
    <row r="1423" spans="4:36" x14ac:dyDescent="0.2">
      <c r="D1423" s="25"/>
      <c r="E1423" s="25"/>
      <c r="F1423" s="25"/>
      <c r="G1423" s="25"/>
      <c r="H1423" s="25"/>
      <c r="I1423" s="25"/>
      <c r="J1423" s="25"/>
      <c r="K1423" s="25"/>
      <c r="L1423" s="25"/>
      <c r="M1423" s="25"/>
      <c r="N1423" s="25"/>
      <c r="O1423" s="25"/>
      <c r="P1423" s="25"/>
      <c r="Q1423" s="25"/>
      <c r="R1423" s="25"/>
      <c r="S1423" s="25"/>
      <c r="T1423" s="25"/>
      <c r="U1423" s="25"/>
      <c r="V1423" s="25"/>
      <c r="W1423" s="25"/>
      <c r="X1423" s="25"/>
      <c r="Y1423" s="25"/>
      <c r="Z1423" s="25"/>
      <c r="AA1423" s="25"/>
      <c r="AB1423" s="25"/>
      <c r="AC1423" s="25"/>
      <c r="AD1423" s="25"/>
      <c r="AE1423" s="25"/>
      <c r="AF1423" s="25"/>
      <c r="AG1423" s="25"/>
      <c r="AH1423" s="25"/>
      <c r="AI1423" s="25"/>
      <c r="AJ1423" s="155"/>
    </row>
    <row r="1424" spans="4:36" x14ac:dyDescent="0.2">
      <c r="D1424" s="25"/>
      <c r="E1424" s="25"/>
      <c r="F1424" s="25"/>
      <c r="G1424" s="25"/>
      <c r="H1424" s="25"/>
      <c r="I1424" s="25"/>
      <c r="J1424" s="25"/>
      <c r="K1424" s="25"/>
      <c r="L1424" s="25"/>
      <c r="M1424" s="25"/>
      <c r="N1424" s="25"/>
      <c r="O1424" s="25"/>
      <c r="P1424" s="25"/>
      <c r="Q1424" s="25"/>
      <c r="R1424" s="25"/>
      <c r="S1424" s="25"/>
      <c r="T1424" s="25"/>
      <c r="U1424" s="25"/>
      <c r="V1424" s="25"/>
      <c r="W1424" s="25"/>
      <c r="X1424" s="25"/>
      <c r="Y1424" s="25"/>
      <c r="Z1424" s="25"/>
      <c r="AA1424" s="25"/>
      <c r="AB1424" s="25"/>
      <c r="AC1424" s="25"/>
      <c r="AD1424" s="25"/>
      <c r="AE1424" s="25"/>
      <c r="AF1424" s="25"/>
      <c r="AG1424" s="25"/>
      <c r="AH1424" s="25"/>
      <c r="AI1424" s="25"/>
      <c r="AJ1424" s="155"/>
    </row>
    <row r="1425" spans="4:36" x14ac:dyDescent="0.2">
      <c r="D1425" s="25"/>
      <c r="E1425" s="25"/>
      <c r="F1425" s="25"/>
      <c r="G1425" s="25"/>
      <c r="H1425" s="25"/>
      <c r="I1425" s="25"/>
      <c r="J1425" s="25"/>
      <c r="K1425" s="25"/>
      <c r="L1425" s="25"/>
      <c r="M1425" s="25"/>
      <c r="N1425" s="25"/>
      <c r="O1425" s="25"/>
      <c r="P1425" s="25"/>
      <c r="Q1425" s="25"/>
      <c r="R1425" s="25"/>
      <c r="S1425" s="25"/>
      <c r="T1425" s="25"/>
      <c r="U1425" s="25"/>
      <c r="V1425" s="25"/>
      <c r="W1425" s="25"/>
      <c r="X1425" s="25"/>
      <c r="Y1425" s="25"/>
      <c r="Z1425" s="25"/>
      <c r="AA1425" s="25"/>
      <c r="AB1425" s="25"/>
      <c r="AC1425" s="25"/>
      <c r="AD1425" s="25"/>
      <c r="AE1425" s="25"/>
      <c r="AF1425" s="25"/>
      <c r="AG1425" s="25"/>
      <c r="AH1425" s="25"/>
      <c r="AI1425" s="25"/>
      <c r="AJ1425" s="155"/>
    </row>
    <row r="1426" spans="4:36" x14ac:dyDescent="0.2">
      <c r="D1426" s="25"/>
      <c r="E1426" s="25"/>
      <c r="F1426" s="25"/>
      <c r="G1426" s="25"/>
      <c r="H1426" s="25"/>
      <c r="I1426" s="25"/>
      <c r="J1426" s="25"/>
      <c r="K1426" s="25"/>
      <c r="L1426" s="25"/>
      <c r="M1426" s="25"/>
      <c r="N1426" s="25"/>
      <c r="O1426" s="25"/>
      <c r="P1426" s="25"/>
      <c r="Q1426" s="25"/>
      <c r="R1426" s="25"/>
      <c r="S1426" s="25"/>
      <c r="T1426" s="25"/>
      <c r="U1426" s="25"/>
      <c r="V1426" s="25"/>
      <c r="W1426" s="25"/>
      <c r="X1426" s="25"/>
      <c r="Y1426" s="25"/>
      <c r="Z1426" s="25"/>
      <c r="AA1426" s="25"/>
      <c r="AB1426" s="25"/>
      <c r="AC1426" s="25"/>
      <c r="AD1426" s="25"/>
      <c r="AE1426" s="25"/>
      <c r="AF1426" s="25"/>
      <c r="AG1426" s="25"/>
      <c r="AH1426" s="25"/>
      <c r="AI1426" s="25"/>
      <c r="AJ1426" s="155"/>
    </row>
    <row r="1427" spans="4:36" x14ac:dyDescent="0.2">
      <c r="D1427" s="25"/>
      <c r="E1427" s="25"/>
      <c r="F1427" s="25"/>
      <c r="G1427" s="25"/>
      <c r="H1427" s="25"/>
      <c r="I1427" s="25"/>
      <c r="J1427" s="25"/>
      <c r="K1427" s="25"/>
      <c r="L1427" s="25"/>
      <c r="M1427" s="25"/>
      <c r="N1427" s="25"/>
      <c r="O1427" s="25"/>
      <c r="P1427" s="25"/>
      <c r="Q1427" s="25"/>
      <c r="R1427" s="25"/>
      <c r="S1427" s="25"/>
      <c r="T1427" s="25"/>
      <c r="U1427" s="25"/>
      <c r="V1427" s="25"/>
      <c r="W1427" s="25"/>
      <c r="X1427" s="25"/>
      <c r="Y1427" s="25"/>
      <c r="Z1427" s="25"/>
      <c r="AA1427" s="25"/>
      <c r="AB1427" s="25"/>
      <c r="AC1427" s="25"/>
      <c r="AD1427" s="25"/>
      <c r="AE1427" s="25"/>
      <c r="AF1427" s="25"/>
      <c r="AG1427" s="25"/>
      <c r="AH1427" s="25"/>
      <c r="AI1427" s="25"/>
      <c r="AJ1427" s="155"/>
    </row>
    <row r="1428" spans="4:36" x14ac:dyDescent="0.2">
      <c r="D1428" s="25"/>
      <c r="E1428" s="25"/>
      <c r="F1428" s="25"/>
      <c r="G1428" s="25"/>
      <c r="H1428" s="25"/>
      <c r="I1428" s="25"/>
      <c r="J1428" s="25"/>
      <c r="K1428" s="25"/>
      <c r="L1428" s="25"/>
      <c r="M1428" s="25"/>
      <c r="N1428" s="25"/>
      <c r="O1428" s="25"/>
      <c r="P1428" s="25"/>
      <c r="Q1428" s="25"/>
      <c r="R1428" s="25"/>
      <c r="S1428" s="25"/>
      <c r="T1428" s="25"/>
      <c r="U1428" s="25"/>
      <c r="V1428" s="25"/>
      <c r="W1428" s="25"/>
      <c r="X1428" s="25"/>
      <c r="Y1428" s="25"/>
      <c r="Z1428" s="25"/>
      <c r="AA1428" s="25"/>
      <c r="AB1428" s="25"/>
      <c r="AC1428" s="25"/>
      <c r="AD1428" s="25"/>
      <c r="AE1428" s="25"/>
      <c r="AF1428" s="25"/>
      <c r="AG1428" s="25"/>
      <c r="AH1428" s="25"/>
      <c r="AI1428" s="25"/>
      <c r="AJ1428" s="155"/>
    </row>
    <row r="1429" spans="4:36" x14ac:dyDescent="0.2">
      <c r="D1429" s="25"/>
      <c r="E1429" s="25"/>
      <c r="F1429" s="25"/>
      <c r="G1429" s="25"/>
      <c r="H1429" s="25"/>
      <c r="I1429" s="25"/>
      <c r="J1429" s="25"/>
      <c r="K1429" s="25"/>
      <c r="L1429" s="25"/>
      <c r="M1429" s="25"/>
      <c r="N1429" s="25"/>
      <c r="O1429" s="25"/>
      <c r="P1429" s="25"/>
      <c r="Q1429" s="25"/>
      <c r="R1429" s="25"/>
      <c r="S1429" s="25"/>
      <c r="T1429" s="25"/>
      <c r="U1429" s="25"/>
      <c r="V1429" s="25"/>
      <c r="W1429" s="25"/>
      <c r="X1429" s="25"/>
      <c r="Y1429" s="25"/>
      <c r="Z1429" s="25"/>
      <c r="AA1429" s="25"/>
      <c r="AB1429" s="25"/>
      <c r="AC1429" s="25"/>
      <c r="AD1429" s="25"/>
      <c r="AE1429" s="25"/>
      <c r="AF1429" s="25"/>
      <c r="AG1429" s="25"/>
      <c r="AH1429" s="25"/>
      <c r="AI1429" s="25"/>
      <c r="AJ1429" s="155"/>
    </row>
    <row r="1430" spans="4:36" x14ac:dyDescent="0.2">
      <c r="D1430" s="25"/>
      <c r="E1430" s="25"/>
      <c r="F1430" s="25"/>
      <c r="G1430" s="25"/>
      <c r="H1430" s="25"/>
      <c r="I1430" s="25"/>
      <c r="J1430" s="25"/>
      <c r="K1430" s="25"/>
      <c r="L1430" s="25"/>
      <c r="M1430" s="25"/>
      <c r="N1430" s="25"/>
      <c r="O1430" s="25"/>
      <c r="P1430" s="25"/>
      <c r="Q1430" s="25"/>
      <c r="R1430" s="25"/>
      <c r="S1430" s="25"/>
      <c r="T1430" s="25"/>
      <c r="U1430" s="25"/>
      <c r="V1430" s="25"/>
      <c r="W1430" s="25"/>
      <c r="X1430" s="25"/>
      <c r="Y1430" s="25"/>
      <c r="Z1430" s="25"/>
      <c r="AA1430" s="25"/>
      <c r="AB1430" s="25"/>
      <c r="AC1430" s="25"/>
      <c r="AD1430" s="25"/>
      <c r="AE1430" s="25"/>
      <c r="AF1430" s="25"/>
      <c r="AG1430" s="25"/>
      <c r="AH1430" s="25"/>
      <c r="AI1430" s="25"/>
      <c r="AJ1430" s="155"/>
    </row>
    <row r="1431" spans="4:36" x14ac:dyDescent="0.2">
      <c r="D1431" s="25"/>
      <c r="E1431" s="25"/>
      <c r="F1431" s="25"/>
      <c r="G1431" s="25"/>
      <c r="H1431" s="25"/>
      <c r="I1431" s="25"/>
      <c r="J1431" s="25"/>
      <c r="K1431" s="25"/>
      <c r="L1431" s="25"/>
      <c r="M1431" s="25"/>
      <c r="N1431" s="25"/>
      <c r="O1431" s="25"/>
      <c r="P1431" s="25"/>
      <c r="Q1431" s="25"/>
      <c r="R1431" s="25"/>
      <c r="S1431" s="25"/>
      <c r="T1431" s="25"/>
      <c r="U1431" s="25"/>
      <c r="V1431" s="25"/>
      <c r="W1431" s="25"/>
      <c r="X1431" s="25"/>
      <c r="Y1431" s="25"/>
      <c r="Z1431" s="25"/>
      <c r="AA1431" s="25"/>
      <c r="AB1431" s="25"/>
      <c r="AC1431" s="25"/>
      <c r="AD1431" s="25"/>
      <c r="AE1431" s="25"/>
      <c r="AF1431" s="25"/>
      <c r="AG1431" s="25"/>
      <c r="AH1431" s="25"/>
      <c r="AI1431" s="25"/>
      <c r="AJ1431" s="155"/>
    </row>
    <row r="1432" spans="4:36" x14ac:dyDescent="0.2">
      <c r="D1432" s="25"/>
      <c r="E1432" s="25"/>
      <c r="F1432" s="25"/>
      <c r="G1432" s="25"/>
      <c r="H1432" s="25"/>
      <c r="I1432" s="25"/>
      <c r="J1432" s="25"/>
      <c r="K1432" s="25"/>
      <c r="L1432" s="25"/>
      <c r="M1432" s="25"/>
      <c r="N1432" s="25"/>
      <c r="O1432" s="25"/>
      <c r="P1432" s="25"/>
      <c r="Q1432" s="25"/>
      <c r="R1432" s="25"/>
      <c r="S1432" s="25"/>
      <c r="T1432" s="25"/>
      <c r="U1432" s="25"/>
      <c r="V1432" s="25"/>
      <c r="W1432" s="25"/>
      <c r="X1432" s="25"/>
      <c r="Y1432" s="25"/>
      <c r="Z1432" s="25"/>
      <c r="AA1432" s="25"/>
      <c r="AB1432" s="25"/>
      <c r="AC1432" s="25"/>
      <c r="AD1432" s="25"/>
      <c r="AE1432" s="25"/>
      <c r="AF1432" s="25"/>
      <c r="AG1432" s="25"/>
      <c r="AH1432" s="25"/>
      <c r="AI1432" s="25"/>
      <c r="AJ1432" s="155"/>
    </row>
    <row r="1433" spans="4:36" x14ac:dyDescent="0.2">
      <c r="D1433" s="25"/>
      <c r="E1433" s="25"/>
      <c r="F1433" s="25"/>
      <c r="G1433" s="25"/>
      <c r="H1433" s="25"/>
      <c r="I1433" s="25"/>
      <c r="J1433" s="25"/>
      <c r="K1433" s="25"/>
      <c r="L1433" s="25"/>
      <c r="M1433" s="25"/>
      <c r="N1433" s="25"/>
      <c r="O1433" s="25"/>
      <c r="P1433" s="25"/>
      <c r="Q1433" s="25"/>
      <c r="R1433" s="25"/>
      <c r="S1433" s="25"/>
      <c r="T1433" s="25"/>
      <c r="U1433" s="25"/>
      <c r="V1433" s="25"/>
      <c r="W1433" s="25"/>
      <c r="X1433" s="25"/>
      <c r="Y1433" s="25"/>
      <c r="Z1433" s="25"/>
      <c r="AA1433" s="25"/>
      <c r="AB1433" s="25"/>
      <c r="AC1433" s="25"/>
      <c r="AD1433" s="25"/>
      <c r="AE1433" s="25"/>
      <c r="AF1433" s="25"/>
      <c r="AG1433" s="25"/>
      <c r="AH1433" s="25"/>
      <c r="AI1433" s="25"/>
      <c r="AJ1433" s="155"/>
    </row>
    <row r="1434" spans="4:36" x14ac:dyDescent="0.2">
      <c r="D1434" s="25"/>
      <c r="E1434" s="25"/>
      <c r="F1434" s="25"/>
      <c r="G1434" s="25"/>
      <c r="H1434" s="25"/>
      <c r="I1434" s="25"/>
      <c r="J1434" s="25"/>
      <c r="K1434" s="25"/>
      <c r="L1434" s="25"/>
      <c r="M1434" s="25"/>
      <c r="N1434" s="25"/>
      <c r="O1434" s="25"/>
      <c r="P1434" s="25"/>
      <c r="Q1434" s="25"/>
      <c r="R1434" s="25"/>
      <c r="S1434" s="25"/>
      <c r="T1434" s="25"/>
      <c r="U1434" s="25"/>
      <c r="V1434" s="25"/>
      <c r="W1434" s="25"/>
      <c r="X1434" s="25"/>
      <c r="Y1434" s="25"/>
      <c r="Z1434" s="25"/>
      <c r="AA1434" s="25"/>
      <c r="AB1434" s="25"/>
      <c r="AC1434" s="25"/>
      <c r="AD1434" s="25"/>
      <c r="AE1434" s="25"/>
      <c r="AF1434" s="25"/>
      <c r="AG1434" s="25"/>
      <c r="AH1434" s="25"/>
      <c r="AI1434" s="25"/>
      <c r="AJ1434" s="155"/>
    </row>
    <row r="1435" spans="4:36" x14ac:dyDescent="0.2">
      <c r="D1435" s="25"/>
      <c r="E1435" s="25"/>
      <c r="F1435" s="25"/>
      <c r="G1435" s="25"/>
      <c r="H1435" s="25"/>
      <c r="I1435" s="25"/>
      <c r="J1435" s="25"/>
      <c r="K1435" s="25"/>
      <c r="L1435" s="25"/>
      <c r="M1435" s="25"/>
      <c r="N1435" s="25"/>
      <c r="O1435" s="25"/>
      <c r="P1435" s="25"/>
      <c r="Q1435" s="25"/>
      <c r="R1435" s="25"/>
      <c r="S1435" s="25"/>
      <c r="T1435" s="25"/>
      <c r="U1435" s="25"/>
      <c r="V1435" s="25"/>
      <c r="W1435" s="25"/>
      <c r="X1435" s="25"/>
      <c r="Y1435" s="25"/>
      <c r="Z1435" s="25"/>
      <c r="AA1435" s="25"/>
      <c r="AB1435" s="25"/>
      <c r="AC1435" s="25"/>
      <c r="AD1435" s="25"/>
      <c r="AE1435" s="25"/>
      <c r="AF1435" s="25"/>
      <c r="AG1435" s="25"/>
      <c r="AH1435" s="25"/>
      <c r="AI1435" s="25"/>
      <c r="AJ1435" s="155"/>
    </row>
    <row r="1436" spans="4:36" x14ac:dyDescent="0.2">
      <c r="D1436" s="25"/>
      <c r="E1436" s="25"/>
      <c r="F1436" s="25"/>
      <c r="G1436" s="25"/>
      <c r="H1436" s="25"/>
      <c r="I1436" s="25"/>
      <c r="J1436" s="25"/>
      <c r="K1436" s="25"/>
      <c r="L1436" s="25"/>
      <c r="M1436" s="25"/>
      <c r="N1436" s="25"/>
      <c r="O1436" s="25"/>
      <c r="P1436" s="25"/>
      <c r="Q1436" s="25"/>
      <c r="R1436" s="25"/>
      <c r="S1436" s="25"/>
      <c r="T1436" s="25"/>
      <c r="U1436" s="25"/>
      <c r="V1436" s="25"/>
      <c r="W1436" s="25"/>
      <c r="X1436" s="25"/>
      <c r="Y1436" s="25"/>
      <c r="Z1436" s="25"/>
      <c r="AA1436" s="25"/>
      <c r="AB1436" s="25"/>
      <c r="AC1436" s="25"/>
      <c r="AD1436" s="25"/>
      <c r="AE1436" s="25"/>
      <c r="AF1436" s="25"/>
      <c r="AG1436" s="25"/>
      <c r="AH1436" s="25"/>
      <c r="AI1436" s="25"/>
      <c r="AJ1436" s="155"/>
    </row>
    <row r="1437" spans="4:36" x14ac:dyDescent="0.2">
      <c r="D1437" s="25"/>
      <c r="E1437" s="25"/>
      <c r="F1437" s="25"/>
      <c r="G1437" s="25"/>
      <c r="H1437" s="25"/>
      <c r="I1437" s="25"/>
      <c r="J1437" s="25"/>
      <c r="K1437" s="25"/>
      <c r="L1437" s="25"/>
      <c r="M1437" s="25"/>
      <c r="N1437" s="25"/>
      <c r="O1437" s="25"/>
      <c r="P1437" s="25"/>
      <c r="Q1437" s="25"/>
      <c r="R1437" s="25"/>
      <c r="S1437" s="25"/>
      <c r="T1437" s="25"/>
      <c r="U1437" s="25"/>
      <c r="V1437" s="25"/>
      <c r="W1437" s="25"/>
      <c r="X1437" s="25"/>
      <c r="Y1437" s="25"/>
      <c r="Z1437" s="25"/>
      <c r="AA1437" s="25"/>
      <c r="AB1437" s="25"/>
      <c r="AC1437" s="25"/>
      <c r="AD1437" s="25"/>
      <c r="AE1437" s="25"/>
      <c r="AF1437" s="25"/>
      <c r="AG1437" s="25"/>
      <c r="AH1437" s="25"/>
      <c r="AI1437" s="25"/>
      <c r="AJ1437" s="155"/>
    </row>
    <row r="1438" spans="4:36" x14ac:dyDescent="0.2">
      <c r="D1438" s="25"/>
      <c r="E1438" s="25"/>
      <c r="F1438" s="25"/>
      <c r="G1438" s="25"/>
      <c r="H1438" s="25"/>
      <c r="I1438" s="25"/>
      <c r="J1438" s="25"/>
      <c r="K1438" s="25"/>
      <c r="L1438" s="25"/>
      <c r="M1438" s="25"/>
      <c r="N1438" s="25"/>
      <c r="O1438" s="25"/>
      <c r="P1438" s="25"/>
      <c r="Q1438" s="25"/>
      <c r="R1438" s="25"/>
      <c r="S1438" s="25"/>
      <c r="T1438" s="25"/>
      <c r="U1438" s="25"/>
      <c r="V1438" s="25"/>
      <c r="W1438" s="25"/>
      <c r="X1438" s="25"/>
      <c r="Y1438" s="25"/>
      <c r="Z1438" s="25"/>
      <c r="AA1438" s="25"/>
      <c r="AB1438" s="25"/>
      <c r="AC1438" s="25"/>
      <c r="AD1438" s="25"/>
      <c r="AE1438" s="25"/>
      <c r="AF1438" s="25"/>
      <c r="AG1438" s="25"/>
      <c r="AH1438" s="25"/>
      <c r="AI1438" s="25"/>
      <c r="AJ1438" s="155"/>
    </row>
    <row r="1439" spans="4:36" x14ac:dyDescent="0.2">
      <c r="D1439" s="25"/>
      <c r="E1439" s="25"/>
      <c r="F1439" s="25"/>
      <c r="G1439" s="25"/>
      <c r="H1439" s="25"/>
      <c r="I1439" s="25"/>
      <c r="J1439" s="25"/>
      <c r="K1439" s="25"/>
      <c r="L1439" s="25"/>
      <c r="M1439" s="25"/>
      <c r="N1439" s="25"/>
      <c r="O1439" s="25"/>
      <c r="P1439" s="25"/>
      <c r="Q1439" s="25"/>
      <c r="R1439" s="25"/>
      <c r="S1439" s="25"/>
      <c r="T1439" s="25"/>
      <c r="U1439" s="25"/>
      <c r="V1439" s="25"/>
      <c r="W1439" s="25"/>
      <c r="X1439" s="25"/>
      <c r="Y1439" s="25"/>
      <c r="Z1439" s="25"/>
      <c r="AA1439" s="25"/>
      <c r="AB1439" s="25"/>
      <c r="AC1439" s="25"/>
      <c r="AD1439" s="25"/>
      <c r="AE1439" s="25"/>
      <c r="AF1439" s="25"/>
      <c r="AG1439" s="25"/>
      <c r="AH1439" s="25"/>
      <c r="AI1439" s="25"/>
      <c r="AJ1439" s="155"/>
    </row>
    <row r="1440" spans="4:36" x14ac:dyDescent="0.2">
      <c r="D1440" s="25"/>
      <c r="E1440" s="25"/>
      <c r="F1440" s="25"/>
      <c r="G1440" s="25"/>
      <c r="H1440" s="25"/>
      <c r="I1440" s="25"/>
      <c r="J1440" s="25"/>
      <c r="K1440" s="25"/>
      <c r="L1440" s="25"/>
      <c r="M1440" s="25"/>
      <c r="N1440" s="25"/>
      <c r="O1440" s="25"/>
      <c r="P1440" s="25"/>
      <c r="Q1440" s="25"/>
      <c r="R1440" s="25"/>
      <c r="S1440" s="25"/>
      <c r="T1440" s="25"/>
      <c r="U1440" s="25"/>
      <c r="V1440" s="25"/>
      <c r="W1440" s="25"/>
      <c r="X1440" s="25"/>
      <c r="Y1440" s="25"/>
      <c r="Z1440" s="25"/>
      <c r="AA1440" s="25"/>
      <c r="AB1440" s="25"/>
      <c r="AC1440" s="25"/>
      <c r="AD1440" s="25"/>
      <c r="AE1440" s="25"/>
      <c r="AF1440" s="25"/>
      <c r="AG1440" s="25"/>
      <c r="AH1440" s="25"/>
      <c r="AI1440" s="25"/>
      <c r="AJ1440" s="155"/>
    </row>
    <row r="1441" spans="4:36" x14ac:dyDescent="0.2">
      <c r="D1441" s="25"/>
      <c r="E1441" s="25"/>
      <c r="F1441" s="25"/>
      <c r="G1441" s="25"/>
      <c r="H1441" s="25"/>
      <c r="I1441" s="25"/>
      <c r="J1441" s="25"/>
      <c r="K1441" s="25"/>
      <c r="L1441" s="25"/>
      <c r="M1441" s="25"/>
      <c r="N1441" s="25"/>
      <c r="O1441" s="25"/>
      <c r="P1441" s="25"/>
      <c r="Q1441" s="25"/>
      <c r="R1441" s="25"/>
      <c r="S1441" s="25"/>
      <c r="T1441" s="25"/>
      <c r="U1441" s="25"/>
      <c r="V1441" s="25"/>
      <c r="W1441" s="25"/>
      <c r="X1441" s="25"/>
      <c r="Y1441" s="25"/>
      <c r="Z1441" s="25"/>
      <c r="AA1441" s="25"/>
      <c r="AB1441" s="25"/>
      <c r="AC1441" s="25"/>
      <c r="AD1441" s="25"/>
      <c r="AE1441" s="25"/>
      <c r="AF1441" s="25"/>
      <c r="AG1441" s="25"/>
      <c r="AH1441" s="25"/>
      <c r="AI1441" s="25"/>
      <c r="AJ1441" s="155"/>
    </row>
    <row r="1442" spans="4:36" x14ac:dyDescent="0.2">
      <c r="D1442" s="25"/>
      <c r="E1442" s="25"/>
      <c r="F1442" s="25"/>
      <c r="G1442" s="25"/>
      <c r="H1442" s="25"/>
      <c r="I1442" s="25"/>
      <c r="J1442" s="25"/>
      <c r="K1442" s="25"/>
      <c r="L1442" s="25"/>
      <c r="M1442" s="25"/>
      <c r="N1442" s="25"/>
      <c r="O1442" s="25"/>
      <c r="P1442" s="25"/>
      <c r="Q1442" s="25"/>
      <c r="R1442" s="25"/>
      <c r="S1442" s="25"/>
      <c r="T1442" s="25"/>
      <c r="U1442" s="25"/>
      <c r="V1442" s="25"/>
      <c r="W1442" s="25"/>
      <c r="X1442" s="25"/>
      <c r="Y1442" s="25"/>
      <c r="Z1442" s="25"/>
      <c r="AA1442" s="25"/>
      <c r="AB1442" s="25"/>
      <c r="AC1442" s="25"/>
      <c r="AD1442" s="25"/>
      <c r="AE1442" s="25"/>
      <c r="AF1442" s="25"/>
      <c r="AG1442" s="25"/>
      <c r="AH1442" s="25"/>
      <c r="AI1442" s="25"/>
      <c r="AJ1442" s="155"/>
    </row>
    <row r="1443" spans="4:36" x14ac:dyDescent="0.2">
      <c r="D1443" s="25"/>
      <c r="E1443" s="25"/>
      <c r="F1443" s="25"/>
      <c r="G1443" s="25"/>
      <c r="H1443" s="25"/>
      <c r="I1443" s="25"/>
      <c r="J1443" s="25"/>
      <c r="K1443" s="25"/>
      <c r="L1443" s="25"/>
      <c r="M1443" s="25"/>
      <c r="N1443" s="25"/>
      <c r="O1443" s="25"/>
      <c r="P1443" s="25"/>
      <c r="Q1443" s="25"/>
      <c r="R1443" s="25"/>
      <c r="S1443" s="25"/>
      <c r="T1443" s="25"/>
      <c r="U1443" s="25"/>
      <c r="V1443" s="25"/>
      <c r="W1443" s="25"/>
      <c r="X1443" s="25"/>
      <c r="Y1443" s="25"/>
      <c r="Z1443" s="25"/>
      <c r="AA1443" s="25"/>
      <c r="AB1443" s="25"/>
      <c r="AC1443" s="25"/>
      <c r="AD1443" s="25"/>
      <c r="AE1443" s="25"/>
      <c r="AF1443" s="25"/>
      <c r="AG1443" s="25"/>
      <c r="AH1443" s="25"/>
      <c r="AI1443" s="25"/>
      <c r="AJ1443" s="155"/>
    </row>
    <row r="1444" spans="4:36" x14ac:dyDescent="0.2">
      <c r="D1444" s="25"/>
      <c r="E1444" s="25"/>
      <c r="F1444" s="25"/>
      <c r="G1444" s="25"/>
      <c r="H1444" s="25"/>
      <c r="I1444" s="25"/>
      <c r="J1444" s="25"/>
      <c r="K1444" s="25"/>
      <c r="L1444" s="25"/>
      <c r="M1444" s="25"/>
      <c r="N1444" s="25"/>
      <c r="O1444" s="25"/>
      <c r="P1444" s="25"/>
      <c r="Q1444" s="25"/>
      <c r="R1444" s="25"/>
      <c r="S1444" s="25"/>
      <c r="T1444" s="25"/>
      <c r="U1444" s="25"/>
      <c r="V1444" s="25"/>
      <c r="W1444" s="25"/>
      <c r="X1444" s="25"/>
      <c r="Y1444" s="25"/>
      <c r="Z1444" s="25"/>
      <c r="AA1444" s="25"/>
      <c r="AB1444" s="25"/>
      <c r="AC1444" s="25"/>
      <c r="AD1444" s="25"/>
      <c r="AE1444" s="25"/>
      <c r="AF1444" s="25"/>
      <c r="AG1444" s="25"/>
      <c r="AH1444" s="25"/>
      <c r="AI1444" s="25"/>
      <c r="AJ1444" s="155"/>
    </row>
    <row r="1445" spans="4:36" x14ac:dyDescent="0.2">
      <c r="D1445" s="25"/>
      <c r="E1445" s="25"/>
      <c r="F1445" s="25"/>
      <c r="G1445" s="25"/>
      <c r="H1445" s="25"/>
      <c r="I1445" s="25"/>
      <c r="J1445" s="25"/>
      <c r="K1445" s="25"/>
      <c r="L1445" s="25"/>
      <c r="M1445" s="25"/>
      <c r="N1445" s="25"/>
      <c r="O1445" s="25"/>
      <c r="P1445" s="25"/>
      <c r="Q1445" s="25"/>
      <c r="R1445" s="25"/>
      <c r="S1445" s="25"/>
      <c r="T1445" s="25"/>
      <c r="U1445" s="25"/>
      <c r="V1445" s="25"/>
      <c r="W1445" s="25"/>
      <c r="X1445" s="25"/>
      <c r="Y1445" s="25"/>
      <c r="Z1445" s="25"/>
      <c r="AA1445" s="25"/>
      <c r="AB1445" s="25"/>
      <c r="AC1445" s="25"/>
      <c r="AD1445" s="25"/>
      <c r="AE1445" s="25"/>
      <c r="AF1445" s="25"/>
      <c r="AG1445" s="25"/>
      <c r="AH1445" s="25"/>
      <c r="AI1445" s="25"/>
      <c r="AJ1445" s="155"/>
    </row>
    <row r="1446" spans="4:36" x14ac:dyDescent="0.2">
      <c r="D1446" s="25"/>
      <c r="E1446" s="25"/>
      <c r="F1446" s="25"/>
      <c r="G1446" s="25"/>
      <c r="H1446" s="25"/>
      <c r="I1446" s="25"/>
      <c r="J1446" s="25"/>
      <c r="K1446" s="25"/>
      <c r="L1446" s="25"/>
      <c r="M1446" s="25"/>
      <c r="N1446" s="25"/>
      <c r="O1446" s="25"/>
      <c r="P1446" s="25"/>
      <c r="Q1446" s="25"/>
      <c r="R1446" s="25"/>
      <c r="S1446" s="25"/>
      <c r="T1446" s="25"/>
      <c r="U1446" s="25"/>
      <c r="V1446" s="25"/>
      <c r="W1446" s="25"/>
      <c r="X1446" s="25"/>
      <c r="Y1446" s="25"/>
      <c r="Z1446" s="25"/>
      <c r="AA1446" s="25"/>
      <c r="AB1446" s="25"/>
      <c r="AC1446" s="25"/>
      <c r="AD1446" s="25"/>
      <c r="AE1446" s="25"/>
      <c r="AF1446" s="25"/>
      <c r="AG1446" s="25"/>
      <c r="AH1446" s="25"/>
      <c r="AI1446" s="25"/>
      <c r="AJ1446" s="155"/>
    </row>
    <row r="1447" spans="4:36" x14ac:dyDescent="0.2">
      <c r="D1447" s="25"/>
      <c r="E1447" s="25"/>
      <c r="F1447" s="25"/>
      <c r="G1447" s="25"/>
      <c r="H1447" s="25"/>
      <c r="I1447" s="25"/>
      <c r="J1447" s="25"/>
      <c r="K1447" s="25"/>
      <c r="L1447" s="25"/>
      <c r="M1447" s="25"/>
      <c r="N1447" s="25"/>
      <c r="O1447" s="25"/>
      <c r="P1447" s="25"/>
      <c r="Q1447" s="25"/>
      <c r="R1447" s="25"/>
      <c r="S1447" s="25"/>
      <c r="T1447" s="25"/>
      <c r="U1447" s="25"/>
      <c r="V1447" s="25"/>
      <c r="W1447" s="25"/>
      <c r="X1447" s="25"/>
      <c r="Y1447" s="25"/>
      <c r="Z1447" s="25"/>
      <c r="AA1447" s="25"/>
      <c r="AB1447" s="25"/>
      <c r="AC1447" s="25"/>
      <c r="AD1447" s="25"/>
      <c r="AE1447" s="25"/>
      <c r="AF1447" s="25"/>
      <c r="AG1447" s="25"/>
      <c r="AH1447" s="25"/>
      <c r="AI1447" s="25"/>
      <c r="AJ1447" s="155"/>
    </row>
    <row r="1448" spans="4:36" x14ac:dyDescent="0.2">
      <c r="D1448" s="25"/>
      <c r="E1448" s="25"/>
      <c r="F1448" s="25"/>
      <c r="G1448" s="25"/>
      <c r="H1448" s="25"/>
      <c r="I1448" s="25"/>
      <c r="J1448" s="25"/>
      <c r="K1448" s="25"/>
      <c r="L1448" s="25"/>
      <c r="M1448" s="25"/>
      <c r="N1448" s="25"/>
      <c r="O1448" s="25"/>
      <c r="P1448" s="25"/>
      <c r="Q1448" s="25"/>
      <c r="R1448" s="25"/>
      <c r="S1448" s="25"/>
      <c r="T1448" s="25"/>
      <c r="U1448" s="25"/>
      <c r="V1448" s="25"/>
      <c r="W1448" s="25"/>
      <c r="X1448" s="25"/>
      <c r="Y1448" s="25"/>
      <c r="Z1448" s="25"/>
      <c r="AA1448" s="25"/>
      <c r="AB1448" s="25"/>
      <c r="AC1448" s="25"/>
      <c r="AD1448" s="25"/>
      <c r="AE1448" s="25"/>
      <c r="AF1448" s="25"/>
      <c r="AG1448" s="25"/>
      <c r="AH1448" s="25"/>
      <c r="AI1448" s="25"/>
      <c r="AJ1448" s="155"/>
    </row>
    <row r="1449" spans="4:36" x14ac:dyDescent="0.2">
      <c r="D1449" s="25"/>
      <c r="E1449" s="25"/>
      <c r="F1449" s="25"/>
      <c r="G1449" s="25"/>
      <c r="H1449" s="25"/>
      <c r="I1449" s="25"/>
      <c r="J1449" s="25"/>
      <c r="K1449" s="25"/>
      <c r="L1449" s="25"/>
      <c r="M1449" s="25"/>
      <c r="N1449" s="25"/>
      <c r="O1449" s="25"/>
      <c r="P1449" s="25"/>
      <c r="Q1449" s="25"/>
      <c r="R1449" s="25"/>
      <c r="S1449" s="25"/>
      <c r="T1449" s="25"/>
      <c r="U1449" s="25"/>
      <c r="V1449" s="25"/>
      <c r="W1449" s="25"/>
      <c r="X1449" s="25"/>
      <c r="Y1449" s="25"/>
      <c r="Z1449" s="25"/>
      <c r="AA1449" s="25"/>
      <c r="AB1449" s="25"/>
      <c r="AC1449" s="25"/>
      <c r="AD1449" s="25"/>
      <c r="AE1449" s="25"/>
      <c r="AF1449" s="25"/>
      <c r="AG1449" s="25"/>
      <c r="AH1449" s="25"/>
      <c r="AI1449" s="25"/>
      <c r="AJ1449" s="155"/>
    </row>
    <row r="1450" spans="4:36" x14ac:dyDescent="0.2">
      <c r="D1450" s="25"/>
      <c r="E1450" s="25"/>
      <c r="F1450" s="25"/>
      <c r="G1450" s="25"/>
      <c r="H1450" s="25"/>
      <c r="I1450" s="25"/>
      <c r="J1450" s="25"/>
      <c r="K1450" s="25"/>
      <c r="L1450" s="25"/>
      <c r="M1450" s="25"/>
      <c r="N1450" s="25"/>
      <c r="O1450" s="25"/>
      <c r="P1450" s="25"/>
      <c r="Q1450" s="25"/>
      <c r="R1450" s="25"/>
      <c r="S1450" s="25"/>
      <c r="T1450" s="25"/>
      <c r="U1450" s="25"/>
      <c r="V1450" s="25"/>
      <c r="W1450" s="25"/>
      <c r="X1450" s="25"/>
      <c r="Y1450" s="25"/>
      <c r="Z1450" s="25"/>
      <c r="AA1450" s="25"/>
      <c r="AB1450" s="25"/>
      <c r="AC1450" s="25"/>
      <c r="AD1450" s="25"/>
      <c r="AE1450" s="25"/>
      <c r="AF1450" s="25"/>
      <c r="AG1450" s="25"/>
      <c r="AH1450" s="25"/>
      <c r="AI1450" s="25"/>
      <c r="AJ1450" s="155"/>
    </row>
    <row r="1451" spans="4:36" x14ac:dyDescent="0.2">
      <c r="D1451" s="25"/>
      <c r="E1451" s="25"/>
      <c r="F1451" s="25"/>
      <c r="G1451" s="25"/>
      <c r="H1451" s="25"/>
      <c r="I1451" s="25"/>
      <c r="J1451" s="25"/>
      <c r="K1451" s="25"/>
      <c r="L1451" s="25"/>
      <c r="M1451" s="25"/>
      <c r="N1451" s="25"/>
      <c r="O1451" s="25"/>
      <c r="P1451" s="25"/>
      <c r="Q1451" s="25"/>
      <c r="R1451" s="25"/>
      <c r="S1451" s="25"/>
      <c r="T1451" s="25"/>
      <c r="U1451" s="25"/>
      <c r="V1451" s="25"/>
      <c r="W1451" s="25"/>
      <c r="X1451" s="25"/>
      <c r="Y1451" s="25"/>
      <c r="Z1451" s="25"/>
      <c r="AA1451" s="25"/>
      <c r="AB1451" s="25"/>
      <c r="AC1451" s="25"/>
      <c r="AD1451" s="25"/>
      <c r="AE1451" s="25"/>
      <c r="AF1451" s="25"/>
      <c r="AG1451" s="25"/>
      <c r="AH1451" s="25"/>
      <c r="AI1451" s="25"/>
      <c r="AJ1451" s="155"/>
    </row>
    <row r="1452" spans="4:36" x14ac:dyDescent="0.2">
      <c r="D1452" s="25"/>
      <c r="E1452" s="25"/>
      <c r="F1452" s="25"/>
      <c r="G1452" s="25"/>
      <c r="H1452" s="25"/>
      <c r="I1452" s="25"/>
      <c r="J1452" s="25"/>
      <c r="K1452" s="25"/>
      <c r="L1452" s="25"/>
      <c r="M1452" s="25"/>
      <c r="N1452" s="25"/>
      <c r="O1452" s="25"/>
      <c r="P1452" s="25"/>
      <c r="Q1452" s="25"/>
      <c r="R1452" s="25"/>
      <c r="S1452" s="25"/>
      <c r="T1452" s="25"/>
      <c r="U1452" s="25"/>
      <c r="V1452" s="25"/>
      <c r="W1452" s="25"/>
      <c r="X1452" s="25"/>
      <c r="Y1452" s="25"/>
      <c r="Z1452" s="25"/>
      <c r="AA1452" s="25"/>
      <c r="AB1452" s="25"/>
      <c r="AC1452" s="25"/>
      <c r="AD1452" s="25"/>
      <c r="AE1452" s="25"/>
      <c r="AF1452" s="25"/>
      <c r="AG1452" s="25"/>
      <c r="AH1452" s="25"/>
      <c r="AI1452" s="25"/>
      <c r="AJ1452" s="155"/>
    </row>
    <row r="1453" spans="4:36" x14ac:dyDescent="0.2">
      <c r="D1453" s="25"/>
      <c r="E1453" s="25"/>
      <c r="F1453" s="25"/>
      <c r="G1453" s="25"/>
      <c r="H1453" s="25"/>
      <c r="I1453" s="25"/>
      <c r="J1453" s="25"/>
      <c r="K1453" s="25"/>
      <c r="L1453" s="25"/>
      <c r="M1453" s="25"/>
      <c r="N1453" s="25"/>
      <c r="O1453" s="25"/>
      <c r="P1453" s="25"/>
      <c r="Q1453" s="25"/>
      <c r="R1453" s="25"/>
      <c r="S1453" s="25"/>
      <c r="T1453" s="25"/>
      <c r="U1453" s="25"/>
      <c r="V1453" s="25"/>
      <c r="W1453" s="25"/>
      <c r="X1453" s="25"/>
      <c r="Y1453" s="25"/>
      <c r="Z1453" s="25"/>
      <c r="AA1453" s="25"/>
      <c r="AB1453" s="25"/>
      <c r="AC1453" s="25"/>
      <c r="AD1453" s="25"/>
      <c r="AE1453" s="25"/>
      <c r="AF1453" s="25"/>
      <c r="AG1453" s="25"/>
      <c r="AH1453" s="25"/>
      <c r="AI1453" s="25"/>
      <c r="AJ1453" s="155"/>
    </row>
    <row r="1454" spans="4:36" x14ac:dyDescent="0.2">
      <c r="D1454" s="25"/>
      <c r="E1454" s="25"/>
      <c r="F1454" s="25"/>
      <c r="G1454" s="25"/>
      <c r="H1454" s="25"/>
      <c r="I1454" s="25"/>
      <c r="J1454" s="25"/>
      <c r="K1454" s="25"/>
      <c r="L1454" s="25"/>
      <c r="M1454" s="25"/>
      <c r="N1454" s="25"/>
      <c r="O1454" s="25"/>
      <c r="P1454" s="25"/>
      <c r="Q1454" s="25"/>
      <c r="R1454" s="25"/>
      <c r="S1454" s="25"/>
      <c r="T1454" s="25"/>
      <c r="U1454" s="25"/>
      <c r="V1454" s="25"/>
      <c r="W1454" s="25"/>
      <c r="X1454" s="25"/>
      <c r="Y1454" s="25"/>
      <c r="Z1454" s="25"/>
      <c r="AA1454" s="25"/>
      <c r="AB1454" s="25"/>
      <c r="AC1454" s="25"/>
      <c r="AD1454" s="25"/>
      <c r="AE1454" s="25"/>
      <c r="AF1454" s="25"/>
      <c r="AG1454" s="25"/>
      <c r="AH1454" s="25"/>
      <c r="AI1454" s="25"/>
      <c r="AJ1454" s="155"/>
    </row>
    <row r="1455" spans="4:36" x14ac:dyDescent="0.2">
      <c r="D1455" s="25"/>
      <c r="E1455" s="25"/>
      <c r="F1455" s="25"/>
      <c r="G1455" s="25"/>
      <c r="H1455" s="25"/>
      <c r="I1455" s="25"/>
      <c r="J1455" s="25"/>
      <c r="K1455" s="25"/>
      <c r="L1455" s="25"/>
      <c r="M1455" s="25"/>
      <c r="N1455" s="25"/>
      <c r="O1455" s="25"/>
      <c r="P1455" s="25"/>
      <c r="Q1455" s="25"/>
      <c r="R1455" s="25"/>
      <c r="S1455" s="25"/>
      <c r="T1455" s="25"/>
      <c r="U1455" s="25"/>
      <c r="V1455" s="25"/>
      <c r="W1455" s="25"/>
      <c r="X1455" s="25"/>
      <c r="Y1455" s="25"/>
      <c r="Z1455" s="25"/>
      <c r="AA1455" s="25"/>
      <c r="AB1455" s="25"/>
      <c r="AC1455" s="25"/>
      <c r="AD1455" s="25"/>
      <c r="AE1455" s="25"/>
      <c r="AF1455" s="25"/>
      <c r="AG1455" s="25"/>
      <c r="AH1455" s="25"/>
      <c r="AI1455" s="25"/>
      <c r="AJ1455" s="155"/>
    </row>
    <row r="1456" spans="4:36" x14ac:dyDescent="0.2">
      <c r="D1456" s="25"/>
      <c r="E1456" s="25"/>
      <c r="F1456" s="25"/>
      <c r="G1456" s="25"/>
      <c r="H1456" s="25"/>
      <c r="I1456" s="25"/>
      <c r="J1456" s="25"/>
      <c r="K1456" s="25"/>
      <c r="L1456" s="25"/>
      <c r="M1456" s="25"/>
      <c r="N1456" s="25"/>
      <c r="O1456" s="25"/>
      <c r="P1456" s="25"/>
      <c r="Q1456" s="25"/>
      <c r="R1456" s="25"/>
      <c r="S1456" s="25"/>
      <c r="T1456" s="25"/>
      <c r="U1456" s="25"/>
      <c r="V1456" s="25"/>
      <c r="W1456" s="25"/>
      <c r="X1456" s="25"/>
      <c r="Y1456" s="25"/>
      <c r="Z1456" s="25"/>
      <c r="AA1456" s="25"/>
      <c r="AB1456" s="25"/>
      <c r="AC1456" s="25"/>
      <c r="AD1456" s="25"/>
      <c r="AE1456" s="25"/>
      <c r="AF1456" s="25"/>
      <c r="AG1456" s="25"/>
      <c r="AH1456" s="25"/>
      <c r="AI1456" s="25"/>
      <c r="AJ1456" s="155"/>
    </row>
    <row r="1457" spans="4:36" x14ac:dyDescent="0.2">
      <c r="D1457" s="25"/>
      <c r="E1457" s="25"/>
      <c r="F1457" s="25"/>
      <c r="G1457" s="25"/>
      <c r="H1457" s="25"/>
      <c r="I1457" s="25"/>
      <c r="J1457" s="25"/>
      <c r="K1457" s="25"/>
      <c r="L1457" s="25"/>
      <c r="M1457" s="25"/>
      <c r="N1457" s="25"/>
      <c r="O1457" s="25"/>
      <c r="P1457" s="25"/>
      <c r="Q1457" s="25"/>
      <c r="R1457" s="25"/>
      <c r="S1457" s="25"/>
      <c r="T1457" s="25"/>
      <c r="U1457" s="25"/>
      <c r="V1457" s="25"/>
      <c r="W1457" s="25"/>
      <c r="X1457" s="25"/>
      <c r="Y1457" s="25"/>
      <c r="Z1457" s="25"/>
      <c r="AA1457" s="25"/>
      <c r="AB1457" s="25"/>
      <c r="AC1457" s="25"/>
      <c r="AD1457" s="25"/>
      <c r="AE1457" s="25"/>
      <c r="AF1457" s="25"/>
      <c r="AG1457" s="25"/>
      <c r="AH1457" s="25"/>
      <c r="AI1457" s="25"/>
      <c r="AJ1457" s="155"/>
    </row>
    <row r="1458" spans="4:36" x14ac:dyDescent="0.2">
      <c r="D1458" s="25"/>
      <c r="E1458" s="25"/>
      <c r="F1458" s="25"/>
      <c r="G1458" s="25"/>
      <c r="H1458" s="25"/>
      <c r="I1458" s="25"/>
      <c r="J1458" s="25"/>
      <c r="K1458" s="25"/>
      <c r="L1458" s="25"/>
      <c r="M1458" s="25"/>
      <c r="N1458" s="25"/>
      <c r="O1458" s="25"/>
      <c r="P1458" s="25"/>
      <c r="Q1458" s="25"/>
      <c r="R1458" s="25"/>
      <c r="S1458" s="25"/>
      <c r="T1458" s="25"/>
      <c r="U1458" s="25"/>
      <c r="V1458" s="25"/>
      <c r="W1458" s="25"/>
      <c r="X1458" s="25"/>
      <c r="Y1458" s="25"/>
      <c r="Z1458" s="25"/>
      <c r="AA1458" s="25"/>
      <c r="AB1458" s="25"/>
      <c r="AC1458" s="25"/>
      <c r="AD1458" s="25"/>
      <c r="AE1458" s="25"/>
      <c r="AF1458" s="25"/>
      <c r="AG1458" s="25"/>
      <c r="AH1458" s="25"/>
      <c r="AI1458" s="25"/>
      <c r="AJ1458" s="155"/>
    </row>
    <row r="1459" spans="4:36" x14ac:dyDescent="0.2">
      <c r="D1459" s="25"/>
      <c r="E1459" s="25"/>
      <c r="F1459" s="25"/>
      <c r="G1459" s="25"/>
      <c r="H1459" s="25"/>
      <c r="I1459" s="25"/>
      <c r="J1459" s="25"/>
      <c r="K1459" s="25"/>
      <c r="L1459" s="25"/>
      <c r="M1459" s="25"/>
      <c r="N1459" s="25"/>
      <c r="O1459" s="25"/>
      <c r="P1459" s="25"/>
      <c r="Q1459" s="25"/>
      <c r="R1459" s="25"/>
      <c r="S1459" s="25"/>
      <c r="T1459" s="25"/>
      <c r="U1459" s="25"/>
      <c r="V1459" s="25"/>
      <c r="W1459" s="25"/>
      <c r="X1459" s="25"/>
      <c r="Y1459" s="25"/>
      <c r="Z1459" s="25"/>
      <c r="AA1459" s="25"/>
      <c r="AB1459" s="25"/>
      <c r="AC1459" s="25"/>
      <c r="AD1459" s="25"/>
      <c r="AE1459" s="25"/>
      <c r="AF1459" s="25"/>
      <c r="AG1459" s="25"/>
      <c r="AH1459" s="25"/>
      <c r="AI1459" s="25"/>
      <c r="AJ1459" s="155"/>
    </row>
    <row r="1460" spans="4:36" x14ac:dyDescent="0.2">
      <c r="D1460" s="25"/>
      <c r="E1460" s="25"/>
      <c r="F1460" s="25"/>
      <c r="G1460" s="25"/>
      <c r="H1460" s="25"/>
      <c r="I1460" s="25"/>
      <c r="J1460" s="25"/>
      <c r="K1460" s="25"/>
      <c r="L1460" s="25"/>
      <c r="M1460" s="25"/>
      <c r="N1460" s="25"/>
      <c r="O1460" s="25"/>
      <c r="P1460" s="25"/>
      <c r="Q1460" s="25"/>
      <c r="R1460" s="25"/>
      <c r="S1460" s="25"/>
      <c r="T1460" s="25"/>
      <c r="U1460" s="25"/>
      <c r="V1460" s="25"/>
      <c r="W1460" s="25"/>
      <c r="X1460" s="25"/>
      <c r="Y1460" s="25"/>
      <c r="Z1460" s="25"/>
      <c r="AA1460" s="25"/>
      <c r="AB1460" s="25"/>
      <c r="AC1460" s="25"/>
      <c r="AD1460" s="25"/>
      <c r="AE1460" s="25"/>
      <c r="AF1460" s="25"/>
      <c r="AG1460" s="25"/>
      <c r="AH1460" s="25"/>
      <c r="AI1460" s="25"/>
      <c r="AJ1460" s="155"/>
    </row>
    <row r="1461" spans="4:36" x14ac:dyDescent="0.2">
      <c r="D1461" s="25"/>
      <c r="E1461" s="25"/>
      <c r="F1461" s="25"/>
      <c r="G1461" s="25"/>
      <c r="H1461" s="25"/>
      <c r="I1461" s="25"/>
      <c r="J1461" s="25"/>
      <c r="K1461" s="25"/>
      <c r="L1461" s="25"/>
      <c r="M1461" s="25"/>
      <c r="N1461" s="25"/>
      <c r="O1461" s="25"/>
      <c r="P1461" s="25"/>
      <c r="Q1461" s="25"/>
      <c r="R1461" s="25"/>
      <c r="S1461" s="25"/>
      <c r="T1461" s="25"/>
      <c r="U1461" s="25"/>
      <c r="V1461" s="25"/>
      <c r="W1461" s="25"/>
      <c r="X1461" s="25"/>
      <c r="Y1461" s="25"/>
      <c r="Z1461" s="25"/>
      <c r="AA1461" s="25"/>
      <c r="AB1461" s="25"/>
      <c r="AC1461" s="25"/>
      <c r="AD1461" s="25"/>
      <c r="AE1461" s="25"/>
      <c r="AF1461" s="25"/>
      <c r="AG1461" s="25"/>
      <c r="AH1461" s="25"/>
      <c r="AI1461" s="25"/>
      <c r="AJ1461" s="155"/>
    </row>
    <row r="1462" spans="4:36" x14ac:dyDescent="0.2">
      <c r="D1462" s="25"/>
      <c r="E1462" s="25"/>
      <c r="F1462" s="25"/>
      <c r="G1462" s="25"/>
      <c r="H1462" s="25"/>
      <c r="I1462" s="25"/>
      <c r="J1462" s="25"/>
      <c r="K1462" s="25"/>
      <c r="L1462" s="25"/>
      <c r="M1462" s="25"/>
      <c r="N1462" s="25"/>
      <c r="O1462" s="25"/>
      <c r="P1462" s="25"/>
      <c r="Q1462" s="25"/>
      <c r="R1462" s="25"/>
      <c r="S1462" s="25"/>
      <c r="T1462" s="25"/>
      <c r="U1462" s="25"/>
      <c r="V1462" s="25"/>
      <c r="W1462" s="25"/>
      <c r="X1462" s="25"/>
      <c r="Y1462" s="25"/>
      <c r="Z1462" s="25"/>
      <c r="AA1462" s="25"/>
      <c r="AB1462" s="25"/>
      <c r="AC1462" s="25"/>
      <c r="AD1462" s="25"/>
      <c r="AE1462" s="25"/>
      <c r="AF1462" s="25"/>
      <c r="AG1462" s="25"/>
      <c r="AH1462" s="25"/>
      <c r="AI1462" s="25"/>
      <c r="AJ1462" s="155"/>
    </row>
    <row r="1463" spans="4:36" x14ac:dyDescent="0.2">
      <c r="D1463" s="25"/>
      <c r="E1463" s="25"/>
      <c r="F1463" s="25"/>
      <c r="G1463" s="25"/>
      <c r="H1463" s="25"/>
      <c r="I1463" s="25"/>
      <c r="J1463" s="25"/>
      <c r="K1463" s="25"/>
      <c r="L1463" s="25"/>
      <c r="M1463" s="25"/>
      <c r="N1463" s="25"/>
      <c r="O1463" s="25"/>
      <c r="P1463" s="25"/>
      <c r="Q1463" s="25"/>
      <c r="R1463" s="25"/>
      <c r="S1463" s="25"/>
      <c r="T1463" s="25"/>
      <c r="U1463" s="25"/>
      <c r="V1463" s="25"/>
      <c r="W1463" s="25"/>
      <c r="X1463" s="25"/>
      <c r="Y1463" s="25"/>
      <c r="Z1463" s="25"/>
      <c r="AA1463" s="25"/>
      <c r="AB1463" s="25"/>
      <c r="AC1463" s="25"/>
      <c r="AD1463" s="25"/>
      <c r="AE1463" s="25"/>
      <c r="AF1463" s="25"/>
      <c r="AG1463" s="25"/>
      <c r="AH1463" s="25"/>
      <c r="AI1463" s="25"/>
      <c r="AJ1463" s="155"/>
    </row>
    <row r="1464" spans="4:36" x14ac:dyDescent="0.2">
      <c r="D1464" s="25"/>
      <c r="E1464" s="25"/>
      <c r="F1464" s="25"/>
      <c r="G1464" s="25"/>
      <c r="H1464" s="25"/>
      <c r="I1464" s="25"/>
      <c r="J1464" s="25"/>
      <c r="K1464" s="25"/>
      <c r="L1464" s="25"/>
      <c r="M1464" s="25"/>
      <c r="N1464" s="25"/>
      <c r="O1464" s="25"/>
      <c r="P1464" s="25"/>
      <c r="Q1464" s="25"/>
      <c r="R1464" s="25"/>
      <c r="S1464" s="25"/>
      <c r="T1464" s="25"/>
      <c r="U1464" s="25"/>
      <c r="V1464" s="25"/>
      <c r="W1464" s="25"/>
      <c r="X1464" s="25"/>
      <c r="Y1464" s="25"/>
      <c r="Z1464" s="25"/>
      <c r="AA1464" s="25"/>
      <c r="AB1464" s="25"/>
      <c r="AC1464" s="25"/>
      <c r="AD1464" s="25"/>
      <c r="AE1464" s="25"/>
      <c r="AF1464" s="25"/>
      <c r="AG1464" s="25"/>
      <c r="AH1464" s="25"/>
      <c r="AI1464" s="25"/>
      <c r="AJ1464" s="155"/>
    </row>
    <row r="1465" spans="4:36" x14ac:dyDescent="0.2">
      <c r="D1465" s="25"/>
      <c r="E1465" s="25"/>
      <c r="F1465" s="25"/>
      <c r="G1465" s="25"/>
      <c r="H1465" s="25"/>
      <c r="I1465" s="25"/>
      <c r="J1465" s="25"/>
      <c r="K1465" s="25"/>
      <c r="L1465" s="25"/>
      <c r="M1465" s="25"/>
      <c r="N1465" s="25"/>
      <c r="O1465" s="25"/>
      <c r="P1465" s="25"/>
      <c r="Q1465" s="25"/>
      <c r="R1465" s="25"/>
      <c r="S1465" s="25"/>
      <c r="T1465" s="25"/>
      <c r="U1465" s="25"/>
      <c r="V1465" s="25"/>
      <c r="W1465" s="25"/>
      <c r="X1465" s="25"/>
      <c r="Y1465" s="25"/>
      <c r="Z1465" s="25"/>
      <c r="AA1465" s="25"/>
      <c r="AB1465" s="25"/>
      <c r="AC1465" s="25"/>
      <c r="AD1465" s="25"/>
      <c r="AE1465" s="25"/>
      <c r="AF1465" s="25"/>
      <c r="AG1465" s="25"/>
      <c r="AH1465" s="25"/>
      <c r="AI1465" s="25"/>
      <c r="AJ1465" s="155"/>
    </row>
    <row r="1466" spans="4:36" x14ac:dyDescent="0.2">
      <c r="D1466" s="25"/>
      <c r="E1466" s="25"/>
      <c r="F1466" s="25"/>
      <c r="G1466" s="25"/>
      <c r="H1466" s="25"/>
      <c r="I1466" s="25"/>
      <c r="J1466" s="25"/>
      <c r="K1466" s="25"/>
      <c r="L1466" s="25"/>
      <c r="M1466" s="25"/>
      <c r="N1466" s="25"/>
      <c r="O1466" s="25"/>
      <c r="P1466" s="25"/>
      <c r="Q1466" s="25"/>
      <c r="R1466" s="25"/>
      <c r="S1466" s="25"/>
      <c r="T1466" s="25"/>
      <c r="U1466" s="25"/>
      <c r="V1466" s="25"/>
      <c r="W1466" s="25"/>
      <c r="X1466" s="25"/>
      <c r="Y1466" s="25"/>
      <c r="Z1466" s="25"/>
      <c r="AA1466" s="25"/>
      <c r="AB1466" s="25"/>
      <c r="AC1466" s="25"/>
      <c r="AD1466" s="25"/>
      <c r="AE1466" s="25"/>
      <c r="AF1466" s="25"/>
      <c r="AG1466" s="25"/>
      <c r="AH1466" s="25"/>
      <c r="AI1466" s="25"/>
      <c r="AJ1466" s="155"/>
    </row>
    <row r="1467" spans="4:36" x14ac:dyDescent="0.2">
      <c r="D1467" s="25"/>
      <c r="E1467" s="25"/>
      <c r="F1467" s="25"/>
      <c r="G1467" s="25"/>
      <c r="H1467" s="25"/>
      <c r="I1467" s="25"/>
      <c r="J1467" s="25"/>
      <c r="K1467" s="25"/>
      <c r="L1467" s="25"/>
      <c r="M1467" s="25"/>
      <c r="N1467" s="25"/>
      <c r="O1467" s="25"/>
      <c r="P1467" s="25"/>
      <c r="Q1467" s="25"/>
      <c r="R1467" s="25"/>
      <c r="S1467" s="25"/>
      <c r="T1467" s="25"/>
      <c r="U1467" s="25"/>
      <c r="V1467" s="25"/>
      <c r="W1467" s="25"/>
      <c r="X1467" s="25"/>
      <c r="Y1467" s="25"/>
      <c r="Z1467" s="25"/>
      <c r="AA1467" s="25"/>
      <c r="AB1467" s="25"/>
      <c r="AC1467" s="25"/>
      <c r="AD1467" s="25"/>
      <c r="AE1467" s="25"/>
      <c r="AF1467" s="25"/>
      <c r="AG1467" s="25"/>
      <c r="AH1467" s="25"/>
      <c r="AI1467" s="25"/>
      <c r="AJ1467" s="155"/>
    </row>
    <row r="1468" spans="4:36" x14ac:dyDescent="0.2">
      <c r="D1468" s="25"/>
      <c r="E1468" s="25"/>
      <c r="F1468" s="25"/>
      <c r="G1468" s="25"/>
      <c r="H1468" s="25"/>
      <c r="I1468" s="25"/>
      <c r="J1468" s="25"/>
      <c r="K1468" s="25"/>
      <c r="L1468" s="25"/>
      <c r="M1468" s="25"/>
      <c r="N1468" s="25"/>
      <c r="O1468" s="25"/>
      <c r="P1468" s="25"/>
      <c r="Q1468" s="25"/>
      <c r="R1468" s="25"/>
      <c r="S1468" s="25"/>
      <c r="T1468" s="25"/>
      <c r="U1468" s="25"/>
      <c r="V1468" s="25"/>
      <c r="W1468" s="25"/>
      <c r="X1468" s="25"/>
      <c r="Y1468" s="25"/>
      <c r="Z1468" s="25"/>
      <c r="AA1468" s="25"/>
      <c r="AB1468" s="25"/>
      <c r="AC1468" s="25"/>
      <c r="AD1468" s="25"/>
      <c r="AE1468" s="25"/>
      <c r="AF1468" s="25"/>
      <c r="AG1468" s="25"/>
      <c r="AH1468" s="25"/>
      <c r="AI1468" s="25"/>
      <c r="AJ1468" s="155"/>
    </row>
    <row r="1469" spans="4:36" x14ac:dyDescent="0.2">
      <c r="D1469" s="25"/>
      <c r="E1469" s="25"/>
      <c r="F1469" s="25"/>
      <c r="G1469" s="25"/>
      <c r="H1469" s="25"/>
      <c r="I1469" s="25"/>
      <c r="J1469" s="25"/>
      <c r="K1469" s="25"/>
      <c r="L1469" s="25"/>
      <c r="M1469" s="25"/>
      <c r="N1469" s="25"/>
      <c r="O1469" s="25"/>
      <c r="P1469" s="25"/>
      <c r="Q1469" s="25"/>
      <c r="R1469" s="25"/>
      <c r="S1469" s="25"/>
      <c r="T1469" s="25"/>
      <c r="U1469" s="25"/>
      <c r="V1469" s="25"/>
      <c r="W1469" s="25"/>
      <c r="X1469" s="25"/>
      <c r="Y1469" s="25"/>
      <c r="Z1469" s="25"/>
      <c r="AA1469" s="25"/>
      <c r="AB1469" s="25"/>
      <c r="AC1469" s="25"/>
      <c r="AD1469" s="25"/>
      <c r="AE1469" s="25"/>
      <c r="AF1469" s="25"/>
      <c r="AG1469" s="25"/>
      <c r="AH1469" s="25"/>
      <c r="AI1469" s="25"/>
      <c r="AJ1469" s="155"/>
    </row>
    <row r="1470" spans="4:36" x14ac:dyDescent="0.2">
      <c r="D1470" s="25"/>
      <c r="E1470" s="25"/>
      <c r="F1470" s="25"/>
      <c r="G1470" s="25"/>
      <c r="H1470" s="25"/>
      <c r="I1470" s="25"/>
      <c r="J1470" s="25"/>
      <c r="K1470" s="25"/>
      <c r="L1470" s="25"/>
      <c r="M1470" s="25"/>
      <c r="N1470" s="25"/>
      <c r="O1470" s="25"/>
      <c r="P1470" s="25"/>
      <c r="Q1470" s="25"/>
      <c r="R1470" s="25"/>
      <c r="S1470" s="25"/>
      <c r="T1470" s="25"/>
      <c r="U1470" s="25"/>
      <c r="V1470" s="25"/>
      <c r="W1470" s="25"/>
      <c r="X1470" s="25"/>
      <c r="Y1470" s="25"/>
      <c r="Z1470" s="25"/>
      <c r="AA1470" s="25"/>
      <c r="AB1470" s="25"/>
      <c r="AC1470" s="25"/>
      <c r="AD1470" s="25"/>
      <c r="AE1470" s="25"/>
      <c r="AF1470" s="25"/>
      <c r="AG1470" s="25"/>
      <c r="AH1470" s="25"/>
      <c r="AI1470" s="25"/>
      <c r="AJ1470" s="155"/>
    </row>
    <row r="1471" spans="4:36" x14ac:dyDescent="0.2">
      <c r="D1471" s="25"/>
      <c r="E1471" s="25"/>
      <c r="F1471" s="25"/>
      <c r="G1471" s="25"/>
      <c r="H1471" s="25"/>
      <c r="I1471" s="25"/>
      <c r="J1471" s="25"/>
      <c r="K1471" s="25"/>
      <c r="L1471" s="25"/>
      <c r="M1471" s="25"/>
      <c r="N1471" s="25"/>
      <c r="O1471" s="25"/>
      <c r="P1471" s="25"/>
      <c r="Q1471" s="25"/>
      <c r="R1471" s="25"/>
      <c r="S1471" s="25"/>
      <c r="T1471" s="25"/>
      <c r="U1471" s="25"/>
      <c r="V1471" s="25"/>
      <c r="W1471" s="25"/>
      <c r="X1471" s="25"/>
      <c r="Y1471" s="25"/>
      <c r="Z1471" s="25"/>
      <c r="AA1471" s="25"/>
      <c r="AB1471" s="25"/>
      <c r="AC1471" s="25"/>
      <c r="AD1471" s="25"/>
      <c r="AE1471" s="25"/>
      <c r="AF1471" s="25"/>
      <c r="AG1471" s="25"/>
      <c r="AH1471" s="25"/>
      <c r="AI1471" s="25"/>
      <c r="AJ1471" s="155"/>
    </row>
    <row r="1472" spans="4:36" x14ac:dyDescent="0.2">
      <c r="D1472" s="25"/>
      <c r="E1472" s="25"/>
      <c r="F1472" s="25"/>
      <c r="G1472" s="25"/>
      <c r="H1472" s="25"/>
      <c r="I1472" s="25"/>
      <c r="J1472" s="25"/>
      <c r="K1472" s="25"/>
      <c r="L1472" s="25"/>
      <c r="M1472" s="25"/>
      <c r="N1472" s="25"/>
      <c r="O1472" s="25"/>
      <c r="P1472" s="25"/>
      <c r="Q1472" s="25"/>
      <c r="R1472" s="25"/>
      <c r="S1472" s="25"/>
      <c r="T1472" s="25"/>
      <c r="U1472" s="25"/>
      <c r="V1472" s="25"/>
      <c r="W1472" s="25"/>
      <c r="X1472" s="25"/>
      <c r="Y1472" s="25"/>
      <c r="Z1472" s="25"/>
      <c r="AA1472" s="25"/>
      <c r="AB1472" s="25"/>
      <c r="AC1472" s="25"/>
      <c r="AD1472" s="25"/>
      <c r="AE1472" s="25"/>
      <c r="AF1472" s="25"/>
      <c r="AG1472" s="25"/>
      <c r="AH1472" s="25"/>
      <c r="AI1472" s="25"/>
      <c r="AJ1472" s="155"/>
    </row>
    <row r="1473" spans="4:36" x14ac:dyDescent="0.2">
      <c r="D1473" s="25"/>
      <c r="E1473" s="25"/>
      <c r="F1473" s="25"/>
      <c r="G1473" s="25"/>
      <c r="H1473" s="25"/>
      <c r="I1473" s="25"/>
      <c r="J1473" s="25"/>
      <c r="K1473" s="25"/>
      <c r="L1473" s="25"/>
      <c r="M1473" s="25"/>
      <c r="N1473" s="25"/>
      <c r="O1473" s="25"/>
      <c r="P1473" s="25"/>
      <c r="Q1473" s="25"/>
      <c r="R1473" s="25"/>
      <c r="S1473" s="25"/>
      <c r="T1473" s="25"/>
      <c r="U1473" s="25"/>
      <c r="V1473" s="25"/>
      <c r="W1473" s="25"/>
      <c r="X1473" s="25"/>
      <c r="Y1473" s="25"/>
      <c r="Z1473" s="25"/>
      <c r="AA1473" s="25"/>
      <c r="AB1473" s="25"/>
      <c r="AC1473" s="25"/>
      <c r="AD1473" s="25"/>
      <c r="AE1473" s="25"/>
      <c r="AF1473" s="25"/>
      <c r="AG1473" s="25"/>
      <c r="AH1473" s="25"/>
      <c r="AI1473" s="25"/>
      <c r="AJ1473" s="155"/>
    </row>
    <row r="1474" spans="4:36" x14ac:dyDescent="0.2">
      <c r="D1474" s="25"/>
      <c r="E1474" s="25"/>
      <c r="F1474" s="25"/>
      <c r="G1474" s="25"/>
      <c r="H1474" s="25"/>
      <c r="I1474" s="25"/>
      <c r="J1474" s="25"/>
      <c r="K1474" s="25"/>
      <c r="L1474" s="25"/>
      <c r="M1474" s="25"/>
      <c r="N1474" s="25"/>
      <c r="O1474" s="25"/>
      <c r="P1474" s="25"/>
      <c r="Q1474" s="25"/>
      <c r="R1474" s="25"/>
      <c r="S1474" s="25"/>
      <c r="T1474" s="25"/>
      <c r="U1474" s="25"/>
      <c r="V1474" s="25"/>
      <c r="W1474" s="25"/>
      <c r="X1474" s="25"/>
      <c r="Y1474" s="25"/>
      <c r="Z1474" s="25"/>
      <c r="AA1474" s="25"/>
      <c r="AB1474" s="25"/>
      <c r="AC1474" s="25"/>
      <c r="AD1474" s="25"/>
      <c r="AE1474" s="25"/>
      <c r="AF1474" s="25"/>
      <c r="AG1474" s="25"/>
      <c r="AH1474" s="25"/>
      <c r="AI1474" s="25"/>
      <c r="AJ1474" s="155"/>
    </row>
    <row r="1475" spans="4:36" x14ac:dyDescent="0.2">
      <c r="D1475" s="25"/>
      <c r="E1475" s="25"/>
      <c r="F1475" s="25"/>
      <c r="G1475" s="25"/>
      <c r="H1475" s="25"/>
      <c r="I1475" s="25"/>
      <c r="J1475" s="25"/>
      <c r="K1475" s="25"/>
      <c r="L1475" s="25"/>
      <c r="M1475" s="25"/>
      <c r="N1475" s="25"/>
      <c r="O1475" s="25"/>
      <c r="P1475" s="25"/>
      <c r="Q1475" s="25"/>
      <c r="R1475" s="25"/>
      <c r="S1475" s="25"/>
      <c r="T1475" s="25"/>
      <c r="U1475" s="25"/>
      <c r="V1475" s="25"/>
      <c r="W1475" s="25"/>
      <c r="X1475" s="25"/>
      <c r="Y1475" s="25"/>
      <c r="Z1475" s="25"/>
      <c r="AA1475" s="25"/>
      <c r="AB1475" s="25"/>
      <c r="AC1475" s="25"/>
      <c r="AD1475" s="25"/>
      <c r="AE1475" s="25"/>
      <c r="AF1475" s="25"/>
      <c r="AG1475" s="25"/>
      <c r="AH1475" s="25"/>
      <c r="AI1475" s="25"/>
      <c r="AJ1475" s="155"/>
    </row>
    <row r="1476" spans="4:36" x14ac:dyDescent="0.2">
      <c r="D1476" s="25"/>
      <c r="E1476" s="25"/>
      <c r="F1476" s="25"/>
      <c r="G1476" s="25"/>
      <c r="H1476" s="25"/>
      <c r="I1476" s="25"/>
      <c r="J1476" s="25"/>
      <c r="K1476" s="25"/>
      <c r="L1476" s="25"/>
      <c r="M1476" s="25"/>
      <c r="N1476" s="25"/>
      <c r="O1476" s="25"/>
      <c r="P1476" s="25"/>
      <c r="Q1476" s="25"/>
      <c r="R1476" s="25"/>
      <c r="S1476" s="25"/>
      <c r="T1476" s="25"/>
      <c r="U1476" s="25"/>
      <c r="V1476" s="25"/>
      <c r="W1476" s="25"/>
      <c r="X1476" s="25"/>
      <c r="Y1476" s="25"/>
      <c r="Z1476" s="25"/>
      <c r="AA1476" s="25"/>
      <c r="AB1476" s="25"/>
      <c r="AC1476" s="25"/>
      <c r="AD1476" s="25"/>
      <c r="AE1476" s="25"/>
      <c r="AF1476" s="25"/>
      <c r="AG1476" s="25"/>
      <c r="AH1476" s="25"/>
      <c r="AI1476" s="25"/>
      <c r="AJ1476" s="155"/>
    </row>
    <row r="1477" spans="4:36" x14ac:dyDescent="0.2">
      <c r="D1477" s="25"/>
      <c r="E1477" s="25"/>
      <c r="F1477" s="25"/>
      <c r="G1477" s="25"/>
      <c r="H1477" s="25"/>
      <c r="I1477" s="25"/>
      <c r="J1477" s="25"/>
      <c r="K1477" s="25"/>
      <c r="L1477" s="25"/>
      <c r="M1477" s="25"/>
      <c r="N1477" s="25"/>
      <c r="O1477" s="25"/>
      <c r="P1477" s="25"/>
      <c r="Q1477" s="25"/>
      <c r="R1477" s="25"/>
      <c r="S1477" s="25"/>
      <c r="T1477" s="25"/>
      <c r="U1477" s="25"/>
      <c r="V1477" s="25"/>
      <c r="W1477" s="25"/>
      <c r="X1477" s="25"/>
      <c r="Y1477" s="25"/>
      <c r="Z1477" s="25"/>
      <c r="AA1477" s="25"/>
      <c r="AB1477" s="25"/>
      <c r="AC1477" s="25"/>
      <c r="AD1477" s="25"/>
      <c r="AE1477" s="25"/>
      <c r="AF1477" s="25"/>
      <c r="AG1477" s="25"/>
      <c r="AH1477" s="25"/>
      <c r="AI1477" s="25"/>
      <c r="AJ1477" s="155"/>
    </row>
    <row r="1478" spans="4:36" x14ac:dyDescent="0.2">
      <c r="D1478" s="25"/>
      <c r="E1478" s="25"/>
      <c r="F1478" s="25"/>
      <c r="G1478" s="25"/>
      <c r="H1478" s="25"/>
      <c r="I1478" s="25"/>
      <c r="J1478" s="25"/>
      <c r="K1478" s="25"/>
      <c r="L1478" s="25"/>
      <c r="M1478" s="25"/>
      <c r="N1478" s="25"/>
      <c r="O1478" s="25"/>
      <c r="P1478" s="25"/>
      <c r="Q1478" s="25"/>
      <c r="R1478" s="25"/>
      <c r="S1478" s="25"/>
      <c r="T1478" s="25"/>
      <c r="U1478" s="25"/>
      <c r="V1478" s="25"/>
      <c r="W1478" s="25"/>
      <c r="X1478" s="25"/>
      <c r="Y1478" s="25"/>
      <c r="Z1478" s="25"/>
      <c r="AA1478" s="25"/>
      <c r="AB1478" s="25"/>
      <c r="AC1478" s="25"/>
      <c r="AD1478" s="25"/>
      <c r="AE1478" s="25"/>
      <c r="AF1478" s="25"/>
      <c r="AG1478" s="25"/>
      <c r="AH1478" s="25"/>
      <c r="AI1478" s="25"/>
      <c r="AJ1478" s="155"/>
    </row>
    <row r="1479" spans="4:36" x14ac:dyDescent="0.2">
      <c r="D1479" s="25"/>
      <c r="E1479" s="25"/>
      <c r="F1479" s="25"/>
      <c r="G1479" s="25"/>
      <c r="H1479" s="25"/>
      <c r="I1479" s="25"/>
      <c r="J1479" s="25"/>
      <c r="K1479" s="25"/>
      <c r="L1479" s="25"/>
      <c r="M1479" s="25"/>
      <c r="N1479" s="25"/>
      <c r="O1479" s="25"/>
      <c r="P1479" s="25"/>
      <c r="Q1479" s="25"/>
      <c r="R1479" s="25"/>
      <c r="S1479" s="25"/>
      <c r="T1479" s="25"/>
      <c r="U1479" s="25"/>
      <c r="V1479" s="25"/>
      <c r="W1479" s="25"/>
      <c r="X1479" s="25"/>
      <c r="Y1479" s="25"/>
      <c r="Z1479" s="25"/>
      <c r="AA1479" s="25"/>
      <c r="AB1479" s="25"/>
      <c r="AC1479" s="25"/>
      <c r="AD1479" s="25"/>
      <c r="AE1479" s="25"/>
      <c r="AF1479" s="25"/>
      <c r="AG1479" s="25"/>
      <c r="AH1479" s="25"/>
      <c r="AI1479" s="25"/>
      <c r="AJ1479" s="155"/>
    </row>
    <row r="1480" spans="4:36" x14ac:dyDescent="0.2">
      <c r="D1480" s="25"/>
      <c r="E1480" s="25"/>
      <c r="F1480" s="25"/>
      <c r="G1480" s="25"/>
      <c r="H1480" s="25"/>
      <c r="I1480" s="25"/>
      <c r="J1480" s="25"/>
      <c r="K1480" s="25"/>
      <c r="L1480" s="25"/>
      <c r="M1480" s="25"/>
      <c r="N1480" s="25"/>
      <c r="O1480" s="25"/>
      <c r="P1480" s="25"/>
      <c r="Q1480" s="25"/>
      <c r="R1480" s="25"/>
      <c r="S1480" s="25"/>
      <c r="T1480" s="25"/>
      <c r="U1480" s="25"/>
      <c r="V1480" s="25"/>
      <c r="W1480" s="25"/>
      <c r="X1480" s="25"/>
      <c r="Y1480" s="25"/>
      <c r="Z1480" s="25"/>
      <c r="AA1480" s="25"/>
      <c r="AB1480" s="25"/>
      <c r="AC1480" s="25"/>
      <c r="AD1480" s="25"/>
      <c r="AE1480" s="25"/>
      <c r="AF1480" s="25"/>
      <c r="AG1480" s="25"/>
      <c r="AH1480" s="25"/>
      <c r="AI1480" s="25"/>
      <c r="AJ1480" s="155"/>
    </row>
    <row r="1481" spans="4:36" x14ac:dyDescent="0.2">
      <c r="D1481" s="25"/>
      <c r="E1481" s="25"/>
      <c r="F1481" s="25"/>
      <c r="G1481" s="25"/>
      <c r="H1481" s="25"/>
      <c r="I1481" s="25"/>
      <c r="J1481" s="25"/>
      <c r="K1481" s="25"/>
      <c r="L1481" s="25"/>
      <c r="M1481" s="25"/>
      <c r="N1481" s="25"/>
      <c r="O1481" s="25"/>
      <c r="P1481" s="25"/>
      <c r="Q1481" s="25"/>
      <c r="R1481" s="25"/>
      <c r="S1481" s="25"/>
      <c r="T1481" s="25"/>
      <c r="U1481" s="25"/>
      <c r="V1481" s="25"/>
      <c r="W1481" s="25"/>
      <c r="X1481" s="25"/>
      <c r="Y1481" s="25"/>
      <c r="Z1481" s="25"/>
      <c r="AA1481" s="25"/>
      <c r="AB1481" s="25"/>
      <c r="AC1481" s="25"/>
      <c r="AD1481" s="25"/>
      <c r="AE1481" s="25"/>
      <c r="AF1481" s="25"/>
      <c r="AG1481" s="25"/>
      <c r="AH1481" s="25"/>
      <c r="AI1481" s="25"/>
      <c r="AJ1481" s="155"/>
    </row>
    <row r="1482" spans="4:36" x14ac:dyDescent="0.2">
      <c r="D1482" s="25"/>
      <c r="E1482" s="25"/>
      <c r="F1482" s="25"/>
      <c r="G1482" s="25"/>
      <c r="H1482" s="25"/>
      <c r="I1482" s="25"/>
      <c r="J1482" s="25"/>
      <c r="K1482" s="25"/>
      <c r="L1482" s="25"/>
      <c r="M1482" s="25"/>
      <c r="N1482" s="25"/>
      <c r="O1482" s="25"/>
      <c r="P1482" s="25"/>
      <c r="Q1482" s="25"/>
      <c r="R1482" s="25"/>
      <c r="S1482" s="25"/>
      <c r="T1482" s="25"/>
      <c r="U1482" s="25"/>
      <c r="V1482" s="25"/>
      <c r="W1482" s="25"/>
      <c r="X1482" s="25"/>
      <c r="Y1482" s="25"/>
      <c r="Z1482" s="25"/>
      <c r="AA1482" s="25"/>
      <c r="AB1482" s="25"/>
      <c r="AC1482" s="25"/>
      <c r="AD1482" s="25"/>
      <c r="AE1482" s="25"/>
      <c r="AF1482" s="25"/>
      <c r="AG1482" s="25"/>
      <c r="AH1482" s="25"/>
      <c r="AI1482" s="25"/>
      <c r="AJ1482" s="155"/>
    </row>
    <row r="1483" spans="4:36" x14ac:dyDescent="0.2">
      <c r="D1483" s="25"/>
      <c r="E1483" s="25"/>
      <c r="F1483" s="25"/>
      <c r="G1483" s="25"/>
      <c r="H1483" s="25"/>
      <c r="I1483" s="25"/>
      <c r="J1483" s="25"/>
      <c r="K1483" s="25"/>
      <c r="L1483" s="25"/>
      <c r="M1483" s="25"/>
      <c r="N1483" s="25"/>
      <c r="O1483" s="25"/>
      <c r="P1483" s="25"/>
      <c r="Q1483" s="25"/>
      <c r="R1483" s="25"/>
      <c r="S1483" s="25"/>
      <c r="T1483" s="25"/>
      <c r="U1483" s="25"/>
      <c r="V1483" s="25"/>
      <c r="W1483" s="25"/>
      <c r="X1483" s="25"/>
      <c r="Y1483" s="25"/>
      <c r="Z1483" s="25"/>
      <c r="AA1483" s="25"/>
      <c r="AB1483" s="25"/>
      <c r="AC1483" s="25"/>
      <c r="AD1483" s="25"/>
      <c r="AE1483" s="25"/>
      <c r="AF1483" s="25"/>
      <c r="AG1483" s="25"/>
      <c r="AH1483" s="25"/>
      <c r="AI1483" s="25"/>
      <c r="AJ1483" s="155"/>
    </row>
    <row r="1484" spans="4:36" x14ac:dyDescent="0.2">
      <c r="D1484" s="25"/>
      <c r="E1484" s="25"/>
      <c r="F1484" s="25"/>
      <c r="G1484" s="25"/>
      <c r="H1484" s="25"/>
      <c r="I1484" s="25"/>
      <c r="J1484" s="25"/>
      <c r="K1484" s="25"/>
      <c r="L1484" s="25"/>
      <c r="M1484" s="25"/>
      <c r="N1484" s="25"/>
      <c r="O1484" s="25"/>
      <c r="P1484" s="25"/>
      <c r="Q1484" s="25"/>
      <c r="R1484" s="25"/>
      <c r="S1484" s="25"/>
      <c r="T1484" s="25"/>
      <c r="U1484" s="25"/>
      <c r="V1484" s="25"/>
      <c r="W1484" s="25"/>
      <c r="X1484" s="25"/>
      <c r="Y1484" s="25"/>
      <c r="Z1484" s="25"/>
      <c r="AA1484" s="25"/>
      <c r="AB1484" s="25"/>
      <c r="AC1484" s="25"/>
      <c r="AD1484" s="25"/>
      <c r="AE1484" s="25"/>
      <c r="AF1484" s="25"/>
      <c r="AG1484" s="25"/>
      <c r="AH1484" s="25"/>
      <c r="AI1484" s="25"/>
      <c r="AJ1484" s="155"/>
    </row>
    <row r="1485" spans="4:36" x14ac:dyDescent="0.2">
      <c r="D1485" s="25"/>
      <c r="E1485" s="25"/>
      <c r="F1485" s="25"/>
      <c r="G1485" s="25"/>
      <c r="H1485" s="25"/>
      <c r="I1485" s="25"/>
      <c r="J1485" s="25"/>
      <c r="K1485" s="25"/>
      <c r="L1485" s="25"/>
      <c r="M1485" s="25"/>
      <c r="N1485" s="25"/>
      <c r="O1485" s="25"/>
      <c r="P1485" s="25"/>
      <c r="Q1485" s="25"/>
      <c r="R1485" s="25"/>
      <c r="S1485" s="25"/>
      <c r="T1485" s="25"/>
      <c r="U1485" s="25"/>
      <c r="V1485" s="25"/>
      <c r="W1485" s="25"/>
      <c r="X1485" s="25"/>
      <c r="Y1485" s="25"/>
      <c r="Z1485" s="25"/>
      <c r="AA1485" s="25"/>
      <c r="AB1485" s="25"/>
      <c r="AC1485" s="25"/>
      <c r="AD1485" s="25"/>
      <c r="AE1485" s="25"/>
      <c r="AF1485" s="25"/>
      <c r="AG1485" s="25"/>
      <c r="AH1485" s="25"/>
      <c r="AI1485" s="25"/>
      <c r="AJ1485" s="155"/>
    </row>
    <row r="1486" spans="4:36" x14ac:dyDescent="0.2">
      <c r="D1486" s="25"/>
      <c r="E1486" s="25"/>
      <c r="F1486" s="25"/>
      <c r="G1486" s="25"/>
      <c r="H1486" s="25"/>
      <c r="I1486" s="25"/>
      <c r="J1486" s="25"/>
      <c r="K1486" s="25"/>
      <c r="L1486" s="25"/>
      <c r="M1486" s="25"/>
      <c r="N1486" s="25"/>
      <c r="O1486" s="25"/>
      <c r="P1486" s="25"/>
      <c r="Q1486" s="25"/>
      <c r="R1486" s="25"/>
      <c r="S1486" s="25"/>
      <c r="T1486" s="25"/>
      <c r="U1486" s="25"/>
      <c r="V1486" s="25"/>
      <c r="W1486" s="25"/>
      <c r="X1486" s="25"/>
      <c r="Y1486" s="25"/>
      <c r="Z1486" s="25"/>
      <c r="AA1486" s="25"/>
      <c r="AB1486" s="25"/>
      <c r="AC1486" s="25"/>
      <c r="AD1486" s="25"/>
      <c r="AE1486" s="25"/>
      <c r="AF1486" s="25"/>
      <c r="AG1486" s="25"/>
      <c r="AH1486" s="25"/>
      <c r="AI1486" s="25"/>
      <c r="AJ1486" s="155"/>
    </row>
    <row r="1487" spans="4:36" x14ac:dyDescent="0.2">
      <c r="D1487" s="25"/>
      <c r="E1487" s="25"/>
      <c r="F1487" s="25"/>
      <c r="G1487" s="25"/>
      <c r="H1487" s="25"/>
      <c r="I1487" s="25"/>
      <c r="J1487" s="25"/>
      <c r="K1487" s="25"/>
      <c r="L1487" s="25"/>
      <c r="M1487" s="25"/>
      <c r="N1487" s="25"/>
      <c r="O1487" s="25"/>
      <c r="P1487" s="25"/>
      <c r="Q1487" s="25"/>
      <c r="R1487" s="25"/>
      <c r="S1487" s="25"/>
      <c r="T1487" s="25"/>
      <c r="U1487" s="25"/>
      <c r="V1487" s="25"/>
      <c r="W1487" s="25"/>
      <c r="X1487" s="25"/>
      <c r="Y1487" s="25"/>
      <c r="Z1487" s="25"/>
      <c r="AA1487" s="25"/>
      <c r="AB1487" s="25"/>
      <c r="AC1487" s="25"/>
      <c r="AD1487" s="25"/>
      <c r="AE1487" s="25"/>
      <c r="AF1487" s="25"/>
      <c r="AG1487" s="25"/>
      <c r="AH1487" s="25"/>
      <c r="AI1487" s="25"/>
      <c r="AJ1487" s="155"/>
    </row>
    <row r="1488" spans="4:36" x14ac:dyDescent="0.2">
      <c r="D1488" s="25"/>
      <c r="E1488" s="25"/>
      <c r="F1488" s="25"/>
      <c r="G1488" s="25"/>
      <c r="H1488" s="25"/>
      <c r="I1488" s="25"/>
      <c r="J1488" s="25"/>
      <c r="K1488" s="25"/>
      <c r="L1488" s="25"/>
      <c r="M1488" s="25"/>
      <c r="N1488" s="25"/>
      <c r="O1488" s="25"/>
      <c r="P1488" s="25"/>
      <c r="Q1488" s="25"/>
      <c r="R1488" s="25"/>
      <c r="S1488" s="25"/>
      <c r="T1488" s="25"/>
      <c r="U1488" s="25"/>
      <c r="V1488" s="25"/>
      <c r="W1488" s="25"/>
      <c r="X1488" s="25"/>
      <c r="Y1488" s="25"/>
      <c r="Z1488" s="25"/>
      <c r="AA1488" s="25"/>
      <c r="AB1488" s="25"/>
      <c r="AC1488" s="25"/>
      <c r="AD1488" s="25"/>
      <c r="AE1488" s="25"/>
      <c r="AF1488" s="25"/>
      <c r="AG1488" s="25"/>
      <c r="AH1488" s="25"/>
      <c r="AI1488" s="25"/>
      <c r="AJ1488" s="155"/>
    </row>
    <row r="1489" spans="4:36" x14ac:dyDescent="0.2">
      <c r="D1489" s="25"/>
      <c r="E1489" s="25"/>
      <c r="F1489" s="25"/>
      <c r="G1489" s="25"/>
      <c r="H1489" s="25"/>
      <c r="I1489" s="25"/>
      <c r="J1489" s="25"/>
      <c r="K1489" s="25"/>
      <c r="L1489" s="25"/>
      <c r="M1489" s="25"/>
      <c r="N1489" s="25"/>
      <c r="O1489" s="25"/>
      <c r="P1489" s="25"/>
      <c r="Q1489" s="25"/>
      <c r="R1489" s="25"/>
      <c r="S1489" s="25"/>
      <c r="T1489" s="25"/>
      <c r="U1489" s="25"/>
      <c r="V1489" s="25"/>
      <c r="W1489" s="25"/>
      <c r="X1489" s="25"/>
      <c r="Y1489" s="25"/>
      <c r="Z1489" s="25"/>
      <c r="AA1489" s="25"/>
      <c r="AB1489" s="25"/>
      <c r="AC1489" s="25"/>
      <c r="AD1489" s="25"/>
      <c r="AE1489" s="25"/>
      <c r="AF1489" s="25"/>
      <c r="AG1489" s="25"/>
      <c r="AH1489" s="25"/>
      <c r="AI1489" s="25"/>
      <c r="AJ1489" s="155"/>
    </row>
    <row r="1490" spans="4:36" x14ac:dyDescent="0.2">
      <c r="D1490" s="25"/>
      <c r="E1490" s="25"/>
      <c r="F1490" s="25"/>
      <c r="G1490" s="25"/>
      <c r="H1490" s="25"/>
      <c r="I1490" s="25"/>
      <c r="J1490" s="25"/>
      <c r="K1490" s="25"/>
      <c r="L1490" s="25"/>
      <c r="M1490" s="25"/>
      <c r="N1490" s="25"/>
      <c r="O1490" s="25"/>
      <c r="P1490" s="25"/>
      <c r="Q1490" s="25"/>
      <c r="R1490" s="25"/>
      <c r="S1490" s="25"/>
      <c r="T1490" s="25"/>
      <c r="U1490" s="25"/>
      <c r="V1490" s="25"/>
      <c r="W1490" s="25"/>
      <c r="X1490" s="25"/>
      <c r="Y1490" s="25"/>
      <c r="Z1490" s="25"/>
      <c r="AA1490" s="25"/>
      <c r="AB1490" s="25"/>
      <c r="AC1490" s="25"/>
      <c r="AD1490" s="25"/>
      <c r="AE1490" s="25"/>
      <c r="AF1490" s="25"/>
      <c r="AG1490" s="25"/>
      <c r="AH1490" s="25"/>
      <c r="AI1490" s="25"/>
      <c r="AJ1490" s="155"/>
    </row>
    <row r="1491" spans="4:36" x14ac:dyDescent="0.2">
      <c r="D1491" s="25"/>
      <c r="E1491" s="25"/>
      <c r="F1491" s="25"/>
      <c r="G1491" s="25"/>
      <c r="H1491" s="25"/>
      <c r="I1491" s="25"/>
      <c r="J1491" s="25"/>
      <c r="K1491" s="25"/>
      <c r="L1491" s="25"/>
      <c r="M1491" s="25"/>
      <c r="N1491" s="25"/>
      <c r="O1491" s="25"/>
      <c r="P1491" s="25"/>
      <c r="Q1491" s="25"/>
      <c r="R1491" s="25"/>
      <c r="S1491" s="25"/>
      <c r="T1491" s="25"/>
      <c r="U1491" s="25"/>
      <c r="V1491" s="25"/>
      <c r="W1491" s="25"/>
      <c r="X1491" s="25"/>
      <c r="Y1491" s="25"/>
      <c r="Z1491" s="25"/>
      <c r="AA1491" s="25"/>
      <c r="AB1491" s="25"/>
      <c r="AC1491" s="25"/>
      <c r="AD1491" s="25"/>
      <c r="AE1491" s="25"/>
      <c r="AF1491" s="25"/>
      <c r="AG1491" s="25"/>
      <c r="AH1491" s="25"/>
      <c r="AI1491" s="25"/>
      <c r="AJ1491" s="155"/>
    </row>
    <row r="1492" spans="4:36" x14ac:dyDescent="0.2">
      <c r="D1492" s="25"/>
      <c r="E1492" s="25"/>
      <c r="F1492" s="25"/>
      <c r="G1492" s="25"/>
      <c r="H1492" s="25"/>
      <c r="I1492" s="25"/>
      <c r="J1492" s="25"/>
      <c r="K1492" s="25"/>
      <c r="L1492" s="25"/>
      <c r="M1492" s="25"/>
      <c r="N1492" s="25"/>
      <c r="O1492" s="25"/>
      <c r="P1492" s="25"/>
      <c r="Q1492" s="25"/>
      <c r="R1492" s="25"/>
      <c r="S1492" s="25"/>
      <c r="T1492" s="25"/>
      <c r="U1492" s="25"/>
      <c r="V1492" s="25"/>
      <c r="W1492" s="25"/>
      <c r="X1492" s="25"/>
      <c r="Y1492" s="25"/>
      <c r="Z1492" s="25"/>
      <c r="AA1492" s="25"/>
      <c r="AB1492" s="25"/>
      <c r="AC1492" s="25"/>
      <c r="AD1492" s="25"/>
      <c r="AE1492" s="25"/>
      <c r="AF1492" s="25"/>
      <c r="AG1492" s="25"/>
      <c r="AH1492" s="25"/>
      <c r="AI1492" s="25"/>
      <c r="AJ1492" s="155"/>
    </row>
    <row r="1493" spans="4:36" x14ac:dyDescent="0.2">
      <c r="D1493" s="25"/>
      <c r="E1493" s="25"/>
      <c r="F1493" s="25"/>
      <c r="G1493" s="25"/>
      <c r="H1493" s="25"/>
      <c r="I1493" s="25"/>
      <c r="J1493" s="25"/>
      <c r="K1493" s="25"/>
      <c r="L1493" s="25"/>
      <c r="M1493" s="25"/>
      <c r="N1493" s="25"/>
      <c r="O1493" s="25"/>
      <c r="P1493" s="25"/>
      <c r="Q1493" s="25"/>
      <c r="R1493" s="25"/>
      <c r="S1493" s="25"/>
      <c r="T1493" s="25"/>
      <c r="U1493" s="25"/>
      <c r="V1493" s="25"/>
      <c r="W1493" s="25"/>
      <c r="X1493" s="25"/>
      <c r="Y1493" s="25"/>
      <c r="Z1493" s="25"/>
      <c r="AA1493" s="25"/>
      <c r="AB1493" s="25"/>
      <c r="AC1493" s="25"/>
      <c r="AD1493" s="25"/>
      <c r="AE1493" s="25"/>
      <c r="AF1493" s="25"/>
      <c r="AG1493" s="25"/>
      <c r="AH1493" s="25"/>
      <c r="AI1493" s="25"/>
      <c r="AJ1493" s="155"/>
    </row>
    <row r="1494" spans="4:36" x14ac:dyDescent="0.2">
      <c r="D1494" s="25"/>
      <c r="E1494" s="25"/>
      <c r="F1494" s="25"/>
      <c r="G1494" s="25"/>
      <c r="H1494" s="25"/>
      <c r="I1494" s="25"/>
      <c r="J1494" s="25"/>
      <c r="K1494" s="25"/>
      <c r="L1494" s="25"/>
      <c r="M1494" s="25"/>
      <c r="N1494" s="25"/>
      <c r="O1494" s="25"/>
      <c r="P1494" s="25"/>
      <c r="Q1494" s="25"/>
      <c r="R1494" s="25"/>
      <c r="S1494" s="25"/>
      <c r="T1494" s="25"/>
      <c r="U1494" s="25"/>
      <c r="V1494" s="25"/>
      <c r="W1494" s="25"/>
      <c r="X1494" s="25"/>
      <c r="Y1494" s="25"/>
      <c r="Z1494" s="25"/>
      <c r="AA1494" s="25"/>
      <c r="AB1494" s="25"/>
      <c r="AC1494" s="25"/>
      <c r="AD1494" s="25"/>
      <c r="AE1494" s="25"/>
      <c r="AF1494" s="25"/>
      <c r="AG1494" s="25"/>
      <c r="AH1494" s="25"/>
      <c r="AI1494" s="25"/>
      <c r="AJ1494" s="155"/>
    </row>
    <row r="1495" spans="4:36" x14ac:dyDescent="0.2">
      <c r="D1495" s="25"/>
      <c r="E1495" s="25"/>
      <c r="F1495" s="25"/>
      <c r="G1495" s="25"/>
      <c r="H1495" s="25"/>
      <c r="I1495" s="25"/>
      <c r="J1495" s="25"/>
      <c r="K1495" s="25"/>
      <c r="L1495" s="25"/>
      <c r="M1495" s="25"/>
      <c r="N1495" s="25"/>
      <c r="O1495" s="25"/>
      <c r="P1495" s="25"/>
      <c r="Q1495" s="25"/>
      <c r="R1495" s="25"/>
      <c r="S1495" s="25"/>
      <c r="T1495" s="25"/>
      <c r="U1495" s="25"/>
      <c r="V1495" s="25"/>
      <c r="W1495" s="25"/>
      <c r="X1495" s="25"/>
      <c r="Y1495" s="25"/>
      <c r="Z1495" s="25"/>
      <c r="AA1495" s="25"/>
      <c r="AB1495" s="25"/>
      <c r="AC1495" s="25"/>
      <c r="AD1495" s="25"/>
      <c r="AE1495" s="25"/>
      <c r="AF1495" s="25"/>
      <c r="AG1495" s="25"/>
      <c r="AH1495" s="25"/>
      <c r="AI1495" s="25"/>
      <c r="AJ1495" s="155"/>
    </row>
    <row r="1496" spans="4:36" x14ac:dyDescent="0.2">
      <c r="D1496" s="25"/>
      <c r="E1496" s="25"/>
      <c r="F1496" s="25"/>
      <c r="G1496" s="25"/>
      <c r="H1496" s="25"/>
      <c r="I1496" s="25"/>
      <c r="J1496" s="25"/>
      <c r="K1496" s="25"/>
      <c r="L1496" s="25"/>
      <c r="M1496" s="25"/>
      <c r="N1496" s="25"/>
      <c r="O1496" s="25"/>
      <c r="P1496" s="25"/>
      <c r="Q1496" s="25"/>
      <c r="R1496" s="25"/>
      <c r="S1496" s="25"/>
      <c r="T1496" s="25"/>
      <c r="U1496" s="25"/>
      <c r="V1496" s="25"/>
      <c r="W1496" s="25"/>
      <c r="X1496" s="25"/>
      <c r="Y1496" s="25"/>
      <c r="Z1496" s="25"/>
      <c r="AA1496" s="25"/>
      <c r="AB1496" s="25"/>
      <c r="AC1496" s="25"/>
      <c r="AD1496" s="25"/>
      <c r="AE1496" s="25"/>
      <c r="AF1496" s="25"/>
      <c r="AG1496" s="25"/>
      <c r="AH1496" s="25"/>
      <c r="AI1496" s="25"/>
      <c r="AJ1496" s="155"/>
    </row>
    <row r="1497" spans="4:36" x14ac:dyDescent="0.2">
      <c r="D1497" s="25"/>
      <c r="E1497" s="25"/>
      <c r="F1497" s="25"/>
      <c r="G1497" s="25"/>
      <c r="H1497" s="25"/>
      <c r="I1497" s="25"/>
      <c r="J1497" s="25"/>
      <c r="K1497" s="25"/>
      <c r="L1497" s="25"/>
      <c r="M1497" s="25"/>
      <c r="N1497" s="25"/>
      <c r="O1497" s="25"/>
      <c r="P1497" s="25"/>
      <c r="Q1497" s="25"/>
      <c r="R1497" s="25"/>
      <c r="S1497" s="25"/>
      <c r="T1497" s="25"/>
      <c r="U1497" s="25"/>
      <c r="V1497" s="25"/>
      <c r="W1497" s="25"/>
      <c r="X1497" s="25"/>
      <c r="Y1497" s="25"/>
      <c r="Z1497" s="25"/>
      <c r="AA1497" s="25"/>
      <c r="AB1497" s="25"/>
      <c r="AC1497" s="25"/>
      <c r="AD1497" s="25"/>
      <c r="AE1497" s="25"/>
      <c r="AF1497" s="25"/>
      <c r="AG1497" s="25"/>
      <c r="AH1497" s="25"/>
      <c r="AI1497" s="25"/>
      <c r="AJ1497" s="155"/>
    </row>
    <row r="1498" spans="4:36" x14ac:dyDescent="0.2">
      <c r="D1498" s="25"/>
      <c r="E1498" s="25"/>
      <c r="F1498" s="25"/>
      <c r="G1498" s="25"/>
      <c r="H1498" s="25"/>
      <c r="I1498" s="25"/>
      <c r="J1498" s="25"/>
      <c r="K1498" s="25"/>
      <c r="L1498" s="25"/>
      <c r="M1498" s="25"/>
      <c r="N1498" s="25"/>
      <c r="O1498" s="25"/>
      <c r="P1498" s="25"/>
      <c r="Q1498" s="25"/>
      <c r="R1498" s="25"/>
      <c r="S1498" s="25"/>
      <c r="T1498" s="25"/>
      <c r="U1498" s="25"/>
      <c r="V1498" s="25"/>
      <c r="W1498" s="25"/>
      <c r="X1498" s="25"/>
      <c r="Y1498" s="25"/>
      <c r="Z1498" s="25"/>
      <c r="AA1498" s="25"/>
      <c r="AB1498" s="25"/>
      <c r="AC1498" s="25"/>
      <c r="AD1498" s="25"/>
      <c r="AE1498" s="25"/>
      <c r="AF1498" s="25"/>
      <c r="AG1498" s="25"/>
      <c r="AH1498" s="25"/>
      <c r="AI1498" s="25"/>
      <c r="AJ1498" s="155"/>
    </row>
    <row r="1499" spans="4:36" x14ac:dyDescent="0.2">
      <c r="D1499" s="25"/>
      <c r="E1499" s="25"/>
      <c r="F1499" s="25"/>
      <c r="G1499" s="25"/>
      <c r="H1499" s="25"/>
      <c r="I1499" s="25"/>
      <c r="J1499" s="25"/>
      <c r="K1499" s="25"/>
      <c r="L1499" s="25"/>
      <c r="M1499" s="25"/>
      <c r="N1499" s="25"/>
      <c r="O1499" s="25"/>
      <c r="P1499" s="25"/>
      <c r="Q1499" s="25"/>
      <c r="R1499" s="25"/>
      <c r="S1499" s="25"/>
      <c r="T1499" s="25"/>
      <c r="U1499" s="25"/>
      <c r="V1499" s="25"/>
      <c r="W1499" s="25"/>
      <c r="X1499" s="25"/>
      <c r="Y1499" s="25"/>
      <c r="Z1499" s="25"/>
      <c r="AA1499" s="25"/>
      <c r="AB1499" s="25"/>
      <c r="AC1499" s="25"/>
      <c r="AD1499" s="25"/>
      <c r="AE1499" s="25"/>
      <c r="AF1499" s="25"/>
      <c r="AG1499" s="25"/>
      <c r="AH1499" s="25"/>
      <c r="AI1499" s="25"/>
      <c r="AJ1499" s="155"/>
    </row>
    <row r="1500" spans="4:36" x14ac:dyDescent="0.2">
      <c r="D1500" s="25"/>
      <c r="E1500" s="25"/>
      <c r="F1500" s="25"/>
      <c r="G1500" s="25"/>
      <c r="H1500" s="25"/>
      <c r="I1500" s="25"/>
      <c r="J1500" s="25"/>
      <c r="K1500" s="25"/>
      <c r="L1500" s="25"/>
      <c r="M1500" s="25"/>
      <c r="N1500" s="25"/>
      <c r="O1500" s="25"/>
      <c r="P1500" s="25"/>
      <c r="Q1500" s="25"/>
      <c r="R1500" s="25"/>
      <c r="S1500" s="25"/>
      <c r="T1500" s="25"/>
      <c r="U1500" s="25"/>
      <c r="V1500" s="25"/>
      <c r="W1500" s="25"/>
      <c r="X1500" s="25"/>
      <c r="Y1500" s="25"/>
      <c r="Z1500" s="25"/>
      <c r="AA1500" s="25"/>
      <c r="AB1500" s="25"/>
      <c r="AC1500" s="25"/>
      <c r="AD1500" s="25"/>
      <c r="AE1500" s="25"/>
      <c r="AF1500" s="25"/>
      <c r="AG1500" s="25"/>
      <c r="AH1500" s="25"/>
      <c r="AI1500" s="25"/>
      <c r="AJ1500" s="155"/>
    </row>
    <row r="1501" spans="4:36" x14ac:dyDescent="0.2">
      <c r="D1501" s="25"/>
      <c r="E1501" s="25"/>
      <c r="F1501" s="25"/>
      <c r="G1501" s="25"/>
      <c r="H1501" s="25"/>
      <c r="I1501" s="25"/>
      <c r="J1501" s="25"/>
      <c r="K1501" s="25"/>
      <c r="L1501" s="25"/>
      <c r="M1501" s="25"/>
      <c r="N1501" s="25"/>
      <c r="O1501" s="25"/>
      <c r="P1501" s="25"/>
      <c r="Q1501" s="25"/>
      <c r="R1501" s="25"/>
      <c r="S1501" s="25"/>
      <c r="T1501" s="25"/>
      <c r="U1501" s="25"/>
      <c r="V1501" s="25"/>
      <c r="W1501" s="25"/>
      <c r="X1501" s="25"/>
      <c r="Y1501" s="25"/>
      <c r="Z1501" s="25"/>
      <c r="AA1501" s="25"/>
      <c r="AB1501" s="25"/>
      <c r="AC1501" s="25"/>
      <c r="AD1501" s="25"/>
      <c r="AE1501" s="25"/>
      <c r="AF1501" s="25"/>
      <c r="AG1501" s="25"/>
      <c r="AH1501" s="25"/>
      <c r="AI1501" s="25"/>
      <c r="AJ1501" s="155"/>
    </row>
    <row r="1502" spans="4:36" x14ac:dyDescent="0.2">
      <c r="D1502" s="25"/>
      <c r="E1502" s="25"/>
      <c r="F1502" s="25"/>
      <c r="G1502" s="25"/>
      <c r="H1502" s="25"/>
      <c r="I1502" s="25"/>
      <c r="J1502" s="25"/>
      <c r="K1502" s="25"/>
      <c r="L1502" s="25"/>
      <c r="M1502" s="25"/>
      <c r="N1502" s="25"/>
      <c r="O1502" s="25"/>
      <c r="P1502" s="25"/>
      <c r="Q1502" s="25"/>
      <c r="R1502" s="25"/>
      <c r="S1502" s="25"/>
      <c r="T1502" s="25"/>
      <c r="U1502" s="25"/>
      <c r="V1502" s="25"/>
      <c r="W1502" s="25"/>
      <c r="X1502" s="25"/>
      <c r="Y1502" s="25"/>
      <c r="Z1502" s="25"/>
      <c r="AA1502" s="25"/>
      <c r="AB1502" s="25"/>
      <c r="AC1502" s="25"/>
      <c r="AD1502" s="25"/>
      <c r="AE1502" s="25"/>
      <c r="AF1502" s="25"/>
      <c r="AG1502" s="25"/>
      <c r="AH1502" s="25"/>
      <c r="AI1502" s="25"/>
      <c r="AJ1502" s="155"/>
    </row>
    <row r="1503" spans="4:36" x14ac:dyDescent="0.2">
      <c r="D1503" s="25"/>
      <c r="E1503" s="25"/>
      <c r="F1503" s="25"/>
      <c r="G1503" s="25"/>
      <c r="H1503" s="25"/>
      <c r="I1503" s="25"/>
      <c r="J1503" s="25"/>
      <c r="K1503" s="25"/>
      <c r="L1503" s="25"/>
      <c r="M1503" s="25"/>
      <c r="N1503" s="25"/>
      <c r="O1503" s="25"/>
      <c r="P1503" s="25"/>
      <c r="Q1503" s="25"/>
      <c r="R1503" s="25"/>
      <c r="S1503" s="25"/>
      <c r="T1503" s="25"/>
      <c r="U1503" s="25"/>
      <c r="V1503" s="25"/>
      <c r="W1503" s="25"/>
      <c r="X1503" s="25"/>
      <c r="Y1503" s="25"/>
      <c r="Z1503" s="25"/>
      <c r="AA1503" s="25"/>
      <c r="AB1503" s="25"/>
      <c r="AC1503" s="25"/>
      <c r="AD1503" s="25"/>
      <c r="AE1503" s="25"/>
      <c r="AF1503" s="25"/>
      <c r="AG1503" s="25"/>
      <c r="AH1503" s="25"/>
      <c r="AI1503" s="25"/>
      <c r="AJ1503" s="155"/>
    </row>
    <row r="1504" spans="4:36" x14ac:dyDescent="0.2">
      <c r="D1504" s="25"/>
      <c r="E1504" s="25"/>
      <c r="F1504" s="25"/>
      <c r="G1504" s="25"/>
      <c r="H1504" s="25"/>
      <c r="I1504" s="25"/>
      <c r="J1504" s="25"/>
      <c r="K1504" s="25"/>
      <c r="L1504" s="25"/>
      <c r="M1504" s="25"/>
      <c r="N1504" s="25"/>
      <c r="O1504" s="25"/>
      <c r="P1504" s="25"/>
      <c r="Q1504" s="25"/>
      <c r="R1504" s="25"/>
      <c r="S1504" s="25"/>
      <c r="T1504" s="25"/>
      <c r="U1504" s="25"/>
      <c r="V1504" s="25"/>
      <c r="W1504" s="25"/>
      <c r="X1504" s="25"/>
      <c r="Y1504" s="25"/>
      <c r="Z1504" s="25"/>
      <c r="AA1504" s="25"/>
      <c r="AB1504" s="25"/>
      <c r="AC1504" s="25"/>
      <c r="AD1504" s="25"/>
      <c r="AE1504" s="25"/>
      <c r="AF1504" s="25"/>
      <c r="AG1504" s="25"/>
      <c r="AH1504" s="25"/>
      <c r="AI1504" s="25"/>
      <c r="AJ1504" s="155"/>
    </row>
    <row r="1505" spans="4:36" x14ac:dyDescent="0.2">
      <c r="D1505" s="25"/>
      <c r="E1505" s="25"/>
      <c r="F1505" s="25"/>
      <c r="G1505" s="25"/>
      <c r="H1505" s="25"/>
      <c r="I1505" s="25"/>
      <c r="J1505" s="25"/>
      <c r="K1505" s="25"/>
      <c r="L1505" s="25"/>
      <c r="M1505" s="25"/>
      <c r="N1505" s="25"/>
      <c r="O1505" s="25"/>
      <c r="P1505" s="25"/>
      <c r="Q1505" s="25"/>
      <c r="R1505" s="25"/>
      <c r="S1505" s="25"/>
      <c r="T1505" s="25"/>
      <c r="U1505" s="25"/>
      <c r="V1505" s="25"/>
      <c r="W1505" s="25"/>
      <c r="X1505" s="25"/>
      <c r="Y1505" s="25"/>
      <c r="Z1505" s="25"/>
      <c r="AA1505" s="25"/>
      <c r="AB1505" s="25"/>
      <c r="AC1505" s="25"/>
      <c r="AD1505" s="25"/>
      <c r="AE1505" s="25"/>
      <c r="AF1505" s="25"/>
      <c r="AG1505" s="25"/>
      <c r="AH1505" s="25"/>
      <c r="AI1505" s="25"/>
      <c r="AJ1505" s="155"/>
    </row>
    <row r="1506" spans="4:36" x14ac:dyDescent="0.2">
      <c r="D1506" s="25"/>
      <c r="E1506" s="25"/>
      <c r="F1506" s="25"/>
      <c r="G1506" s="25"/>
      <c r="H1506" s="25"/>
      <c r="I1506" s="25"/>
      <c r="J1506" s="25"/>
      <c r="K1506" s="25"/>
      <c r="L1506" s="25"/>
      <c r="M1506" s="25"/>
      <c r="N1506" s="25"/>
      <c r="O1506" s="25"/>
      <c r="P1506" s="25"/>
      <c r="Q1506" s="25"/>
      <c r="R1506" s="25"/>
      <c r="S1506" s="25"/>
      <c r="T1506" s="25"/>
      <c r="U1506" s="25"/>
      <c r="V1506" s="25"/>
      <c r="W1506" s="25"/>
      <c r="X1506" s="25"/>
      <c r="Y1506" s="25"/>
      <c r="Z1506" s="25"/>
      <c r="AA1506" s="25"/>
      <c r="AB1506" s="25"/>
      <c r="AC1506" s="25"/>
      <c r="AD1506" s="25"/>
      <c r="AE1506" s="25"/>
      <c r="AF1506" s="25"/>
      <c r="AG1506" s="25"/>
      <c r="AH1506" s="25"/>
      <c r="AI1506" s="25"/>
      <c r="AJ1506" s="155"/>
    </row>
    <row r="1507" spans="4:36" x14ac:dyDescent="0.2">
      <c r="D1507" s="25"/>
      <c r="E1507" s="25"/>
      <c r="F1507" s="25"/>
      <c r="G1507" s="25"/>
      <c r="H1507" s="25"/>
      <c r="I1507" s="25"/>
      <c r="J1507" s="25"/>
      <c r="K1507" s="25"/>
      <c r="L1507" s="25"/>
      <c r="M1507" s="25"/>
      <c r="N1507" s="25"/>
      <c r="O1507" s="25"/>
      <c r="P1507" s="25"/>
      <c r="Q1507" s="25"/>
      <c r="R1507" s="25"/>
      <c r="S1507" s="25"/>
      <c r="T1507" s="25"/>
      <c r="U1507" s="25"/>
      <c r="V1507" s="25"/>
      <c r="W1507" s="25"/>
      <c r="X1507" s="25"/>
      <c r="Y1507" s="25"/>
      <c r="Z1507" s="25"/>
      <c r="AA1507" s="25"/>
      <c r="AB1507" s="25"/>
      <c r="AC1507" s="25"/>
      <c r="AD1507" s="25"/>
      <c r="AE1507" s="25"/>
      <c r="AF1507" s="25"/>
      <c r="AG1507" s="25"/>
      <c r="AH1507" s="25"/>
      <c r="AI1507" s="25"/>
      <c r="AJ1507" s="155"/>
    </row>
    <row r="1508" spans="4:36" x14ac:dyDescent="0.2">
      <c r="D1508" s="25"/>
      <c r="E1508" s="25"/>
      <c r="F1508" s="25"/>
      <c r="G1508" s="25"/>
      <c r="H1508" s="25"/>
      <c r="I1508" s="25"/>
      <c r="J1508" s="25"/>
      <c r="K1508" s="25"/>
      <c r="L1508" s="25"/>
      <c r="M1508" s="25"/>
      <c r="N1508" s="25"/>
      <c r="O1508" s="25"/>
      <c r="P1508" s="25"/>
      <c r="Q1508" s="25"/>
      <c r="R1508" s="25"/>
      <c r="S1508" s="25"/>
      <c r="T1508" s="25"/>
      <c r="U1508" s="25"/>
      <c r="V1508" s="25"/>
      <c r="W1508" s="25"/>
      <c r="X1508" s="25"/>
      <c r="Y1508" s="25"/>
      <c r="Z1508" s="25"/>
      <c r="AA1508" s="25"/>
      <c r="AB1508" s="25"/>
      <c r="AC1508" s="25"/>
      <c r="AD1508" s="25"/>
      <c r="AE1508" s="25"/>
      <c r="AF1508" s="25"/>
      <c r="AG1508" s="25"/>
      <c r="AH1508" s="25"/>
      <c r="AI1508" s="25"/>
      <c r="AJ1508" s="155"/>
    </row>
    <row r="1509" spans="4:36" x14ac:dyDescent="0.2">
      <c r="D1509" s="25"/>
      <c r="E1509" s="25"/>
      <c r="F1509" s="25"/>
      <c r="G1509" s="25"/>
      <c r="H1509" s="25"/>
      <c r="I1509" s="25"/>
      <c r="J1509" s="25"/>
      <c r="K1509" s="25"/>
      <c r="L1509" s="25"/>
      <c r="M1509" s="25"/>
      <c r="N1509" s="25"/>
      <c r="O1509" s="25"/>
      <c r="P1509" s="25"/>
      <c r="Q1509" s="25"/>
      <c r="R1509" s="25"/>
      <c r="S1509" s="25"/>
      <c r="T1509" s="25"/>
      <c r="U1509" s="25"/>
      <c r="V1509" s="25"/>
      <c r="W1509" s="25"/>
      <c r="X1509" s="25"/>
      <c r="Y1509" s="25"/>
      <c r="Z1509" s="25"/>
      <c r="AA1509" s="25"/>
      <c r="AB1509" s="25"/>
      <c r="AC1509" s="25"/>
      <c r="AD1509" s="25"/>
      <c r="AE1509" s="25"/>
      <c r="AF1509" s="25"/>
      <c r="AG1509" s="25"/>
      <c r="AH1509" s="25"/>
      <c r="AI1509" s="25"/>
      <c r="AJ1509" s="155"/>
    </row>
    <row r="1510" spans="4:36" x14ac:dyDescent="0.2">
      <c r="D1510" s="25"/>
      <c r="E1510" s="25"/>
      <c r="F1510" s="25"/>
      <c r="G1510" s="25"/>
      <c r="H1510" s="25"/>
      <c r="I1510" s="25"/>
      <c r="J1510" s="25"/>
      <c r="K1510" s="25"/>
      <c r="L1510" s="25"/>
      <c r="M1510" s="25"/>
      <c r="N1510" s="25"/>
      <c r="O1510" s="25"/>
      <c r="P1510" s="25"/>
      <c r="Q1510" s="25"/>
      <c r="R1510" s="25"/>
      <c r="S1510" s="25"/>
      <c r="T1510" s="25"/>
      <c r="U1510" s="25"/>
      <c r="V1510" s="25"/>
      <c r="W1510" s="25"/>
      <c r="X1510" s="25"/>
      <c r="Y1510" s="25"/>
      <c r="Z1510" s="25"/>
      <c r="AA1510" s="25"/>
      <c r="AB1510" s="25"/>
      <c r="AC1510" s="25"/>
      <c r="AD1510" s="25"/>
      <c r="AE1510" s="25"/>
      <c r="AF1510" s="25"/>
      <c r="AG1510" s="25"/>
      <c r="AH1510" s="25"/>
      <c r="AI1510" s="25"/>
      <c r="AJ1510" s="155"/>
    </row>
    <row r="1511" spans="4:36" x14ac:dyDescent="0.2">
      <c r="D1511" s="25"/>
      <c r="E1511" s="25"/>
      <c r="F1511" s="25"/>
      <c r="G1511" s="25"/>
      <c r="H1511" s="25"/>
      <c r="I1511" s="25"/>
      <c r="J1511" s="25"/>
      <c r="K1511" s="25"/>
      <c r="L1511" s="25"/>
      <c r="M1511" s="25"/>
      <c r="N1511" s="25"/>
      <c r="O1511" s="25"/>
      <c r="P1511" s="25"/>
      <c r="Q1511" s="25"/>
      <c r="R1511" s="25"/>
      <c r="S1511" s="25"/>
      <c r="T1511" s="25"/>
      <c r="U1511" s="25"/>
      <c r="V1511" s="25"/>
      <c r="W1511" s="25"/>
      <c r="X1511" s="25"/>
      <c r="Y1511" s="25"/>
      <c r="Z1511" s="25"/>
      <c r="AA1511" s="25"/>
      <c r="AB1511" s="25"/>
      <c r="AC1511" s="25"/>
      <c r="AD1511" s="25"/>
      <c r="AE1511" s="25"/>
      <c r="AF1511" s="25"/>
      <c r="AG1511" s="25"/>
      <c r="AH1511" s="25"/>
      <c r="AI1511" s="25"/>
      <c r="AJ1511" s="155"/>
    </row>
    <row r="1512" spans="4:36" x14ac:dyDescent="0.2">
      <c r="D1512" s="25"/>
      <c r="E1512" s="25"/>
      <c r="F1512" s="25"/>
      <c r="G1512" s="25"/>
      <c r="H1512" s="25"/>
      <c r="I1512" s="25"/>
      <c r="J1512" s="25"/>
      <c r="K1512" s="25"/>
      <c r="L1512" s="25"/>
      <c r="M1512" s="25"/>
      <c r="N1512" s="25"/>
      <c r="O1512" s="25"/>
      <c r="P1512" s="25"/>
      <c r="Q1512" s="25"/>
      <c r="R1512" s="25"/>
      <c r="S1512" s="25"/>
      <c r="T1512" s="25"/>
      <c r="U1512" s="25"/>
      <c r="V1512" s="25"/>
      <c r="W1512" s="25"/>
      <c r="X1512" s="25"/>
      <c r="Y1512" s="25"/>
      <c r="Z1512" s="25"/>
      <c r="AA1512" s="25"/>
      <c r="AB1512" s="25"/>
      <c r="AC1512" s="25"/>
      <c r="AD1512" s="25"/>
      <c r="AE1512" s="25"/>
      <c r="AF1512" s="25"/>
      <c r="AG1512" s="25"/>
      <c r="AH1512" s="25"/>
      <c r="AI1512" s="25"/>
      <c r="AJ1512" s="155"/>
    </row>
    <row r="1513" spans="4:36" x14ac:dyDescent="0.2">
      <c r="D1513" s="25"/>
      <c r="E1513" s="25"/>
      <c r="F1513" s="25"/>
      <c r="G1513" s="25"/>
      <c r="H1513" s="25"/>
      <c r="I1513" s="25"/>
      <c r="J1513" s="25"/>
      <c r="K1513" s="25"/>
      <c r="L1513" s="25"/>
      <c r="M1513" s="25"/>
      <c r="N1513" s="25"/>
      <c r="O1513" s="25"/>
      <c r="P1513" s="25"/>
      <c r="Q1513" s="25"/>
      <c r="R1513" s="25"/>
      <c r="S1513" s="25"/>
      <c r="T1513" s="25"/>
      <c r="U1513" s="25"/>
      <c r="V1513" s="25"/>
      <c r="W1513" s="25"/>
      <c r="X1513" s="25"/>
      <c r="Y1513" s="25"/>
      <c r="Z1513" s="25"/>
      <c r="AA1513" s="25"/>
      <c r="AB1513" s="25"/>
      <c r="AC1513" s="25"/>
      <c r="AD1513" s="25"/>
      <c r="AE1513" s="25"/>
      <c r="AF1513" s="25"/>
      <c r="AG1513" s="25"/>
      <c r="AH1513" s="25"/>
      <c r="AI1513" s="25"/>
      <c r="AJ1513" s="155"/>
    </row>
    <row r="1514" spans="4:36" x14ac:dyDescent="0.2">
      <c r="D1514" s="25"/>
      <c r="E1514" s="25"/>
      <c r="F1514" s="25"/>
      <c r="G1514" s="25"/>
      <c r="H1514" s="25"/>
      <c r="I1514" s="25"/>
      <c r="J1514" s="25"/>
      <c r="K1514" s="25"/>
      <c r="L1514" s="25"/>
      <c r="M1514" s="25"/>
      <c r="N1514" s="25"/>
      <c r="O1514" s="25"/>
      <c r="P1514" s="25"/>
      <c r="Q1514" s="25"/>
      <c r="R1514" s="25"/>
      <c r="S1514" s="25"/>
      <c r="T1514" s="25"/>
      <c r="U1514" s="25"/>
      <c r="V1514" s="25"/>
      <c r="W1514" s="25"/>
      <c r="X1514" s="25"/>
      <c r="Y1514" s="25"/>
      <c r="Z1514" s="25"/>
      <c r="AA1514" s="25"/>
      <c r="AB1514" s="25"/>
      <c r="AC1514" s="25"/>
      <c r="AD1514" s="25"/>
      <c r="AE1514" s="25"/>
      <c r="AF1514" s="25"/>
      <c r="AG1514" s="25"/>
      <c r="AH1514" s="25"/>
      <c r="AI1514" s="25"/>
      <c r="AJ1514" s="155"/>
    </row>
    <row r="1515" spans="4:36" x14ac:dyDescent="0.2">
      <c r="D1515" s="25"/>
      <c r="E1515" s="25"/>
      <c r="F1515" s="25"/>
      <c r="G1515" s="25"/>
      <c r="H1515" s="25"/>
      <c r="I1515" s="25"/>
      <c r="J1515" s="25"/>
      <c r="K1515" s="25"/>
      <c r="L1515" s="25"/>
      <c r="M1515" s="25"/>
      <c r="N1515" s="25"/>
      <c r="O1515" s="25"/>
      <c r="P1515" s="25"/>
      <c r="Q1515" s="25"/>
      <c r="R1515" s="25"/>
      <c r="S1515" s="25"/>
      <c r="T1515" s="25"/>
      <c r="U1515" s="25"/>
      <c r="V1515" s="25"/>
      <c r="W1515" s="25"/>
      <c r="X1515" s="25"/>
      <c r="Y1515" s="25"/>
      <c r="Z1515" s="25"/>
      <c r="AA1515" s="25"/>
      <c r="AB1515" s="25"/>
      <c r="AC1515" s="25"/>
      <c r="AD1515" s="25"/>
      <c r="AE1515" s="25"/>
      <c r="AF1515" s="25"/>
      <c r="AG1515" s="25"/>
      <c r="AH1515" s="25"/>
      <c r="AI1515" s="25"/>
      <c r="AJ1515" s="155"/>
    </row>
    <row r="1516" spans="4:36" x14ac:dyDescent="0.2">
      <c r="D1516" s="25"/>
      <c r="E1516" s="25"/>
      <c r="F1516" s="25"/>
      <c r="G1516" s="25"/>
      <c r="H1516" s="25"/>
      <c r="I1516" s="25"/>
      <c r="J1516" s="25"/>
      <c r="K1516" s="25"/>
      <c r="L1516" s="25"/>
      <c r="M1516" s="25"/>
      <c r="N1516" s="25"/>
      <c r="O1516" s="25"/>
      <c r="P1516" s="25"/>
      <c r="Q1516" s="25"/>
      <c r="R1516" s="25"/>
      <c r="S1516" s="25"/>
      <c r="T1516" s="25"/>
      <c r="U1516" s="25"/>
      <c r="V1516" s="25"/>
      <c r="W1516" s="25"/>
      <c r="X1516" s="25"/>
      <c r="Y1516" s="25"/>
      <c r="Z1516" s="25"/>
      <c r="AA1516" s="25"/>
      <c r="AB1516" s="25"/>
      <c r="AC1516" s="25"/>
      <c r="AD1516" s="25"/>
      <c r="AE1516" s="25"/>
      <c r="AF1516" s="25"/>
      <c r="AG1516" s="25"/>
      <c r="AH1516" s="25"/>
      <c r="AI1516" s="25"/>
      <c r="AJ1516" s="155"/>
    </row>
    <row r="1517" spans="4:36" x14ac:dyDescent="0.2">
      <c r="D1517" s="25"/>
      <c r="E1517" s="25"/>
      <c r="F1517" s="25"/>
      <c r="G1517" s="25"/>
      <c r="H1517" s="25"/>
      <c r="I1517" s="25"/>
      <c r="J1517" s="25"/>
      <c r="K1517" s="25"/>
      <c r="L1517" s="25"/>
      <c r="M1517" s="25"/>
      <c r="N1517" s="25"/>
      <c r="O1517" s="25"/>
      <c r="P1517" s="25"/>
      <c r="Q1517" s="25"/>
      <c r="R1517" s="25"/>
      <c r="S1517" s="25"/>
      <c r="T1517" s="25"/>
      <c r="U1517" s="25"/>
      <c r="V1517" s="25"/>
      <c r="W1517" s="25"/>
      <c r="X1517" s="25"/>
      <c r="Y1517" s="25"/>
      <c r="Z1517" s="25"/>
      <c r="AA1517" s="25"/>
      <c r="AB1517" s="25"/>
      <c r="AC1517" s="25"/>
      <c r="AD1517" s="25"/>
      <c r="AE1517" s="25"/>
      <c r="AF1517" s="25"/>
      <c r="AG1517" s="25"/>
      <c r="AH1517" s="25"/>
      <c r="AI1517" s="25"/>
      <c r="AJ1517" s="155"/>
    </row>
    <row r="1518" spans="4:36" x14ac:dyDescent="0.2">
      <c r="D1518" s="25"/>
      <c r="E1518" s="25"/>
      <c r="F1518" s="25"/>
      <c r="G1518" s="25"/>
      <c r="H1518" s="25"/>
      <c r="I1518" s="25"/>
      <c r="J1518" s="25"/>
      <c r="K1518" s="25"/>
      <c r="L1518" s="25"/>
      <c r="M1518" s="25"/>
      <c r="N1518" s="25"/>
      <c r="O1518" s="25"/>
      <c r="P1518" s="25"/>
      <c r="Q1518" s="25"/>
      <c r="R1518" s="25"/>
      <c r="S1518" s="25"/>
      <c r="T1518" s="25"/>
      <c r="U1518" s="25"/>
      <c r="V1518" s="25"/>
      <c r="W1518" s="25"/>
      <c r="X1518" s="25"/>
      <c r="Y1518" s="25"/>
      <c r="Z1518" s="25"/>
      <c r="AA1518" s="25"/>
      <c r="AB1518" s="25"/>
      <c r="AC1518" s="25"/>
      <c r="AD1518" s="25"/>
      <c r="AE1518" s="25"/>
      <c r="AF1518" s="25"/>
      <c r="AG1518" s="25"/>
      <c r="AH1518" s="25"/>
      <c r="AI1518" s="25"/>
      <c r="AJ1518" s="155"/>
    </row>
    <row r="1519" spans="4:36" x14ac:dyDescent="0.2">
      <c r="D1519" s="25"/>
      <c r="E1519" s="25"/>
      <c r="F1519" s="25"/>
      <c r="G1519" s="25"/>
      <c r="H1519" s="25"/>
      <c r="I1519" s="25"/>
      <c r="J1519" s="25"/>
      <c r="K1519" s="25"/>
      <c r="L1519" s="25"/>
      <c r="M1519" s="25"/>
      <c r="N1519" s="25"/>
      <c r="O1519" s="25"/>
      <c r="P1519" s="25"/>
      <c r="Q1519" s="25"/>
      <c r="R1519" s="25"/>
      <c r="S1519" s="25"/>
      <c r="T1519" s="25"/>
      <c r="U1519" s="25"/>
      <c r="V1519" s="25"/>
      <c r="W1519" s="25"/>
      <c r="X1519" s="25"/>
      <c r="Y1519" s="25"/>
      <c r="Z1519" s="25"/>
      <c r="AA1519" s="25"/>
      <c r="AB1519" s="25"/>
      <c r="AC1519" s="25"/>
      <c r="AD1519" s="25"/>
      <c r="AE1519" s="25"/>
      <c r="AF1519" s="25"/>
      <c r="AG1519" s="25"/>
      <c r="AH1519" s="25"/>
      <c r="AI1519" s="25"/>
      <c r="AJ1519" s="155"/>
    </row>
    <row r="1520" spans="4:36" x14ac:dyDescent="0.2">
      <c r="D1520" s="25"/>
      <c r="E1520" s="25"/>
      <c r="F1520" s="25"/>
      <c r="G1520" s="25"/>
      <c r="H1520" s="25"/>
      <c r="I1520" s="25"/>
      <c r="J1520" s="25"/>
      <c r="K1520" s="25"/>
      <c r="L1520" s="25"/>
      <c r="M1520" s="25"/>
      <c r="N1520" s="25"/>
      <c r="O1520" s="25"/>
      <c r="P1520" s="25"/>
      <c r="Q1520" s="25"/>
      <c r="R1520" s="25"/>
      <c r="S1520" s="25"/>
      <c r="T1520" s="25"/>
      <c r="U1520" s="25"/>
      <c r="V1520" s="25"/>
      <c r="W1520" s="25"/>
      <c r="X1520" s="25"/>
      <c r="Y1520" s="25"/>
      <c r="Z1520" s="25"/>
      <c r="AA1520" s="25"/>
      <c r="AB1520" s="25"/>
      <c r="AC1520" s="25"/>
      <c r="AD1520" s="25"/>
      <c r="AE1520" s="25"/>
      <c r="AF1520" s="25"/>
      <c r="AG1520" s="25"/>
      <c r="AH1520" s="25"/>
      <c r="AI1520" s="25"/>
      <c r="AJ1520" s="155"/>
    </row>
    <row r="1521" spans="4:36" x14ac:dyDescent="0.2">
      <c r="D1521" s="25"/>
      <c r="E1521" s="25"/>
      <c r="F1521" s="25"/>
      <c r="G1521" s="25"/>
      <c r="H1521" s="25"/>
      <c r="I1521" s="25"/>
      <c r="J1521" s="25"/>
      <c r="K1521" s="25"/>
      <c r="L1521" s="25"/>
      <c r="M1521" s="25"/>
      <c r="N1521" s="25"/>
      <c r="O1521" s="25"/>
      <c r="P1521" s="25"/>
      <c r="Q1521" s="25"/>
      <c r="R1521" s="25"/>
      <c r="S1521" s="25"/>
      <c r="T1521" s="25"/>
      <c r="U1521" s="25"/>
      <c r="V1521" s="25"/>
      <c r="W1521" s="25"/>
      <c r="X1521" s="25"/>
      <c r="Y1521" s="25"/>
      <c r="Z1521" s="25"/>
      <c r="AA1521" s="25"/>
      <c r="AB1521" s="25"/>
      <c r="AC1521" s="25"/>
      <c r="AD1521" s="25"/>
      <c r="AE1521" s="25"/>
      <c r="AF1521" s="25"/>
      <c r="AG1521" s="25"/>
      <c r="AH1521" s="25"/>
      <c r="AI1521" s="25"/>
      <c r="AJ1521" s="155"/>
    </row>
    <row r="1522" spans="4:36" x14ac:dyDescent="0.2">
      <c r="D1522" s="25"/>
      <c r="E1522" s="25"/>
      <c r="F1522" s="25"/>
      <c r="G1522" s="25"/>
      <c r="H1522" s="25"/>
      <c r="I1522" s="25"/>
      <c r="J1522" s="25"/>
      <c r="K1522" s="25"/>
      <c r="L1522" s="25"/>
      <c r="M1522" s="25"/>
      <c r="N1522" s="25"/>
      <c r="O1522" s="25"/>
      <c r="P1522" s="25"/>
      <c r="Q1522" s="25"/>
      <c r="R1522" s="25"/>
      <c r="S1522" s="25"/>
      <c r="T1522" s="25"/>
      <c r="U1522" s="25"/>
      <c r="V1522" s="25"/>
      <c r="W1522" s="25"/>
      <c r="X1522" s="25"/>
      <c r="Y1522" s="25"/>
      <c r="Z1522" s="25"/>
      <c r="AA1522" s="25"/>
      <c r="AB1522" s="25"/>
      <c r="AC1522" s="25"/>
      <c r="AD1522" s="25"/>
      <c r="AE1522" s="25"/>
      <c r="AF1522" s="25"/>
      <c r="AG1522" s="25"/>
      <c r="AH1522" s="25"/>
      <c r="AI1522" s="25"/>
      <c r="AJ1522" s="155"/>
    </row>
    <row r="1523" spans="4:36" x14ac:dyDescent="0.2">
      <c r="D1523" s="25"/>
      <c r="E1523" s="25"/>
      <c r="F1523" s="25"/>
      <c r="G1523" s="25"/>
      <c r="H1523" s="25"/>
      <c r="I1523" s="25"/>
      <c r="J1523" s="25"/>
      <c r="K1523" s="25"/>
      <c r="L1523" s="25"/>
      <c r="M1523" s="25"/>
      <c r="N1523" s="25"/>
      <c r="O1523" s="25"/>
      <c r="P1523" s="25"/>
      <c r="Q1523" s="25"/>
      <c r="R1523" s="25"/>
      <c r="S1523" s="25"/>
      <c r="T1523" s="25"/>
      <c r="U1523" s="25"/>
      <c r="V1523" s="25"/>
      <c r="W1523" s="25"/>
      <c r="X1523" s="25"/>
      <c r="Y1523" s="25"/>
      <c r="Z1523" s="25"/>
      <c r="AA1523" s="25"/>
      <c r="AB1523" s="25"/>
      <c r="AC1523" s="25"/>
      <c r="AD1523" s="25"/>
      <c r="AE1523" s="25"/>
      <c r="AF1523" s="25"/>
      <c r="AG1523" s="25"/>
      <c r="AH1523" s="25"/>
      <c r="AI1523" s="25"/>
      <c r="AJ1523" s="155"/>
    </row>
    <row r="1524" spans="4:36" x14ac:dyDescent="0.2">
      <c r="D1524" s="25"/>
      <c r="E1524" s="25"/>
      <c r="F1524" s="25"/>
      <c r="G1524" s="25"/>
      <c r="H1524" s="25"/>
      <c r="I1524" s="25"/>
      <c r="J1524" s="25"/>
      <c r="K1524" s="25"/>
      <c r="L1524" s="25"/>
      <c r="M1524" s="25"/>
      <c r="N1524" s="25"/>
      <c r="O1524" s="25"/>
      <c r="P1524" s="25"/>
      <c r="Q1524" s="25"/>
      <c r="R1524" s="25"/>
      <c r="S1524" s="25"/>
      <c r="T1524" s="25"/>
      <c r="U1524" s="25"/>
      <c r="V1524" s="25"/>
      <c r="W1524" s="25"/>
      <c r="X1524" s="25"/>
      <c r="Y1524" s="25"/>
      <c r="Z1524" s="25"/>
      <c r="AA1524" s="25"/>
      <c r="AB1524" s="25"/>
      <c r="AC1524" s="25"/>
      <c r="AD1524" s="25"/>
      <c r="AE1524" s="25"/>
      <c r="AF1524" s="25"/>
      <c r="AG1524" s="25"/>
      <c r="AH1524" s="25"/>
      <c r="AI1524" s="25"/>
      <c r="AJ1524" s="155"/>
    </row>
    <row r="1525" spans="4:36" x14ac:dyDescent="0.2">
      <c r="D1525" s="25"/>
      <c r="E1525" s="25"/>
      <c r="F1525" s="25"/>
      <c r="G1525" s="25"/>
      <c r="H1525" s="25"/>
      <c r="I1525" s="25"/>
      <c r="J1525" s="25"/>
      <c r="K1525" s="25"/>
      <c r="L1525" s="25"/>
      <c r="M1525" s="25"/>
      <c r="N1525" s="25"/>
      <c r="O1525" s="25"/>
      <c r="P1525" s="25"/>
      <c r="Q1525" s="25"/>
      <c r="R1525" s="25"/>
      <c r="S1525" s="25"/>
      <c r="T1525" s="25"/>
      <c r="U1525" s="25"/>
      <c r="V1525" s="25"/>
      <c r="W1525" s="25"/>
      <c r="X1525" s="25"/>
      <c r="Y1525" s="25"/>
      <c r="Z1525" s="25"/>
      <c r="AA1525" s="25"/>
      <c r="AB1525" s="25"/>
      <c r="AC1525" s="25"/>
      <c r="AD1525" s="25"/>
      <c r="AE1525" s="25"/>
      <c r="AF1525" s="25"/>
      <c r="AG1525" s="25"/>
      <c r="AH1525" s="25"/>
      <c r="AI1525" s="25"/>
      <c r="AJ1525" s="155"/>
    </row>
    <row r="1526" spans="4:36" x14ac:dyDescent="0.2">
      <c r="D1526" s="25"/>
      <c r="E1526" s="25"/>
      <c r="F1526" s="25"/>
      <c r="G1526" s="25"/>
      <c r="H1526" s="25"/>
      <c r="I1526" s="25"/>
      <c r="J1526" s="25"/>
      <c r="K1526" s="25"/>
      <c r="L1526" s="25"/>
      <c r="M1526" s="25"/>
      <c r="N1526" s="25"/>
      <c r="O1526" s="25"/>
      <c r="P1526" s="25"/>
      <c r="Q1526" s="25"/>
      <c r="R1526" s="25"/>
      <c r="S1526" s="25"/>
      <c r="T1526" s="25"/>
      <c r="U1526" s="25"/>
      <c r="V1526" s="25"/>
      <c r="W1526" s="25"/>
      <c r="X1526" s="25"/>
      <c r="Y1526" s="25"/>
      <c r="Z1526" s="25"/>
      <c r="AA1526" s="25"/>
      <c r="AB1526" s="25"/>
      <c r="AC1526" s="25"/>
      <c r="AD1526" s="25"/>
      <c r="AE1526" s="25"/>
      <c r="AF1526" s="25"/>
      <c r="AG1526" s="25"/>
      <c r="AH1526" s="25"/>
      <c r="AI1526" s="25"/>
      <c r="AJ1526" s="155"/>
    </row>
    <row r="1527" spans="4:36" x14ac:dyDescent="0.2">
      <c r="D1527" s="25"/>
      <c r="E1527" s="25"/>
      <c r="F1527" s="25"/>
      <c r="G1527" s="25"/>
      <c r="H1527" s="25"/>
      <c r="I1527" s="25"/>
      <c r="J1527" s="25"/>
      <c r="K1527" s="25"/>
      <c r="L1527" s="25"/>
      <c r="M1527" s="25"/>
      <c r="N1527" s="25"/>
      <c r="O1527" s="25"/>
      <c r="P1527" s="25"/>
      <c r="Q1527" s="25"/>
      <c r="R1527" s="25"/>
      <c r="S1527" s="25"/>
      <c r="T1527" s="25"/>
      <c r="U1527" s="25"/>
      <c r="V1527" s="25"/>
      <c r="W1527" s="25"/>
      <c r="X1527" s="25"/>
      <c r="Y1527" s="25"/>
      <c r="Z1527" s="25"/>
      <c r="AA1527" s="25"/>
      <c r="AB1527" s="25"/>
      <c r="AC1527" s="25"/>
      <c r="AD1527" s="25"/>
      <c r="AE1527" s="25"/>
      <c r="AF1527" s="25"/>
      <c r="AG1527" s="25"/>
      <c r="AH1527" s="25"/>
      <c r="AI1527" s="25"/>
      <c r="AJ1527" s="155"/>
    </row>
    <row r="1528" spans="4:36" x14ac:dyDescent="0.2">
      <c r="D1528" s="25"/>
      <c r="E1528" s="25"/>
      <c r="F1528" s="25"/>
      <c r="G1528" s="25"/>
      <c r="H1528" s="25"/>
      <c r="I1528" s="25"/>
      <c r="J1528" s="25"/>
      <c r="K1528" s="25"/>
      <c r="L1528" s="25"/>
      <c r="M1528" s="25"/>
      <c r="N1528" s="25"/>
      <c r="O1528" s="25"/>
      <c r="P1528" s="25"/>
      <c r="Q1528" s="25"/>
      <c r="R1528" s="25"/>
      <c r="S1528" s="25"/>
      <c r="T1528" s="25"/>
      <c r="U1528" s="25"/>
      <c r="V1528" s="25"/>
      <c r="W1528" s="25"/>
      <c r="X1528" s="25"/>
      <c r="Y1528" s="25"/>
      <c r="Z1528" s="25"/>
      <c r="AA1528" s="25"/>
      <c r="AB1528" s="25"/>
      <c r="AC1528" s="25"/>
      <c r="AD1528" s="25"/>
      <c r="AE1528" s="25"/>
      <c r="AF1528" s="25"/>
      <c r="AG1528" s="25"/>
      <c r="AH1528" s="25"/>
      <c r="AI1528" s="25"/>
      <c r="AJ1528" s="155"/>
    </row>
    <row r="1529" spans="4:36" x14ac:dyDescent="0.2">
      <c r="D1529" s="25"/>
      <c r="E1529" s="25"/>
      <c r="F1529" s="25"/>
      <c r="G1529" s="25"/>
      <c r="H1529" s="25"/>
      <c r="I1529" s="25"/>
      <c r="J1529" s="25"/>
      <c r="K1529" s="25"/>
      <c r="L1529" s="25"/>
      <c r="M1529" s="25"/>
      <c r="N1529" s="25"/>
      <c r="O1529" s="25"/>
      <c r="P1529" s="25"/>
      <c r="Q1529" s="25"/>
      <c r="R1529" s="25"/>
      <c r="S1529" s="25"/>
      <c r="T1529" s="25"/>
      <c r="U1529" s="25"/>
      <c r="V1529" s="25"/>
      <c r="W1529" s="25"/>
      <c r="X1529" s="25"/>
      <c r="Y1529" s="25"/>
      <c r="Z1529" s="25"/>
      <c r="AA1529" s="25"/>
      <c r="AB1529" s="25"/>
      <c r="AC1529" s="25"/>
      <c r="AD1529" s="25"/>
      <c r="AE1529" s="25"/>
      <c r="AF1529" s="25"/>
      <c r="AG1529" s="25"/>
      <c r="AH1529" s="25"/>
      <c r="AI1529" s="25"/>
      <c r="AJ1529" s="155"/>
    </row>
    <row r="1530" spans="4:36" x14ac:dyDescent="0.2">
      <c r="D1530" s="25"/>
      <c r="E1530" s="25"/>
      <c r="F1530" s="25"/>
      <c r="G1530" s="25"/>
      <c r="H1530" s="25"/>
      <c r="I1530" s="25"/>
      <c r="J1530" s="25"/>
      <c r="K1530" s="25"/>
      <c r="L1530" s="25"/>
      <c r="M1530" s="25"/>
      <c r="N1530" s="25"/>
      <c r="O1530" s="25"/>
      <c r="P1530" s="25"/>
      <c r="Q1530" s="25"/>
      <c r="R1530" s="25"/>
      <c r="S1530" s="25"/>
      <c r="T1530" s="25"/>
      <c r="U1530" s="25"/>
      <c r="V1530" s="25"/>
      <c r="W1530" s="25"/>
      <c r="X1530" s="25"/>
      <c r="Y1530" s="25"/>
      <c r="Z1530" s="25"/>
      <c r="AA1530" s="25"/>
      <c r="AB1530" s="25"/>
      <c r="AC1530" s="25"/>
      <c r="AD1530" s="25"/>
      <c r="AE1530" s="25"/>
      <c r="AF1530" s="25"/>
      <c r="AG1530" s="25"/>
      <c r="AH1530" s="25"/>
      <c r="AI1530" s="25"/>
      <c r="AJ1530" s="155"/>
    </row>
    <row r="1531" spans="4:36" x14ac:dyDescent="0.2">
      <c r="D1531" s="25"/>
      <c r="E1531" s="25"/>
      <c r="F1531" s="25"/>
      <c r="G1531" s="25"/>
      <c r="H1531" s="25"/>
      <c r="I1531" s="25"/>
      <c r="J1531" s="25"/>
      <c r="K1531" s="25"/>
      <c r="L1531" s="25"/>
      <c r="M1531" s="25"/>
      <c r="N1531" s="25"/>
      <c r="O1531" s="25"/>
      <c r="P1531" s="25"/>
      <c r="Q1531" s="25"/>
      <c r="R1531" s="25"/>
      <c r="S1531" s="25"/>
      <c r="T1531" s="25"/>
      <c r="U1531" s="25"/>
      <c r="V1531" s="25"/>
      <c r="W1531" s="25"/>
      <c r="X1531" s="25"/>
      <c r="Y1531" s="25"/>
      <c r="Z1531" s="25"/>
      <c r="AA1531" s="25"/>
      <c r="AB1531" s="25"/>
      <c r="AC1531" s="25"/>
      <c r="AD1531" s="25"/>
      <c r="AE1531" s="25"/>
      <c r="AF1531" s="25"/>
      <c r="AG1531" s="25"/>
      <c r="AH1531" s="25"/>
      <c r="AI1531" s="25"/>
      <c r="AJ1531" s="155"/>
    </row>
    <row r="1532" spans="4:36" x14ac:dyDescent="0.2">
      <c r="D1532" s="25"/>
      <c r="E1532" s="25"/>
      <c r="F1532" s="25"/>
      <c r="G1532" s="25"/>
      <c r="H1532" s="25"/>
      <c r="I1532" s="25"/>
      <c r="J1532" s="25"/>
      <c r="K1532" s="25"/>
      <c r="L1532" s="25"/>
      <c r="M1532" s="25"/>
      <c r="N1532" s="25"/>
      <c r="O1532" s="25"/>
      <c r="P1532" s="25"/>
      <c r="Q1532" s="25"/>
      <c r="R1532" s="25"/>
      <c r="S1532" s="25"/>
      <c r="T1532" s="25"/>
      <c r="U1532" s="25"/>
      <c r="V1532" s="25"/>
      <c r="W1532" s="25"/>
      <c r="X1532" s="25"/>
      <c r="Y1532" s="25"/>
      <c r="Z1532" s="25"/>
      <c r="AA1532" s="25"/>
      <c r="AB1532" s="25"/>
      <c r="AC1532" s="25"/>
      <c r="AD1532" s="25"/>
      <c r="AE1532" s="25"/>
      <c r="AF1532" s="25"/>
      <c r="AG1532" s="25"/>
      <c r="AH1532" s="25"/>
      <c r="AI1532" s="25"/>
      <c r="AJ1532" s="155"/>
    </row>
    <row r="1533" spans="4:36" x14ac:dyDescent="0.2">
      <c r="D1533" s="25"/>
      <c r="E1533" s="25"/>
      <c r="F1533" s="25"/>
      <c r="G1533" s="25"/>
      <c r="H1533" s="25"/>
      <c r="I1533" s="25"/>
      <c r="J1533" s="25"/>
      <c r="K1533" s="25"/>
      <c r="L1533" s="25"/>
      <c r="M1533" s="25"/>
      <c r="N1533" s="25"/>
      <c r="O1533" s="25"/>
      <c r="P1533" s="25"/>
      <c r="Q1533" s="25"/>
      <c r="R1533" s="25"/>
      <c r="S1533" s="25"/>
      <c r="T1533" s="25"/>
      <c r="U1533" s="25"/>
      <c r="V1533" s="25"/>
      <c r="W1533" s="25"/>
      <c r="X1533" s="25"/>
      <c r="Y1533" s="25"/>
      <c r="Z1533" s="25"/>
      <c r="AA1533" s="25"/>
      <c r="AB1533" s="25"/>
      <c r="AC1533" s="25"/>
      <c r="AD1533" s="25"/>
      <c r="AE1533" s="25"/>
      <c r="AF1533" s="25"/>
      <c r="AG1533" s="25"/>
      <c r="AH1533" s="25"/>
      <c r="AI1533" s="25"/>
      <c r="AJ1533" s="155"/>
    </row>
    <row r="1534" spans="4:36" x14ac:dyDescent="0.2">
      <c r="D1534" s="25"/>
      <c r="E1534" s="25"/>
      <c r="F1534" s="25"/>
      <c r="G1534" s="25"/>
      <c r="H1534" s="25"/>
      <c r="I1534" s="25"/>
      <c r="J1534" s="25"/>
      <c r="K1534" s="25"/>
      <c r="L1534" s="25"/>
      <c r="M1534" s="25"/>
      <c r="N1534" s="25"/>
      <c r="O1534" s="25"/>
      <c r="P1534" s="25"/>
      <c r="Q1534" s="25"/>
      <c r="R1534" s="25"/>
      <c r="S1534" s="25"/>
      <c r="T1534" s="25"/>
      <c r="U1534" s="25"/>
      <c r="V1534" s="25"/>
      <c r="W1534" s="25"/>
      <c r="X1534" s="25"/>
      <c r="Y1534" s="25"/>
      <c r="Z1534" s="25"/>
      <c r="AA1534" s="25"/>
      <c r="AB1534" s="25"/>
      <c r="AC1534" s="25"/>
      <c r="AD1534" s="25"/>
      <c r="AE1534" s="25"/>
      <c r="AF1534" s="25"/>
      <c r="AG1534" s="25"/>
      <c r="AH1534" s="25"/>
      <c r="AI1534" s="25"/>
      <c r="AJ1534" s="155"/>
    </row>
    <row r="1535" spans="4:36" x14ac:dyDescent="0.2">
      <c r="D1535" s="25"/>
      <c r="E1535" s="25"/>
      <c r="F1535" s="25"/>
      <c r="G1535" s="25"/>
      <c r="H1535" s="25"/>
      <c r="I1535" s="25"/>
      <c r="J1535" s="25"/>
      <c r="K1535" s="25"/>
      <c r="L1535" s="25"/>
      <c r="M1535" s="25"/>
      <c r="N1535" s="25"/>
      <c r="O1535" s="25"/>
      <c r="P1535" s="25"/>
      <c r="Q1535" s="25"/>
      <c r="R1535" s="25"/>
      <c r="S1535" s="25"/>
      <c r="T1535" s="25"/>
      <c r="U1535" s="25"/>
      <c r="V1535" s="25"/>
      <c r="W1535" s="25"/>
      <c r="X1535" s="25"/>
      <c r="Y1535" s="25"/>
      <c r="Z1535" s="25"/>
      <c r="AA1535" s="25"/>
      <c r="AB1535" s="25"/>
      <c r="AC1535" s="25"/>
      <c r="AD1535" s="25"/>
      <c r="AE1535" s="25"/>
      <c r="AF1535" s="25"/>
      <c r="AG1535" s="25"/>
      <c r="AH1535" s="25"/>
      <c r="AI1535" s="25"/>
      <c r="AJ1535" s="155"/>
    </row>
    <row r="1536" spans="4:36" x14ac:dyDescent="0.2">
      <c r="D1536" s="25"/>
      <c r="E1536" s="25"/>
      <c r="F1536" s="25"/>
      <c r="G1536" s="25"/>
      <c r="H1536" s="25"/>
      <c r="I1536" s="25"/>
      <c r="J1536" s="25"/>
      <c r="K1536" s="25"/>
      <c r="L1536" s="25"/>
      <c r="M1536" s="25"/>
      <c r="N1536" s="25"/>
      <c r="O1536" s="25"/>
      <c r="P1536" s="25"/>
      <c r="Q1536" s="25"/>
      <c r="R1536" s="25"/>
      <c r="S1536" s="25"/>
      <c r="T1536" s="25"/>
      <c r="U1536" s="25"/>
      <c r="V1536" s="25"/>
      <c r="W1536" s="25"/>
      <c r="X1536" s="25"/>
      <c r="Y1536" s="25"/>
      <c r="Z1536" s="25"/>
      <c r="AA1536" s="25"/>
      <c r="AB1536" s="25"/>
      <c r="AC1536" s="25"/>
      <c r="AD1536" s="25"/>
      <c r="AE1536" s="25"/>
      <c r="AF1536" s="25"/>
      <c r="AG1536" s="25"/>
      <c r="AH1536" s="25"/>
      <c r="AI1536" s="25"/>
      <c r="AJ1536" s="155"/>
    </row>
    <row r="1537" spans="4:36" x14ac:dyDescent="0.2">
      <c r="D1537" s="25"/>
      <c r="E1537" s="25"/>
      <c r="F1537" s="25"/>
      <c r="G1537" s="25"/>
      <c r="H1537" s="25"/>
      <c r="I1537" s="25"/>
      <c r="J1537" s="25"/>
      <c r="K1537" s="25"/>
      <c r="L1537" s="25"/>
      <c r="M1537" s="25"/>
      <c r="N1537" s="25"/>
      <c r="O1537" s="25"/>
      <c r="P1537" s="25"/>
      <c r="Q1537" s="25"/>
      <c r="R1537" s="25"/>
      <c r="S1537" s="25"/>
      <c r="T1537" s="25"/>
      <c r="U1537" s="25"/>
      <c r="V1537" s="25"/>
      <c r="W1537" s="25"/>
      <c r="X1537" s="25"/>
      <c r="Y1537" s="25"/>
      <c r="Z1537" s="25"/>
      <c r="AA1537" s="25"/>
      <c r="AB1537" s="25"/>
      <c r="AC1537" s="25"/>
      <c r="AD1537" s="25"/>
      <c r="AE1537" s="25"/>
      <c r="AF1537" s="25"/>
      <c r="AG1537" s="25"/>
      <c r="AH1537" s="25"/>
      <c r="AI1537" s="25"/>
      <c r="AJ1537" s="155"/>
    </row>
    <row r="1538" spans="4:36" x14ac:dyDescent="0.2">
      <c r="D1538" s="25"/>
      <c r="E1538" s="25"/>
      <c r="F1538" s="25"/>
      <c r="G1538" s="25"/>
      <c r="H1538" s="25"/>
      <c r="I1538" s="25"/>
      <c r="J1538" s="25"/>
      <c r="K1538" s="25"/>
      <c r="L1538" s="25"/>
      <c r="M1538" s="25"/>
      <c r="N1538" s="25"/>
      <c r="O1538" s="25"/>
      <c r="P1538" s="25"/>
      <c r="Q1538" s="25"/>
      <c r="R1538" s="25"/>
      <c r="S1538" s="25"/>
      <c r="T1538" s="25"/>
      <c r="U1538" s="25"/>
      <c r="V1538" s="25"/>
      <c r="W1538" s="25"/>
      <c r="X1538" s="25"/>
      <c r="Y1538" s="25"/>
      <c r="Z1538" s="25"/>
      <c r="AA1538" s="25"/>
      <c r="AB1538" s="25"/>
      <c r="AC1538" s="25"/>
      <c r="AD1538" s="25"/>
      <c r="AE1538" s="25"/>
      <c r="AF1538" s="25"/>
      <c r="AG1538" s="25"/>
      <c r="AH1538" s="25"/>
      <c r="AI1538" s="25"/>
      <c r="AJ1538" s="155"/>
    </row>
    <row r="1539" spans="4:36" x14ac:dyDescent="0.2">
      <c r="D1539" s="25"/>
      <c r="E1539" s="25"/>
      <c r="F1539" s="25"/>
      <c r="G1539" s="25"/>
      <c r="H1539" s="25"/>
      <c r="I1539" s="25"/>
      <c r="J1539" s="25"/>
      <c r="K1539" s="25"/>
      <c r="L1539" s="25"/>
      <c r="M1539" s="25"/>
      <c r="N1539" s="25"/>
      <c r="O1539" s="25"/>
      <c r="P1539" s="25"/>
      <c r="Q1539" s="25"/>
      <c r="R1539" s="25"/>
      <c r="S1539" s="25"/>
      <c r="T1539" s="25"/>
      <c r="U1539" s="25"/>
      <c r="V1539" s="25"/>
      <c r="W1539" s="25"/>
      <c r="X1539" s="25"/>
      <c r="Y1539" s="25"/>
      <c r="Z1539" s="25"/>
      <c r="AA1539" s="25"/>
      <c r="AB1539" s="25"/>
      <c r="AC1539" s="25"/>
      <c r="AD1539" s="25"/>
      <c r="AE1539" s="25"/>
      <c r="AF1539" s="25"/>
      <c r="AG1539" s="25"/>
      <c r="AH1539" s="25"/>
      <c r="AI1539" s="25"/>
      <c r="AJ1539" s="155"/>
    </row>
    <row r="1540" spans="4:36" x14ac:dyDescent="0.2">
      <c r="D1540" s="25"/>
      <c r="E1540" s="25"/>
      <c r="F1540" s="25"/>
      <c r="G1540" s="25"/>
      <c r="H1540" s="25"/>
      <c r="I1540" s="25"/>
      <c r="J1540" s="25"/>
      <c r="K1540" s="25"/>
      <c r="L1540" s="25"/>
      <c r="M1540" s="25"/>
      <c r="N1540" s="25"/>
      <c r="O1540" s="25"/>
      <c r="P1540" s="25"/>
      <c r="Q1540" s="25"/>
      <c r="R1540" s="25"/>
      <c r="S1540" s="25"/>
      <c r="T1540" s="25"/>
      <c r="U1540" s="25"/>
      <c r="V1540" s="25"/>
      <c r="W1540" s="25"/>
      <c r="X1540" s="25"/>
      <c r="Y1540" s="25"/>
      <c r="Z1540" s="25"/>
      <c r="AA1540" s="25"/>
      <c r="AB1540" s="25"/>
      <c r="AC1540" s="25"/>
      <c r="AD1540" s="25"/>
      <c r="AE1540" s="25"/>
      <c r="AF1540" s="25"/>
      <c r="AG1540" s="25"/>
      <c r="AH1540" s="25"/>
      <c r="AI1540" s="25"/>
      <c r="AJ1540" s="155"/>
    </row>
    <row r="1541" spans="4:36" x14ac:dyDescent="0.2">
      <c r="D1541" s="25"/>
      <c r="E1541" s="25"/>
      <c r="F1541" s="25"/>
      <c r="G1541" s="25"/>
      <c r="H1541" s="25"/>
      <c r="I1541" s="25"/>
      <c r="J1541" s="25"/>
      <c r="K1541" s="25"/>
      <c r="L1541" s="25"/>
      <c r="M1541" s="25"/>
      <c r="N1541" s="25"/>
      <c r="O1541" s="25"/>
      <c r="P1541" s="25"/>
      <c r="Q1541" s="25"/>
      <c r="R1541" s="25"/>
      <c r="S1541" s="25"/>
      <c r="T1541" s="25"/>
      <c r="U1541" s="25"/>
      <c r="V1541" s="25"/>
      <c r="W1541" s="25"/>
      <c r="X1541" s="25"/>
      <c r="Y1541" s="25"/>
      <c r="Z1541" s="25"/>
      <c r="AA1541" s="25"/>
      <c r="AB1541" s="25"/>
      <c r="AC1541" s="25"/>
      <c r="AD1541" s="25"/>
      <c r="AE1541" s="25"/>
      <c r="AF1541" s="25"/>
      <c r="AG1541" s="25"/>
      <c r="AH1541" s="25"/>
      <c r="AI1541" s="25"/>
      <c r="AJ1541" s="155"/>
    </row>
    <row r="1542" spans="4:36" x14ac:dyDescent="0.2">
      <c r="D1542" s="25"/>
      <c r="E1542" s="25"/>
      <c r="F1542" s="25"/>
      <c r="G1542" s="25"/>
      <c r="H1542" s="25"/>
      <c r="I1542" s="25"/>
      <c r="J1542" s="25"/>
      <c r="K1542" s="25"/>
      <c r="L1542" s="25"/>
      <c r="M1542" s="25"/>
      <c r="N1542" s="25"/>
      <c r="O1542" s="25"/>
      <c r="P1542" s="25"/>
      <c r="Q1542" s="25"/>
      <c r="R1542" s="25"/>
      <c r="S1542" s="25"/>
      <c r="T1542" s="25"/>
      <c r="U1542" s="25"/>
      <c r="V1542" s="25"/>
      <c r="W1542" s="25"/>
      <c r="X1542" s="25"/>
      <c r="Y1542" s="25"/>
      <c r="Z1542" s="25"/>
      <c r="AA1542" s="25"/>
      <c r="AB1542" s="25"/>
      <c r="AC1542" s="25"/>
      <c r="AD1542" s="25"/>
      <c r="AE1542" s="25"/>
      <c r="AF1542" s="25"/>
      <c r="AG1542" s="25"/>
      <c r="AH1542" s="25"/>
      <c r="AI1542" s="25"/>
      <c r="AJ1542" s="155"/>
    </row>
    <row r="1543" spans="4:36" x14ac:dyDescent="0.2">
      <c r="D1543" s="25"/>
      <c r="E1543" s="25"/>
      <c r="F1543" s="25"/>
      <c r="G1543" s="25"/>
      <c r="H1543" s="25"/>
      <c r="I1543" s="25"/>
      <c r="J1543" s="25"/>
      <c r="K1543" s="25"/>
      <c r="L1543" s="25"/>
      <c r="M1543" s="25"/>
      <c r="N1543" s="25"/>
      <c r="O1543" s="25"/>
      <c r="P1543" s="25"/>
      <c r="Q1543" s="25"/>
      <c r="R1543" s="25"/>
      <c r="S1543" s="25"/>
      <c r="T1543" s="25"/>
      <c r="U1543" s="25"/>
      <c r="V1543" s="25"/>
      <c r="W1543" s="25"/>
      <c r="X1543" s="25"/>
      <c r="Y1543" s="25"/>
      <c r="Z1543" s="25"/>
      <c r="AA1543" s="25"/>
      <c r="AB1543" s="25"/>
      <c r="AC1543" s="25"/>
      <c r="AD1543" s="25"/>
      <c r="AE1543" s="25"/>
      <c r="AF1543" s="25"/>
      <c r="AG1543" s="25"/>
      <c r="AH1543" s="25"/>
      <c r="AI1543" s="25"/>
      <c r="AJ1543" s="155"/>
    </row>
    <row r="1544" spans="4:36" x14ac:dyDescent="0.2">
      <c r="D1544" s="25"/>
      <c r="E1544" s="25"/>
      <c r="F1544" s="25"/>
      <c r="G1544" s="25"/>
      <c r="H1544" s="25"/>
      <c r="I1544" s="25"/>
      <c r="J1544" s="25"/>
      <c r="K1544" s="25"/>
      <c r="L1544" s="25"/>
      <c r="M1544" s="25"/>
      <c r="N1544" s="25"/>
      <c r="O1544" s="25"/>
      <c r="P1544" s="25"/>
      <c r="Q1544" s="25"/>
      <c r="R1544" s="25"/>
      <c r="S1544" s="25"/>
      <c r="T1544" s="25"/>
      <c r="U1544" s="25"/>
      <c r="V1544" s="25"/>
      <c r="W1544" s="25"/>
      <c r="X1544" s="25"/>
      <c r="Y1544" s="25"/>
      <c r="Z1544" s="25"/>
      <c r="AA1544" s="25"/>
      <c r="AB1544" s="25"/>
      <c r="AC1544" s="25"/>
      <c r="AD1544" s="25"/>
      <c r="AE1544" s="25"/>
      <c r="AF1544" s="25"/>
      <c r="AG1544" s="25"/>
      <c r="AH1544" s="25"/>
      <c r="AI1544" s="25"/>
      <c r="AJ1544" s="155"/>
    </row>
    <row r="1545" spans="4:36" x14ac:dyDescent="0.2">
      <c r="D1545" s="25"/>
      <c r="E1545" s="25"/>
      <c r="F1545" s="25"/>
      <c r="G1545" s="25"/>
      <c r="H1545" s="25"/>
      <c r="I1545" s="25"/>
      <c r="J1545" s="25"/>
      <c r="K1545" s="25"/>
      <c r="L1545" s="25"/>
      <c r="M1545" s="25"/>
      <c r="N1545" s="25"/>
      <c r="O1545" s="25"/>
      <c r="P1545" s="25"/>
      <c r="Q1545" s="25"/>
      <c r="R1545" s="25"/>
      <c r="S1545" s="25"/>
      <c r="T1545" s="25"/>
      <c r="U1545" s="25"/>
      <c r="V1545" s="25"/>
      <c r="W1545" s="25"/>
      <c r="X1545" s="25"/>
      <c r="Y1545" s="25"/>
      <c r="Z1545" s="25"/>
      <c r="AA1545" s="25"/>
      <c r="AB1545" s="25"/>
      <c r="AC1545" s="25"/>
      <c r="AD1545" s="25"/>
      <c r="AE1545" s="25"/>
      <c r="AF1545" s="25"/>
      <c r="AG1545" s="25"/>
      <c r="AH1545" s="25"/>
      <c r="AI1545" s="25"/>
      <c r="AJ1545" s="155"/>
    </row>
    <row r="1546" spans="4:36" x14ac:dyDescent="0.2">
      <c r="D1546" s="25"/>
      <c r="E1546" s="25"/>
      <c r="F1546" s="25"/>
      <c r="G1546" s="25"/>
      <c r="H1546" s="25"/>
      <c r="I1546" s="25"/>
      <c r="J1546" s="25"/>
      <c r="K1546" s="25"/>
      <c r="L1546" s="25"/>
      <c r="M1546" s="25"/>
      <c r="N1546" s="25"/>
      <c r="O1546" s="25"/>
      <c r="P1546" s="25"/>
      <c r="Q1546" s="25"/>
      <c r="R1546" s="25"/>
      <c r="S1546" s="25"/>
      <c r="T1546" s="25"/>
      <c r="U1546" s="25"/>
      <c r="V1546" s="25"/>
      <c r="W1546" s="25"/>
      <c r="X1546" s="25"/>
      <c r="Y1546" s="25"/>
      <c r="Z1546" s="25"/>
      <c r="AA1546" s="25"/>
      <c r="AB1546" s="25"/>
      <c r="AC1546" s="25"/>
      <c r="AD1546" s="25"/>
      <c r="AE1546" s="25"/>
      <c r="AF1546" s="25"/>
      <c r="AG1546" s="25"/>
      <c r="AH1546" s="25"/>
      <c r="AI1546" s="25"/>
      <c r="AJ1546" s="155"/>
    </row>
    <row r="1547" spans="4:36" x14ac:dyDescent="0.2">
      <c r="D1547" s="25"/>
      <c r="E1547" s="25"/>
      <c r="F1547" s="25"/>
      <c r="G1547" s="25"/>
      <c r="H1547" s="25"/>
      <c r="I1547" s="25"/>
      <c r="J1547" s="25"/>
      <c r="K1547" s="25"/>
      <c r="L1547" s="25"/>
      <c r="M1547" s="25"/>
      <c r="N1547" s="25"/>
      <c r="O1547" s="25"/>
      <c r="P1547" s="25"/>
      <c r="Q1547" s="25"/>
      <c r="R1547" s="25"/>
      <c r="S1547" s="25"/>
      <c r="T1547" s="25"/>
      <c r="U1547" s="25"/>
      <c r="V1547" s="25"/>
      <c r="W1547" s="25"/>
      <c r="X1547" s="25"/>
      <c r="Y1547" s="25"/>
      <c r="Z1547" s="25"/>
      <c r="AA1547" s="25"/>
      <c r="AB1547" s="25"/>
      <c r="AC1547" s="25"/>
      <c r="AD1547" s="25"/>
      <c r="AE1547" s="25"/>
      <c r="AF1547" s="25"/>
      <c r="AG1547" s="25"/>
      <c r="AH1547" s="25"/>
      <c r="AI1547" s="25"/>
      <c r="AJ1547" s="155"/>
    </row>
    <row r="1548" spans="4:36" x14ac:dyDescent="0.2">
      <c r="D1548" s="25"/>
      <c r="E1548" s="25"/>
      <c r="F1548" s="25"/>
      <c r="G1548" s="25"/>
      <c r="H1548" s="25"/>
      <c r="I1548" s="25"/>
      <c r="J1548" s="25"/>
      <c r="K1548" s="25"/>
      <c r="L1548" s="25"/>
      <c r="M1548" s="25"/>
      <c r="N1548" s="25"/>
      <c r="O1548" s="25"/>
      <c r="P1548" s="25"/>
      <c r="Q1548" s="25"/>
      <c r="R1548" s="25"/>
      <c r="S1548" s="25"/>
      <c r="T1548" s="25"/>
      <c r="U1548" s="25"/>
      <c r="V1548" s="25"/>
      <c r="W1548" s="25"/>
      <c r="X1548" s="25"/>
      <c r="Y1548" s="25"/>
      <c r="Z1548" s="25"/>
      <c r="AA1548" s="25"/>
      <c r="AB1548" s="25"/>
      <c r="AC1548" s="25"/>
      <c r="AD1548" s="25"/>
      <c r="AE1548" s="25"/>
      <c r="AF1548" s="25"/>
      <c r="AG1548" s="25"/>
      <c r="AH1548" s="25"/>
      <c r="AI1548" s="25"/>
      <c r="AJ1548" s="155"/>
    </row>
    <row r="1549" spans="4:36" x14ac:dyDescent="0.2">
      <c r="D1549" s="25"/>
      <c r="E1549" s="25"/>
      <c r="F1549" s="25"/>
      <c r="G1549" s="25"/>
      <c r="H1549" s="25"/>
      <c r="I1549" s="25"/>
      <c r="J1549" s="25"/>
      <c r="K1549" s="25"/>
      <c r="L1549" s="25"/>
      <c r="M1549" s="25"/>
      <c r="N1549" s="25"/>
      <c r="O1549" s="25"/>
      <c r="P1549" s="25"/>
      <c r="Q1549" s="25"/>
      <c r="R1549" s="25"/>
      <c r="S1549" s="25"/>
      <c r="T1549" s="25"/>
      <c r="U1549" s="25"/>
      <c r="V1549" s="25"/>
      <c r="W1549" s="25"/>
      <c r="X1549" s="25"/>
      <c r="Y1549" s="25"/>
      <c r="Z1549" s="25"/>
      <c r="AA1549" s="25"/>
      <c r="AB1549" s="25"/>
      <c r="AC1549" s="25"/>
      <c r="AD1549" s="25"/>
      <c r="AE1549" s="25"/>
      <c r="AF1549" s="25"/>
      <c r="AG1549" s="25"/>
      <c r="AH1549" s="25"/>
      <c r="AI1549" s="25"/>
      <c r="AJ1549" s="155"/>
    </row>
    <row r="1550" spans="4:36" x14ac:dyDescent="0.2">
      <c r="D1550" s="25"/>
      <c r="E1550" s="25"/>
      <c r="F1550" s="25"/>
      <c r="G1550" s="25"/>
      <c r="H1550" s="25"/>
      <c r="I1550" s="25"/>
      <c r="J1550" s="25"/>
      <c r="K1550" s="25"/>
      <c r="L1550" s="25"/>
      <c r="M1550" s="25"/>
      <c r="N1550" s="25"/>
      <c r="O1550" s="25"/>
      <c r="P1550" s="25"/>
      <c r="Q1550" s="25"/>
      <c r="R1550" s="25"/>
      <c r="S1550" s="25"/>
      <c r="T1550" s="25"/>
      <c r="U1550" s="25"/>
      <c r="V1550" s="25"/>
      <c r="W1550" s="25"/>
      <c r="X1550" s="25"/>
      <c r="Y1550" s="25"/>
      <c r="Z1550" s="25"/>
      <c r="AA1550" s="25"/>
      <c r="AB1550" s="25"/>
      <c r="AC1550" s="25"/>
      <c r="AD1550" s="25"/>
      <c r="AE1550" s="25"/>
      <c r="AF1550" s="25"/>
      <c r="AG1550" s="25"/>
      <c r="AH1550" s="25"/>
      <c r="AI1550" s="25"/>
      <c r="AJ1550" s="155"/>
    </row>
    <row r="1551" spans="4:36" x14ac:dyDescent="0.2">
      <c r="D1551" s="25"/>
      <c r="E1551" s="25"/>
      <c r="F1551" s="25"/>
      <c r="G1551" s="25"/>
      <c r="H1551" s="25"/>
      <c r="I1551" s="25"/>
      <c r="J1551" s="25"/>
      <c r="K1551" s="25"/>
      <c r="L1551" s="25"/>
      <c r="M1551" s="25"/>
      <c r="N1551" s="25"/>
      <c r="O1551" s="25"/>
      <c r="P1551" s="25"/>
      <c r="Q1551" s="25"/>
      <c r="R1551" s="25"/>
      <c r="S1551" s="25"/>
      <c r="T1551" s="25"/>
      <c r="U1551" s="25"/>
      <c r="V1551" s="25"/>
      <c r="W1551" s="25"/>
      <c r="X1551" s="25"/>
      <c r="Y1551" s="25"/>
      <c r="Z1551" s="25"/>
      <c r="AA1551" s="25"/>
      <c r="AB1551" s="25"/>
      <c r="AC1551" s="25"/>
      <c r="AD1551" s="25"/>
      <c r="AE1551" s="25"/>
      <c r="AF1551" s="25"/>
      <c r="AG1551" s="25"/>
      <c r="AH1551" s="25"/>
      <c r="AI1551" s="25"/>
      <c r="AJ1551" s="155"/>
    </row>
    <row r="1552" spans="4:36" x14ac:dyDescent="0.2">
      <c r="D1552" s="25"/>
      <c r="E1552" s="25"/>
      <c r="F1552" s="25"/>
      <c r="G1552" s="25"/>
      <c r="H1552" s="25"/>
      <c r="I1552" s="25"/>
      <c r="J1552" s="25"/>
      <c r="K1552" s="25"/>
      <c r="L1552" s="25"/>
      <c r="M1552" s="25"/>
      <c r="N1552" s="25"/>
      <c r="O1552" s="25"/>
      <c r="P1552" s="25"/>
      <c r="Q1552" s="25"/>
      <c r="R1552" s="25"/>
      <c r="S1552" s="25"/>
      <c r="T1552" s="25"/>
      <c r="U1552" s="25"/>
      <c r="V1552" s="25"/>
      <c r="W1552" s="25"/>
      <c r="X1552" s="25"/>
      <c r="Y1552" s="25"/>
      <c r="Z1552" s="25"/>
      <c r="AA1552" s="25"/>
      <c r="AB1552" s="25"/>
      <c r="AC1552" s="25"/>
      <c r="AD1552" s="25"/>
      <c r="AE1552" s="25"/>
      <c r="AF1552" s="25"/>
      <c r="AG1552" s="25"/>
      <c r="AH1552" s="25"/>
      <c r="AI1552" s="25"/>
      <c r="AJ1552" s="155"/>
    </row>
    <row r="1553" spans="4:36" x14ac:dyDescent="0.2">
      <c r="D1553" s="25"/>
      <c r="E1553" s="25"/>
      <c r="F1553" s="25"/>
      <c r="G1553" s="25"/>
      <c r="H1553" s="25"/>
      <c r="I1553" s="25"/>
      <c r="J1553" s="25"/>
      <c r="K1553" s="25"/>
      <c r="L1553" s="25"/>
      <c r="M1553" s="25"/>
      <c r="N1553" s="25"/>
      <c r="O1553" s="25"/>
      <c r="P1553" s="25"/>
      <c r="Q1553" s="25"/>
      <c r="R1553" s="25"/>
      <c r="S1553" s="25"/>
      <c r="T1553" s="25"/>
      <c r="U1553" s="25"/>
      <c r="V1553" s="25"/>
      <c r="W1553" s="25"/>
      <c r="X1553" s="25"/>
      <c r="Y1553" s="25"/>
      <c r="Z1553" s="25"/>
      <c r="AA1553" s="25"/>
      <c r="AB1553" s="25"/>
      <c r="AC1553" s="25"/>
      <c r="AD1553" s="25"/>
      <c r="AE1553" s="25"/>
      <c r="AF1553" s="25"/>
      <c r="AG1553" s="25"/>
      <c r="AH1553" s="25"/>
      <c r="AI1553" s="25"/>
      <c r="AJ1553" s="155"/>
    </row>
    <row r="1554" spans="4:36" x14ac:dyDescent="0.2">
      <c r="D1554" s="25"/>
      <c r="E1554" s="25"/>
      <c r="F1554" s="25"/>
      <c r="G1554" s="25"/>
      <c r="H1554" s="25"/>
      <c r="I1554" s="25"/>
      <c r="J1554" s="25"/>
      <c r="K1554" s="25"/>
      <c r="L1554" s="25"/>
      <c r="M1554" s="25"/>
      <c r="N1554" s="25"/>
      <c r="O1554" s="25"/>
      <c r="P1554" s="25"/>
      <c r="Q1554" s="25"/>
      <c r="R1554" s="25"/>
      <c r="S1554" s="25"/>
      <c r="T1554" s="25"/>
      <c r="U1554" s="25"/>
      <c r="V1554" s="25"/>
      <c r="W1554" s="25"/>
      <c r="X1554" s="25"/>
      <c r="Y1554" s="25"/>
      <c r="Z1554" s="25"/>
      <c r="AA1554" s="25"/>
      <c r="AB1554" s="25"/>
      <c r="AC1554" s="25"/>
      <c r="AD1554" s="25"/>
      <c r="AE1554" s="25"/>
      <c r="AF1554" s="25"/>
      <c r="AG1554" s="25"/>
      <c r="AH1554" s="25"/>
      <c r="AI1554" s="25"/>
      <c r="AJ1554" s="155"/>
    </row>
    <row r="1555" spans="4:36" x14ac:dyDescent="0.2">
      <c r="D1555" s="25"/>
      <c r="E1555" s="25"/>
      <c r="F1555" s="25"/>
      <c r="G1555" s="25"/>
      <c r="H1555" s="25"/>
      <c r="I1555" s="25"/>
      <c r="J1555" s="25"/>
      <c r="K1555" s="25"/>
      <c r="L1555" s="25"/>
      <c r="M1555" s="25"/>
      <c r="N1555" s="25"/>
      <c r="O1555" s="25"/>
      <c r="P1555" s="25"/>
      <c r="Q1555" s="25"/>
      <c r="R1555" s="25"/>
      <c r="S1555" s="25"/>
      <c r="T1555" s="25"/>
      <c r="U1555" s="25"/>
      <c r="V1555" s="25"/>
      <c r="W1555" s="25"/>
      <c r="X1555" s="25"/>
      <c r="Y1555" s="25"/>
      <c r="Z1555" s="25"/>
      <c r="AA1555" s="25"/>
      <c r="AB1555" s="25"/>
      <c r="AC1555" s="25"/>
      <c r="AD1555" s="25"/>
      <c r="AE1555" s="25"/>
      <c r="AF1555" s="25"/>
      <c r="AG1555" s="25"/>
      <c r="AH1555" s="25"/>
      <c r="AI1555" s="25"/>
      <c r="AJ1555" s="155"/>
    </row>
    <row r="1556" spans="4:36" x14ac:dyDescent="0.2">
      <c r="D1556" s="25"/>
      <c r="E1556" s="25"/>
      <c r="F1556" s="25"/>
      <c r="G1556" s="25"/>
      <c r="H1556" s="25"/>
      <c r="I1556" s="25"/>
      <c r="J1556" s="25"/>
      <c r="K1556" s="25"/>
      <c r="L1556" s="25"/>
      <c r="M1556" s="25"/>
      <c r="N1556" s="25"/>
      <c r="O1556" s="25"/>
      <c r="P1556" s="25"/>
      <c r="Q1556" s="25"/>
      <c r="R1556" s="25"/>
      <c r="S1556" s="25"/>
      <c r="T1556" s="25"/>
      <c r="U1556" s="25"/>
      <c r="V1556" s="25"/>
      <c r="W1556" s="25"/>
      <c r="X1556" s="25"/>
      <c r="Y1556" s="25"/>
      <c r="Z1556" s="25"/>
      <c r="AA1556" s="25"/>
      <c r="AB1556" s="25"/>
      <c r="AC1556" s="25"/>
      <c r="AD1556" s="25"/>
      <c r="AE1556" s="25"/>
      <c r="AF1556" s="25"/>
      <c r="AG1556" s="25"/>
      <c r="AH1556" s="25"/>
      <c r="AI1556" s="25"/>
      <c r="AJ1556" s="155"/>
    </row>
    <row r="1557" spans="4:36" x14ac:dyDescent="0.2">
      <c r="D1557" s="25"/>
      <c r="E1557" s="25"/>
      <c r="F1557" s="25"/>
      <c r="G1557" s="25"/>
      <c r="H1557" s="25"/>
      <c r="I1557" s="25"/>
      <c r="J1557" s="25"/>
      <c r="K1557" s="25"/>
      <c r="L1557" s="25"/>
      <c r="M1557" s="25"/>
      <c r="N1557" s="25"/>
      <c r="O1557" s="25"/>
      <c r="P1557" s="25"/>
      <c r="Q1557" s="25"/>
      <c r="R1557" s="25"/>
      <c r="S1557" s="25"/>
      <c r="T1557" s="25"/>
      <c r="U1557" s="25"/>
      <c r="V1557" s="25"/>
      <c r="W1557" s="25"/>
      <c r="X1557" s="25"/>
      <c r="Y1557" s="25"/>
      <c r="Z1557" s="25"/>
      <c r="AA1557" s="25"/>
      <c r="AB1557" s="25"/>
      <c r="AC1557" s="25"/>
      <c r="AD1557" s="25"/>
      <c r="AE1557" s="25"/>
      <c r="AF1557" s="25"/>
      <c r="AG1557" s="25"/>
      <c r="AH1557" s="25"/>
      <c r="AI1557" s="25"/>
      <c r="AJ1557" s="155"/>
    </row>
    <row r="1558" spans="4:36" x14ac:dyDescent="0.2">
      <c r="D1558" s="25"/>
      <c r="E1558" s="25"/>
      <c r="F1558" s="25"/>
      <c r="G1558" s="25"/>
      <c r="H1558" s="25"/>
      <c r="I1558" s="25"/>
      <c r="J1558" s="25"/>
      <c r="K1558" s="25"/>
      <c r="L1558" s="25"/>
      <c r="M1558" s="25"/>
      <c r="N1558" s="25"/>
      <c r="O1558" s="25"/>
      <c r="P1558" s="25"/>
      <c r="Q1558" s="25"/>
      <c r="R1558" s="25"/>
      <c r="S1558" s="25"/>
      <c r="T1558" s="25"/>
      <c r="U1558" s="25"/>
      <c r="V1558" s="25"/>
      <c r="W1558" s="25"/>
      <c r="X1558" s="25"/>
      <c r="Y1558" s="25"/>
      <c r="Z1558" s="25"/>
      <c r="AA1558" s="25"/>
      <c r="AB1558" s="25"/>
      <c r="AC1558" s="25"/>
      <c r="AD1558" s="25"/>
      <c r="AE1558" s="25"/>
      <c r="AF1558" s="25"/>
      <c r="AG1558" s="25"/>
      <c r="AH1558" s="25"/>
      <c r="AI1558" s="25"/>
      <c r="AJ1558" s="155"/>
    </row>
    <row r="1559" spans="4:36" x14ac:dyDescent="0.2">
      <c r="D1559" s="25"/>
      <c r="E1559" s="25"/>
      <c r="F1559" s="25"/>
      <c r="G1559" s="25"/>
      <c r="H1559" s="25"/>
      <c r="I1559" s="25"/>
      <c r="J1559" s="25"/>
      <c r="K1559" s="25"/>
      <c r="L1559" s="25"/>
      <c r="M1559" s="25"/>
      <c r="N1559" s="25"/>
      <c r="O1559" s="25"/>
      <c r="P1559" s="25"/>
      <c r="Q1559" s="25"/>
      <c r="R1559" s="25"/>
      <c r="S1559" s="25"/>
      <c r="T1559" s="25"/>
      <c r="U1559" s="25"/>
      <c r="V1559" s="25"/>
      <c r="W1559" s="25"/>
      <c r="X1559" s="25"/>
      <c r="Y1559" s="25"/>
      <c r="Z1559" s="25"/>
      <c r="AA1559" s="25"/>
      <c r="AB1559" s="25"/>
      <c r="AC1559" s="25"/>
      <c r="AD1559" s="25"/>
      <c r="AE1559" s="25"/>
      <c r="AF1559" s="25"/>
      <c r="AG1559" s="25"/>
      <c r="AH1559" s="25"/>
      <c r="AI1559" s="25"/>
      <c r="AJ1559" s="155"/>
    </row>
    <row r="1560" spans="4:36" x14ac:dyDescent="0.2">
      <c r="D1560" s="25"/>
      <c r="E1560" s="25"/>
      <c r="F1560" s="25"/>
      <c r="G1560" s="25"/>
      <c r="H1560" s="25"/>
      <c r="I1560" s="25"/>
      <c r="J1560" s="25"/>
      <c r="K1560" s="25"/>
      <c r="L1560" s="25"/>
      <c r="M1560" s="25"/>
      <c r="N1560" s="25"/>
      <c r="O1560" s="25"/>
      <c r="P1560" s="25"/>
      <c r="Q1560" s="25"/>
      <c r="R1560" s="25"/>
      <c r="S1560" s="25"/>
      <c r="T1560" s="25"/>
      <c r="U1560" s="25"/>
      <c r="V1560" s="25"/>
      <c r="W1560" s="25"/>
      <c r="X1560" s="25"/>
      <c r="Y1560" s="25"/>
      <c r="Z1560" s="25"/>
      <c r="AA1560" s="25"/>
      <c r="AB1560" s="25"/>
      <c r="AC1560" s="25"/>
      <c r="AD1560" s="25"/>
      <c r="AE1560" s="25"/>
      <c r="AF1560" s="25"/>
      <c r="AG1560" s="25"/>
      <c r="AH1560" s="25"/>
      <c r="AI1560" s="25"/>
      <c r="AJ1560" s="155"/>
    </row>
    <row r="1561" spans="4:36" x14ac:dyDescent="0.2">
      <c r="D1561" s="25"/>
      <c r="E1561" s="25"/>
      <c r="F1561" s="25"/>
      <c r="G1561" s="25"/>
      <c r="H1561" s="25"/>
      <c r="I1561" s="25"/>
      <c r="J1561" s="25"/>
      <c r="K1561" s="25"/>
      <c r="L1561" s="25"/>
      <c r="M1561" s="25"/>
      <c r="N1561" s="25"/>
      <c r="O1561" s="25"/>
      <c r="P1561" s="25"/>
      <c r="Q1561" s="25"/>
      <c r="R1561" s="25"/>
      <c r="S1561" s="25"/>
      <c r="T1561" s="25"/>
      <c r="U1561" s="25"/>
      <c r="V1561" s="25"/>
      <c r="W1561" s="25"/>
      <c r="X1561" s="25"/>
      <c r="Y1561" s="25"/>
      <c r="Z1561" s="25"/>
      <c r="AA1561" s="25"/>
      <c r="AB1561" s="25"/>
      <c r="AC1561" s="25"/>
      <c r="AD1561" s="25"/>
      <c r="AE1561" s="25"/>
      <c r="AF1561" s="25"/>
      <c r="AG1561" s="25"/>
      <c r="AH1561" s="25"/>
      <c r="AI1561" s="25"/>
      <c r="AJ1561" s="155"/>
    </row>
    <row r="1562" spans="4:36" x14ac:dyDescent="0.2">
      <c r="D1562" s="25"/>
      <c r="E1562" s="25"/>
      <c r="F1562" s="25"/>
      <c r="G1562" s="25"/>
      <c r="H1562" s="25"/>
      <c r="I1562" s="25"/>
      <c r="J1562" s="25"/>
      <c r="K1562" s="25"/>
      <c r="L1562" s="25"/>
      <c r="M1562" s="25"/>
      <c r="N1562" s="25"/>
      <c r="O1562" s="25"/>
      <c r="P1562" s="25"/>
      <c r="Q1562" s="25"/>
      <c r="R1562" s="25"/>
      <c r="S1562" s="25"/>
      <c r="T1562" s="25"/>
      <c r="U1562" s="25"/>
      <c r="V1562" s="25"/>
      <c r="W1562" s="25"/>
      <c r="X1562" s="25"/>
      <c r="Y1562" s="25"/>
      <c r="Z1562" s="25"/>
      <c r="AA1562" s="25"/>
      <c r="AB1562" s="25"/>
      <c r="AC1562" s="25"/>
      <c r="AD1562" s="25"/>
      <c r="AE1562" s="25"/>
      <c r="AF1562" s="25"/>
      <c r="AG1562" s="25"/>
      <c r="AH1562" s="25"/>
      <c r="AI1562" s="25"/>
      <c r="AJ1562" s="155"/>
    </row>
    <row r="1563" spans="4:36" x14ac:dyDescent="0.2">
      <c r="D1563" s="25"/>
      <c r="E1563" s="25"/>
      <c r="F1563" s="25"/>
      <c r="G1563" s="25"/>
      <c r="H1563" s="25"/>
      <c r="I1563" s="25"/>
      <c r="J1563" s="25"/>
      <c r="K1563" s="25"/>
      <c r="L1563" s="25"/>
      <c r="M1563" s="25"/>
      <c r="N1563" s="25"/>
      <c r="O1563" s="25"/>
      <c r="P1563" s="25"/>
      <c r="Q1563" s="25"/>
      <c r="R1563" s="25"/>
      <c r="S1563" s="25"/>
      <c r="T1563" s="25"/>
      <c r="U1563" s="25"/>
      <c r="V1563" s="25"/>
      <c r="W1563" s="25"/>
      <c r="X1563" s="25"/>
      <c r="Y1563" s="25"/>
      <c r="Z1563" s="25"/>
      <c r="AA1563" s="25"/>
      <c r="AB1563" s="25"/>
      <c r="AC1563" s="25"/>
      <c r="AD1563" s="25"/>
      <c r="AE1563" s="25"/>
      <c r="AF1563" s="25"/>
      <c r="AG1563" s="25"/>
      <c r="AH1563" s="25"/>
      <c r="AI1563" s="25"/>
      <c r="AJ1563" s="155"/>
    </row>
    <row r="1564" spans="4:36" x14ac:dyDescent="0.2">
      <c r="D1564" s="25"/>
      <c r="E1564" s="25"/>
      <c r="F1564" s="25"/>
      <c r="G1564" s="25"/>
      <c r="H1564" s="25"/>
      <c r="I1564" s="25"/>
      <c r="J1564" s="25"/>
      <c r="K1564" s="25"/>
      <c r="L1564" s="25"/>
      <c r="M1564" s="25"/>
      <c r="N1564" s="25"/>
      <c r="O1564" s="25"/>
      <c r="P1564" s="25"/>
      <c r="Q1564" s="25"/>
      <c r="R1564" s="25"/>
      <c r="S1564" s="25"/>
      <c r="T1564" s="25"/>
      <c r="U1564" s="25"/>
      <c r="V1564" s="25"/>
      <c r="W1564" s="25"/>
      <c r="X1564" s="25"/>
      <c r="Y1564" s="25"/>
      <c r="Z1564" s="25"/>
      <c r="AA1564" s="25"/>
      <c r="AB1564" s="25"/>
      <c r="AC1564" s="25"/>
      <c r="AD1564" s="25"/>
      <c r="AE1564" s="25"/>
      <c r="AF1564" s="25"/>
      <c r="AG1564" s="25"/>
      <c r="AH1564" s="25"/>
      <c r="AI1564" s="25"/>
      <c r="AJ1564" s="155"/>
    </row>
    <row r="1565" spans="4:36" x14ac:dyDescent="0.2">
      <c r="D1565" s="25"/>
      <c r="E1565" s="25"/>
      <c r="F1565" s="25"/>
      <c r="G1565" s="25"/>
      <c r="H1565" s="25"/>
      <c r="I1565" s="25"/>
      <c r="J1565" s="25"/>
      <c r="K1565" s="25"/>
      <c r="L1565" s="25"/>
      <c r="M1565" s="25"/>
      <c r="N1565" s="25"/>
      <c r="O1565" s="25"/>
      <c r="P1565" s="25"/>
      <c r="Q1565" s="25"/>
      <c r="R1565" s="25"/>
      <c r="S1565" s="25"/>
      <c r="T1565" s="25"/>
      <c r="U1565" s="25"/>
      <c r="V1565" s="25"/>
      <c r="W1565" s="25"/>
      <c r="X1565" s="25"/>
      <c r="Y1565" s="25"/>
      <c r="Z1565" s="25"/>
      <c r="AA1565" s="25"/>
      <c r="AB1565" s="25"/>
      <c r="AC1565" s="25"/>
      <c r="AD1565" s="25"/>
      <c r="AE1565" s="25"/>
      <c r="AF1565" s="25"/>
      <c r="AG1565" s="25"/>
      <c r="AH1565" s="25"/>
      <c r="AI1565" s="25"/>
      <c r="AJ1565" s="155"/>
    </row>
    <row r="1566" spans="4:36" x14ac:dyDescent="0.2">
      <c r="D1566" s="25"/>
      <c r="E1566" s="25"/>
      <c r="F1566" s="25"/>
      <c r="G1566" s="25"/>
      <c r="H1566" s="25"/>
      <c r="I1566" s="25"/>
      <c r="J1566" s="25"/>
      <c r="K1566" s="25"/>
      <c r="L1566" s="25"/>
      <c r="M1566" s="25"/>
      <c r="N1566" s="25"/>
      <c r="O1566" s="25"/>
      <c r="P1566" s="25"/>
      <c r="Q1566" s="25"/>
      <c r="R1566" s="25"/>
      <c r="S1566" s="25"/>
      <c r="T1566" s="25"/>
      <c r="U1566" s="25"/>
      <c r="V1566" s="25"/>
      <c r="W1566" s="25"/>
      <c r="X1566" s="25"/>
      <c r="Y1566" s="25"/>
      <c r="Z1566" s="25"/>
      <c r="AA1566" s="25"/>
      <c r="AB1566" s="25"/>
      <c r="AC1566" s="25"/>
      <c r="AD1566" s="25"/>
      <c r="AE1566" s="25"/>
      <c r="AF1566" s="25"/>
      <c r="AG1566" s="25"/>
      <c r="AH1566" s="25"/>
      <c r="AI1566" s="25"/>
      <c r="AJ1566" s="155"/>
    </row>
    <row r="1567" spans="4:36" x14ac:dyDescent="0.2">
      <c r="D1567" s="25"/>
      <c r="E1567" s="25"/>
      <c r="F1567" s="25"/>
      <c r="G1567" s="25"/>
      <c r="H1567" s="25"/>
      <c r="I1567" s="25"/>
      <c r="J1567" s="25"/>
      <c r="K1567" s="25"/>
      <c r="L1567" s="25"/>
      <c r="M1567" s="25"/>
      <c r="N1567" s="25"/>
      <c r="O1567" s="25"/>
      <c r="P1567" s="25"/>
      <c r="Q1567" s="25"/>
      <c r="R1567" s="25"/>
      <c r="S1567" s="25"/>
      <c r="T1567" s="25"/>
      <c r="U1567" s="25"/>
      <c r="V1567" s="25"/>
      <c r="W1567" s="25"/>
      <c r="X1567" s="25"/>
      <c r="Y1567" s="25"/>
      <c r="Z1567" s="25"/>
      <c r="AA1567" s="25"/>
      <c r="AB1567" s="25"/>
      <c r="AC1567" s="25"/>
      <c r="AD1567" s="25"/>
      <c r="AE1567" s="25"/>
      <c r="AF1567" s="25"/>
      <c r="AG1567" s="25"/>
      <c r="AH1567" s="25"/>
      <c r="AI1567" s="25"/>
      <c r="AJ1567" s="155"/>
    </row>
    <row r="1568" spans="4:36" x14ac:dyDescent="0.2">
      <c r="D1568" s="25"/>
      <c r="E1568" s="25"/>
      <c r="F1568" s="25"/>
      <c r="G1568" s="25"/>
      <c r="H1568" s="25"/>
      <c r="I1568" s="25"/>
      <c r="J1568" s="25"/>
      <c r="K1568" s="25"/>
      <c r="L1568" s="25"/>
      <c r="M1568" s="25"/>
      <c r="N1568" s="25"/>
      <c r="O1568" s="25"/>
      <c r="P1568" s="25"/>
      <c r="Q1568" s="25"/>
      <c r="R1568" s="25"/>
      <c r="S1568" s="25"/>
      <c r="T1568" s="25"/>
      <c r="U1568" s="25"/>
      <c r="V1568" s="25"/>
      <c r="W1568" s="25"/>
      <c r="X1568" s="25"/>
      <c r="Y1568" s="25"/>
      <c r="Z1568" s="25"/>
      <c r="AA1568" s="25"/>
      <c r="AB1568" s="25"/>
      <c r="AC1568" s="25"/>
      <c r="AD1568" s="25"/>
      <c r="AE1568" s="25"/>
      <c r="AF1568" s="25"/>
      <c r="AG1568" s="25"/>
      <c r="AH1568" s="25"/>
      <c r="AI1568" s="25"/>
      <c r="AJ1568" s="155"/>
    </row>
    <row r="1569" spans="4:36" x14ac:dyDescent="0.2">
      <c r="D1569" s="25"/>
      <c r="E1569" s="25"/>
      <c r="F1569" s="25"/>
      <c r="G1569" s="25"/>
      <c r="H1569" s="25"/>
      <c r="I1569" s="25"/>
      <c r="J1569" s="25"/>
      <c r="K1569" s="25"/>
      <c r="L1569" s="25"/>
      <c r="M1569" s="25"/>
      <c r="N1569" s="25"/>
      <c r="O1569" s="25"/>
      <c r="P1569" s="25"/>
      <c r="Q1569" s="25"/>
      <c r="R1569" s="25"/>
      <c r="S1569" s="25"/>
      <c r="T1569" s="25"/>
      <c r="U1569" s="25"/>
      <c r="V1569" s="25"/>
      <c r="W1569" s="25"/>
      <c r="X1569" s="25"/>
      <c r="Y1569" s="25"/>
      <c r="Z1569" s="25"/>
      <c r="AA1569" s="25"/>
      <c r="AB1569" s="25"/>
      <c r="AC1569" s="25"/>
      <c r="AD1569" s="25"/>
      <c r="AE1569" s="25"/>
      <c r="AF1569" s="25"/>
      <c r="AG1569" s="25"/>
      <c r="AH1569" s="25"/>
      <c r="AI1569" s="25"/>
      <c r="AJ1569" s="155"/>
    </row>
    <row r="1570" spans="4:36" x14ac:dyDescent="0.2">
      <c r="D1570" s="25"/>
      <c r="E1570" s="25"/>
      <c r="F1570" s="25"/>
      <c r="G1570" s="25"/>
      <c r="H1570" s="25"/>
      <c r="I1570" s="25"/>
      <c r="J1570" s="25"/>
      <c r="K1570" s="25"/>
      <c r="L1570" s="25"/>
      <c r="M1570" s="25"/>
      <c r="N1570" s="25"/>
      <c r="O1570" s="25"/>
      <c r="P1570" s="25"/>
      <c r="Q1570" s="25"/>
      <c r="R1570" s="25"/>
      <c r="S1570" s="25"/>
      <c r="T1570" s="25"/>
      <c r="U1570" s="25"/>
      <c r="V1570" s="25"/>
      <c r="W1570" s="25"/>
      <c r="X1570" s="25"/>
      <c r="Y1570" s="25"/>
      <c r="Z1570" s="25"/>
      <c r="AA1570" s="25"/>
      <c r="AB1570" s="25"/>
      <c r="AC1570" s="25"/>
      <c r="AD1570" s="25"/>
      <c r="AE1570" s="25"/>
      <c r="AF1570" s="25"/>
      <c r="AG1570" s="25"/>
      <c r="AH1570" s="25"/>
      <c r="AI1570" s="25"/>
      <c r="AJ1570" s="155"/>
    </row>
    <row r="1571" spans="4:36" x14ac:dyDescent="0.2">
      <c r="D1571" s="25"/>
      <c r="E1571" s="25"/>
      <c r="F1571" s="25"/>
      <c r="G1571" s="25"/>
      <c r="H1571" s="25"/>
      <c r="I1571" s="25"/>
      <c r="J1571" s="25"/>
      <c r="K1571" s="25"/>
      <c r="L1571" s="25"/>
      <c r="M1571" s="25"/>
      <c r="N1571" s="25"/>
      <c r="O1571" s="25"/>
      <c r="P1571" s="25"/>
      <c r="Q1571" s="25"/>
      <c r="R1571" s="25"/>
      <c r="S1571" s="25"/>
      <c r="T1571" s="25"/>
      <c r="U1571" s="25"/>
      <c r="V1571" s="25"/>
      <c r="W1571" s="25"/>
      <c r="X1571" s="25"/>
      <c r="Y1571" s="25"/>
      <c r="Z1571" s="25"/>
      <c r="AA1571" s="25"/>
      <c r="AB1571" s="25"/>
      <c r="AC1571" s="25"/>
      <c r="AD1571" s="25"/>
      <c r="AE1571" s="25"/>
      <c r="AF1571" s="25"/>
      <c r="AG1571" s="25"/>
      <c r="AH1571" s="25"/>
      <c r="AI1571" s="25"/>
      <c r="AJ1571" s="155"/>
    </row>
    <row r="1572" spans="4:36" x14ac:dyDescent="0.2">
      <c r="D1572" s="25"/>
      <c r="E1572" s="25"/>
      <c r="F1572" s="25"/>
      <c r="G1572" s="25"/>
      <c r="H1572" s="25"/>
      <c r="I1572" s="25"/>
      <c r="J1572" s="25"/>
      <c r="K1572" s="25"/>
      <c r="L1572" s="25"/>
      <c r="M1572" s="25"/>
      <c r="N1572" s="25"/>
      <c r="O1572" s="25"/>
      <c r="P1572" s="25"/>
      <c r="Q1572" s="25"/>
      <c r="R1572" s="25"/>
      <c r="S1572" s="25"/>
      <c r="T1572" s="25"/>
      <c r="U1572" s="25"/>
      <c r="V1572" s="25"/>
      <c r="W1572" s="25"/>
      <c r="X1572" s="25"/>
      <c r="Y1572" s="25"/>
      <c r="Z1572" s="25"/>
      <c r="AA1572" s="25"/>
      <c r="AB1572" s="25"/>
      <c r="AC1572" s="25"/>
      <c r="AD1572" s="25"/>
      <c r="AE1572" s="25"/>
      <c r="AF1572" s="25"/>
      <c r="AG1572" s="25"/>
      <c r="AH1572" s="25"/>
      <c r="AI1572" s="25"/>
      <c r="AJ1572" s="155"/>
    </row>
    <row r="1573" spans="4:36" x14ac:dyDescent="0.2">
      <c r="D1573" s="25"/>
      <c r="E1573" s="25"/>
      <c r="F1573" s="25"/>
      <c r="G1573" s="25"/>
      <c r="H1573" s="25"/>
      <c r="I1573" s="25"/>
      <c r="J1573" s="25"/>
      <c r="K1573" s="25"/>
      <c r="L1573" s="25"/>
      <c r="M1573" s="25"/>
      <c r="N1573" s="25"/>
      <c r="O1573" s="25"/>
      <c r="P1573" s="25"/>
      <c r="Q1573" s="25"/>
      <c r="R1573" s="25"/>
      <c r="S1573" s="25"/>
      <c r="T1573" s="25"/>
      <c r="U1573" s="25"/>
      <c r="V1573" s="25"/>
      <c r="W1573" s="25"/>
      <c r="X1573" s="25"/>
      <c r="Y1573" s="25"/>
      <c r="Z1573" s="25"/>
      <c r="AA1573" s="25"/>
      <c r="AB1573" s="25"/>
      <c r="AC1573" s="25"/>
      <c r="AD1573" s="25"/>
      <c r="AE1573" s="25"/>
      <c r="AF1573" s="25"/>
      <c r="AG1573" s="25"/>
      <c r="AH1573" s="25"/>
      <c r="AI1573" s="25"/>
      <c r="AJ1573" s="155"/>
    </row>
    <row r="1574" spans="4:36" x14ac:dyDescent="0.2">
      <c r="D1574" s="25"/>
      <c r="E1574" s="25"/>
      <c r="F1574" s="25"/>
      <c r="G1574" s="25"/>
      <c r="H1574" s="25"/>
      <c r="I1574" s="25"/>
      <c r="J1574" s="25"/>
      <c r="K1574" s="25"/>
      <c r="L1574" s="25"/>
      <c r="M1574" s="25"/>
      <c r="N1574" s="25"/>
      <c r="O1574" s="25"/>
      <c r="P1574" s="25"/>
      <c r="Q1574" s="25"/>
      <c r="R1574" s="25"/>
      <c r="S1574" s="25"/>
      <c r="T1574" s="25"/>
      <c r="U1574" s="25"/>
      <c r="V1574" s="25"/>
      <c r="W1574" s="25"/>
      <c r="X1574" s="25"/>
      <c r="Y1574" s="25"/>
      <c r="Z1574" s="25"/>
      <c r="AA1574" s="25"/>
      <c r="AB1574" s="25"/>
      <c r="AC1574" s="25"/>
      <c r="AD1574" s="25"/>
      <c r="AE1574" s="25"/>
      <c r="AF1574" s="25"/>
      <c r="AG1574" s="25"/>
      <c r="AH1574" s="25"/>
      <c r="AI1574" s="25"/>
      <c r="AJ1574" s="155"/>
    </row>
    <row r="1575" spans="4:36" x14ac:dyDescent="0.2">
      <c r="D1575" s="25"/>
      <c r="E1575" s="25"/>
      <c r="F1575" s="25"/>
      <c r="G1575" s="25"/>
      <c r="H1575" s="25"/>
      <c r="I1575" s="25"/>
      <c r="J1575" s="25"/>
      <c r="K1575" s="25"/>
      <c r="L1575" s="25"/>
      <c r="M1575" s="25"/>
      <c r="N1575" s="25"/>
      <c r="O1575" s="25"/>
      <c r="P1575" s="25"/>
      <c r="Q1575" s="25"/>
      <c r="R1575" s="25"/>
      <c r="S1575" s="25"/>
      <c r="T1575" s="25"/>
      <c r="U1575" s="25"/>
      <c r="V1575" s="25"/>
      <c r="W1575" s="25"/>
      <c r="X1575" s="25"/>
      <c r="Y1575" s="25"/>
      <c r="Z1575" s="25"/>
      <c r="AA1575" s="25"/>
      <c r="AB1575" s="25"/>
      <c r="AC1575" s="25"/>
      <c r="AD1575" s="25"/>
      <c r="AE1575" s="25"/>
      <c r="AF1575" s="25"/>
      <c r="AG1575" s="25"/>
      <c r="AH1575" s="25"/>
      <c r="AI1575" s="25"/>
      <c r="AJ1575" s="155"/>
    </row>
    <row r="1576" spans="4:36" x14ac:dyDescent="0.2">
      <c r="D1576" s="25"/>
      <c r="E1576" s="25"/>
      <c r="F1576" s="25"/>
      <c r="G1576" s="25"/>
      <c r="H1576" s="25"/>
      <c r="I1576" s="25"/>
      <c r="J1576" s="25"/>
      <c r="K1576" s="25"/>
      <c r="L1576" s="25"/>
      <c r="M1576" s="25"/>
      <c r="N1576" s="25"/>
      <c r="O1576" s="25"/>
      <c r="P1576" s="25"/>
      <c r="Q1576" s="25"/>
      <c r="R1576" s="25"/>
      <c r="S1576" s="25"/>
      <c r="T1576" s="25"/>
      <c r="U1576" s="25"/>
      <c r="V1576" s="25"/>
      <c r="W1576" s="25"/>
      <c r="X1576" s="25"/>
      <c r="Y1576" s="25"/>
      <c r="Z1576" s="25"/>
      <c r="AA1576" s="25"/>
      <c r="AB1576" s="25"/>
      <c r="AC1576" s="25"/>
      <c r="AD1576" s="25"/>
      <c r="AE1576" s="25"/>
      <c r="AF1576" s="25"/>
      <c r="AG1576" s="25"/>
      <c r="AH1576" s="25"/>
      <c r="AI1576" s="25"/>
      <c r="AJ1576" s="155"/>
    </row>
    <row r="1577" spans="4:36" x14ac:dyDescent="0.2">
      <c r="D1577" s="25"/>
      <c r="E1577" s="25"/>
      <c r="F1577" s="25"/>
      <c r="G1577" s="25"/>
      <c r="H1577" s="25"/>
      <c r="I1577" s="25"/>
      <c r="J1577" s="25"/>
      <c r="K1577" s="25"/>
      <c r="L1577" s="25"/>
      <c r="M1577" s="25"/>
      <c r="N1577" s="25"/>
      <c r="O1577" s="25"/>
      <c r="P1577" s="25"/>
      <c r="Q1577" s="25"/>
      <c r="R1577" s="25"/>
      <c r="S1577" s="25"/>
      <c r="T1577" s="25"/>
      <c r="U1577" s="25"/>
      <c r="V1577" s="25"/>
      <c r="W1577" s="25"/>
      <c r="X1577" s="25"/>
      <c r="Y1577" s="25"/>
      <c r="Z1577" s="25"/>
      <c r="AA1577" s="25"/>
      <c r="AB1577" s="25"/>
      <c r="AC1577" s="25"/>
      <c r="AD1577" s="25"/>
      <c r="AE1577" s="25"/>
      <c r="AF1577" s="25"/>
      <c r="AG1577" s="25"/>
      <c r="AH1577" s="25"/>
      <c r="AI1577" s="25"/>
      <c r="AJ1577" s="155"/>
    </row>
    <row r="1578" spans="4:36" x14ac:dyDescent="0.2">
      <c r="D1578" s="25"/>
      <c r="E1578" s="25"/>
      <c r="F1578" s="25"/>
      <c r="G1578" s="25"/>
      <c r="H1578" s="25"/>
      <c r="I1578" s="25"/>
      <c r="J1578" s="25"/>
      <c r="K1578" s="25"/>
      <c r="L1578" s="25"/>
      <c r="M1578" s="25"/>
      <c r="N1578" s="25"/>
      <c r="O1578" s="25"/>
      <c r="P1578" s="25"/>
      <c r="Q1578" s="25"/>
      <c r="R1578" s="25"/>
      <c r="S1578" s="25"/>
      <c r="T1578" s="25"/>
      <c r="U1578" s="25"/>
      <c r="V1578" s="25"/>
      <c r="W1578" s="25"/>
      <c r="X1578" s="25"/>
      <c r="Y1578" s="25"/>
      <c r="Z1578" s="25"/>
      <c r="AA1578" s="25"/>
      <c r="AB1578" s="25"/>
      <c r="AC1578" s="25"/>
      <c r="AD1578" s="25"/>
      <c r="AE1578" s="25"/>
      <c r="AF1578" s="25"/>
      <c r="AG1578" s="25"/>
      <c r="AH1578" s="25"/>
      <c r="AI1578" s="25"/>
      <c r="AJ1578" s="155"/>
    </row>
    <row r="1579" spans="4:36" x14ac:dyDescent="0.2">
      <c r="D1579" s="25"/>
      <c r="E1579" s="25"/>
      <c r="F1579" s="25"/>
      <c r="G1579" s="25"/>
      <c r="H1579" s="25"/>
      <c r="I1579" s="25"/>
      <c r="J1579" s="25"/>
      <c r="K1579" s="25"/>
      <c r="L1579" s="25"/>
      <c r="M1579" s="25"/>
      <c r="N1579" s="25"/>
      <c r="O1579" s="25"/>
      <c r="P1579" s="25"/>
      <c r="Q1579" s="25"/>
      <c r="R1579" s="25"/>
      <c r="S1579" s="25"/>
      <c r="T1579" s="25"/>
      <c r="U1579" s="25"/>
      <c r="V1579" s="25"/>
      <c r="W1579" s="25"/>
      <c r="X1579" s="25"/>
      <c r="Y1579" s="25"/>
      <c r="Z1579" s="25"/>
      <c r="AA1579" s="25"/>
      <c r="AB1579" s="25"/>
      <c r="AC1579" s="25"/>
      <c r="AD1579" s="25"/>
      <c r="AE1579" s="25"/>
      <c r="AF1579" s="25"/>
      <c r="AG1579" s="25"/>
      <c r="AH1579" s="25"/>
      <c r="AI1579" s="25"/>
      <c r="AJ1579" s="155"/>
    </row>
    <row r="1580" spans="4:36" x14ac:dyDescent="0.2">
      <c r="D1580" s="25"/>
      <c r="E1580" s="25"/>
      <c r="F1580" s="25"/>
      <c r="G1580" s="25"/>
      <c r="H1580" s="25"/>
      <c r="I1580" s="25"/>
      <c r="J1580" s="25"/>
      <c r="K1580" s="25"/>
      <c r="L1580" s="25"/>
      <c r="M1580" s="25"/>
      <c r="N1580" s="25"/>
      <c r="O1580" s="25"/>
      <c r="P1580" s="25"/>
      <c r="Q1580" s="25"/>
      <c r="R1580" s="25"/>
      <c r="S1580" s="25"/>
      <c r="T1580" s="25"/>
      <c r="U1580" s="25"/>
      <c r="V1580" s="25"/>
      <c r="W1580" s="25"/>
      <c r="X1580" s="25"/>
      <c r="Y1580" s="25"/>
      <c r="Z1580" s="25"/>
      <c r="AA1580" s="25"/>
      <c r="AB1580" s="25"/>
      <c r="AC1580" s="25"/>
      <c r="AD1580" s="25"/>
      <c r="AE1580" s="25"/>
      <c r="AF1580" s="25"/>
      <c r="AG1580" s="25"/>
      <c r="AH1580" s="25"/>
      <c r="AI1580" s="25"/>
      <c r="AJ1580" s="155"/>
    </row>
    <row r="1581" spans="4:36" x14ac:dyDescent="0.2">
      <c r="D1581" s="25"/>
      <c r="E1581" s="25"/>
      <c r="F1581" s="25"/>
      <c r="G1581" s="25"/>
      <c r="H1581" s="25"/>
      <c r="I1581" s="25"/>
      <c r="J1581" s="25"/>
      <c r="K1581" s="25"/>
      <c r="L1581" s="25"/>
      <c r="M1581" s="25"/>
      <c r="N1581" s="25"/>
      <c r="O1581" s="25"/>
      <c r="P1581" s="25"/>
      <c r="Q1581" s="25"/>
      <c r="R1581" s="25"/>
      <c r="S1581" s="25"/>
      <c r="T1581" s="25"/>
      <c r="U1581" s="25"/>
      <c r="V1581" s="25"/>
      <c r="W1581" s="25"/>
      <c r="X1581" s="25"/>
      <c r="Y1581" s="25"/>
      <c r="Z1581" s="25"/>
      <c r="AA1581" s="25"/>
      <c r="AB1581" s="25"/>
      <c r="AC1581" s="25"/>
      <c r="AD1581" s="25"/>
      <c r="AE1581" s="25"/>
      <c r="AF1581" s="25"/>
      <c r="AG1581" s="25"/>
      <c r="AH1581" s="25"/>
      <c r="AI1581" s="25"/>
      <c r="AJ1581" s="155"/>
    </row>
    <row r="1582" spans="4:36" x14ac:dyDescent="0.2">
      <c r="D1582" s="25"/>
      <c r="E1582" s="25"/>
      <c r="F1582" s="25"/>
      <c r="G1582" s="25"/>
      <c r="H1582" s="25"/>
      <c r="I1582" s="25"/>
      <c r="J1582" s="25"/>
      <c r="K1582" s="25"/>
      <c r="L1582" s="25"/>
      <c r="M1582" s="25"/>
      <c r="N1582" s="25"/>
      <c r="O1582" s="25"/>
      <c r="P1582" s="25"/>
      <c r="Q1582" s="25"/>
      <c r="R1582" s="25"/>
      <c r="S1582" s="25"/>
      <c r="T1582" s="25"/>
      <c r="U1582" s="25"/>
      <c r="V1582" s="25"/>
      <c r="W1582" s="25"/>
      <c r="X1582" s="25"/>
      <c r="Y1582" s="25"/>
      <c r="Z1582" s="25"/>
      <c r="AA1582" s="25"/>
      <c r="AB1582" s="25"/>
      <c r="AC1582" s="25"/>
      <c r="AD1582" s="25"/>
      <c r="AE1582" s="25"/>
      <c r="AF1582" s="25"/>
      <c r="AG1582" s="25"/>
      <c r="AH1582" s="25"/>
      <c r="AI1582" s="25"/>
      <c r="AJ1582" s="155"/>
    </row>
    <row r="1583" spans="4:36" x14ac:dyDescent="0.2">
      <c r="D1583" s="25"/>
      <c r="E1583" s="25"/>
      <c r="F1583" s="25"/>
      <c r="G1583" s="25"/>
      <c r="H1583" s="25"/>
      <c r="I1583" s="25"/>
      <c r="J1583" s="25"/>
      <c r="K1583" s="25"/>
      <c r="L1583" s="25"/>
      <c r="M1583" s="25"/>
      <c r="N1583" s="25"/>
      <c r="O1583" s="25"/>
      <c r="P1583" s="25"/>
      <c r="Q1583" s="25"/>
      <c r="R1583" s="25"/>
      <c r="S1583" s="25"/>
      <c r="T1583" s="25"/>
      <c r="U1583" s="25"/>
      <c r="V1583" s="25"/>
      <c r="W1583" s="25"/>
      <c r="X1583" s="25"/>
      <c r="Y1583" s="25"/>
      <c r="Z1583" s="25"/>
      <c r="AA1583" s="25"/>
      <c r="AB1583" s="25"/>
      <c r="AC1583" s="25"/>
      <c r="AD1583" s="25"/>
      <c r="AE1583" s="25"/>
      <c r="AF1583" s="25"/>
      <c r="AG1583" s="25"/>
      <c r="AH1583" s="25"/>
      <c r="AI1583" s="25"/>
      <c r="AJ1583" s="155"/>
    </row>
    <row r="1584" spans="4:36" x14ac:dyDescent="0.2">
      <c r="D1584" s="25"/>
      <c r="E1584" s="25"/>
      <c r="F1584" s="25"/>
      <c r="G1584" s="25"/>
      <c r="H1584" s="25"/>
      <c r="I1584" s="25"/>
      <c r="J1584" s="25"/>
      <c r="K1584" s="25"/>
      <c r="L1584" s="25"/>
      <c r="M1584" s="25"/>
      <c r="N1584" s="25"/>
      <c r="O1584" s="25"/>
      <c r="P1584" s="25"/>
      <c r="Q1584" s="25"/>
      <c r="R1584" s="25"/>
      <c r="S1584" s="25"/>
      <c r="T1584" s="25"/>
      <c r="U1584" s="25"/>
      <c r="V1584" s="25"/>
      <c r="W1584" s="25"/>
      <c r="X1584" s="25"/>
      <c r="Y1584" s="25"/>
      <c r="Z1584" s="25"/>
      <c r="AA1584" s="25"/>
      <c r="AB1584" s="25"/>
      <c r="AC1584" s="25"/>
      <c r="AD1584" s="25"/>
      <c r="AE1584" s="25"/>
      <c r="AF1584" s="25"/>
      <c r="AG1584" s="25"/>
      <c r="AH1584" s="25"/>
      <c r="AI1584" s="25"/>
      <c r="AJ1584" s="155"/>
    </row>
    <row r="1585" spans="4:36" x14ac:dyDescent="0.2">
      <c r="D1585" s="25"/>
      <c r="E1585" s="25"/>
      <c r="F1585" s="25"/>
      <c r="G1585" s="25"/>
      <c r="H1585" s="25"/>
      <c r="I1585" s="25"/>
      <c r="J1585" s="25"/>
      <c r="K1585" s="25"/>
      <c r="L1585" s="25"/>
      <c r="M1585" s="25"/>
      <c r="N1585" s="25"/>
      <c r="O1585" s="25"/>
      <c r="P1585" s="25"/>
      <c r="Q1585" s="25"/>
      <c r="R1585" s="25"/>
      <c r="S1585" s="25"/>
      <c r="T1585" s="25"/>
      <c r="U1585" s="25"/>
      <c r="V1585" s="25"/>
      <c r="W1585" s="25"/>
      <c r="X1585" s="25"/>
      <c r="Y1585" s="25"/>
      <c r="Z1585" s="25"/>
      <c r="AA1585" s="25"/>
      <c r="AB1585" s="25"/>
      <c r="AC1585" s="25"/>
      <c r="AD1585" s="25"/>
      <c r="AE1585" s="25"/>
      <c r="AF1585" s="25"/>
      <c r="AG1585" s="25"/>
      <c r="AH1585" s="25"/>
      <c r="AI1585" s="25"/>
      <c r="AJ1585" s="155"/>
    </row>
    <row r="1586" spans="4:36" x14ac:dyDescent="0.2">
      <c r="D1586" s="25"/>
      <c r="E1586" s="25"/>
      <c r="F1586" s="25"/>
      <c r="G1586" s="25"/>
      <c r="H1586" s="25"/>
      <c r="I1586" s="25"/>
      <c r="J1586" s="25"/>
      <c r="K1586" s="25"/>
      <c r="L1586" s="25"/>
      <c r="M1586" s="25"/>
      <c r="N1586" s="25"/>
      <c r="O1586" s="25"/>
      <c r="P1586" s="25"/>
      <c r="Q1586" s="25"/>
      <c r="R1586" s="25"/>
      <c r="S1586" s="25"/>
      <c r="T1586" s="25"/>
      <c r="U1586" s="25"/>
      <c r="V1586" s="25"/>
      <c r="W1586" s="25"/>
      <c r="X1586" s="25"/>
      <c r="Y1586" s="25"/>
      <c r="Z1586" s="25"/>
      <c r="AA1586" s="25"/>
      <c r="AB1586" s="25"/>
      <c r="AC1586" s="25"/>
      <c r="AD1586" s="25"/>
      <c r="AE1586" s="25"/>
      <c r="AF1586" s="25"/>
      <c r="AG1586" s="25"/>
      <c r="AH1586" s="25"/>
      <c r="AI1586" s="25"/>
      <c r="AJ1586" s="155"/>
    </row>
    <row r="1587" spans="4:36" x14ac:dyDescent="0.2">
      <c r="D1587" s="25"/>
      <c r="E1587" s="25"/>
      <c r="F1587" s="25"/>
      <c r="G1587" s="25"/>
      <c r="H1587" s="25"/>
      <c r="I1587" s="25"/>
      <c r="J1587" s="25"/>
      <c r="K1587" s="25"/>
      <c r="L1587" s="25"/>
      <c r="M1587" s="25"/>
      <c r="N1587" s="25"/>
      <c r="O1587" s="25"/>
      <c r="P1587" s="25"/>
      <c r="Q1587" s="25"/>
      <c r="R1587" s="25"/>
      <c r="S1587" s="25"/>
      <c r="T1587" s="25"/>
      <c r="U1587" s="25"/>
      <c r="V1587" s="25"/>
      <c r="W1587" s="25"/>
      <c r="X1587" s="25"/>
      <c r="Y1587" s="25"/>
      <c r="Z1587" s="25"/>
      <c r="AA1587" s="25"/>
      <c r="AB1587" s="25"/>
      <c r="AC1587" s="25"/>
      <c r="AD1587" s="25"/>
      <c r="AE1587" s="25"/>
      <c r="AF1587" s="25"/>
      <c r="AG1587" s="25"/>
      <c r="AH1587" s="25"/>
      <c r="AI1587" s="25"/>
      <c r="AJ1587" s="155"/>
    </row>
    <row r="1588" spans="4:36" x14ac:dyDescent="0.2">
      <c r="D1588" s="25"/>
      <c r="E1588" s="25"/>
      <c r="F1588" s="25"/>
      <c r="G1588" s="25"/>
      <c r="H1588" s="25"/>
      <c r="I1588" s="25"/>
      <c r="J1588" s="25"/>
      <c r="K1588" s="25"/>
      <c r="L1588" s="25"/>
      <c r="M1588" s="25"/>
      <c r="N1588" s="25"/>
      <c r="O1588" s="25"/>
      <c r="P1588" s="25"/>
      <c r="Q1588" s="25"/>
      <c r="R1588" s="25"/>
      <c r="S1588" s="25"/>
      <c r="T1588" s="25"/>
      <c r="U1588" s="25"/>
      <c r="V1588" s="25"/>
      <c r="W1588" s="25"/>
      <c r="X1588" s="25"/>
      <c r="Y1588" s="25"/>
      <c r="Z1588" s="25"/>
      <c r="AA1588" s="25"/>
      <c r="AB1588" s="25"/>
      <c r="AC1588" s="25"/>
      <c r="AD1588" s="25"/>
      <c r="AE1588" s="25"/>
      <c r="AF1588" s="25"/>
      <c r="AG1588" s="25"/>
      <c r="AH1588" s="25"/>
      <c r="AI1588" s="25"/>
      <c r="AJ1588" s="155"/>
    </row>
    <row r="1589" spans="4:36" x14ac:dyDescent="0.2">
      <c r="D1589" s="25"/>
      <c r="E1589" s="25"/>
      <c r="F1589" s="25"/>
      <c r="G1589" s="25"/>
      <c r="H1589" s="25"/>
      <c r="I1589" s="25"/>
      <c r="J1589" s="25"/>
      <c r="K1589" s="25"/>
      <c r="L1589" s="25"/>
      <c r="M1589" s="25"/>
      <c r="N1589" s="25"/>
      <c r="O1589" s="25"/>
      <c r="P1589" s="25"/>
      <c r="Q1589" s="25"/>
      <c r="R1589" s="25"/>
      <c r="S1589" s="25"/>
      <c r="T1589" s="25"/>
      <c r="U1589" s="25"/>
      <c r="V1589" s="25"/>
      <c r="W1589" s="25"/>
      <c r="X1589" s="25"/>
      <c r="Y1589" s="25"/>
      <c r="Z1589" s="25"/>
      <c r="AA1589" s="25"/>
      <c r="AB1589" s="25"/>
      <c r="AC1589" s="25"/>
      <c r="AD1589" s="25"/>
      <c r="AE1589" s="25"/>
      <c r="AF1589" s="25"/>
      <c r="AG1589" s="25"/>
      <c r="AH1589" s="25"/>
      <c r="AI1589" s="25"/>
      <c r="AJ1589" s="155"/>
    </row>
    <row r="1590" spans="4:36" x14ac:dyDescent="0.2">
      <c r="D1590" s="25"/>
      <c r="E1590" s="25"/>
      <c r="F1590" s="25"/>
      <c r="G1590" s="25"/>
      <c r="H1590" s="25"/>
      <c r="I1590" s="25"/>
      <c r="J1590" s="25"/>
      <c r="K1590" s="25"/>
      <c r="L1590" s="25"/>
      <c r="M1590" s="25"/>
      <c r="N1590" s="25"/>
      <c r="O1590" s="25"/>
      <c r="P1590" s="25"/>
      <c r="Q1590" s="25"/>
      <c r="R1590" s="25"/>
      <c r="S1590" s="25"/>
      <c r="T1590" s="25"/>
      <c r="U1590" s="25"/>
      <c r="V1590" s="25"/>
      <c r="W1590" s="25"/>
      <c r="X1590" s="25"/>
      <c r="Y1590" s="25"/>
      <c r="Z1590" s="25"/>
      <c r="AA1590" s="25"/>
      <c r="AB1590" s="25"/>
      <c r="AC1590" s="25"/>
      <c r="AD1590" s="25"/>
      <c r="AE1590" s="25"/>
      <c r="AF1590" s="25"/>
      <c r="AG1590" s="25"/>
      <c r="AH1590" s="25"/>
      <c r="AI1590" s="25"/>
      <c r="AJ1590" s="155"/>
    </row>
    <row r="1591" spans="4:36" x14ac:dyDescent="0.2">
      <c r="D1591" s="25"/>
      <c r="E1591" s="25"/>
      <c r="F1591" s="25"/>
      <c r="G1591" s="25"/>
      <c r="H1591" s="25"/>
      <c r="I1591" s="25"/>
      <c r="J1591" s="25"/>
      <c r="K1591" s="25"/>
      <c r="L1591" s="25"/>
      <c r="M1591" s="25"/>
      <c r="N1591" s="25"/>
      <c r="O1591" s="25"/>
      <c r="P1591" s="25"/>
      <c r="Q1591" s="25"/>
      <c r="R1591" s="25"/>
      <c r="S1591" s="25"/>
      <c r="T1591" s="25"/>
      <c r="U1591" s="25"/>
      <c r="V1591" s="25"/>
      <c r="W1591" s="25"/>
      <c r="X1591" s="25"/>
      <c r="Y1591" s="25"/>
      <c r="Z1591" s="25"/>
      <c r="AA1591" s="25"/>
      <c r="AB1591" s="25"/>
      <c r="AC1591" s="25"/>
      <c r="AD1591" s="25"/>
      <c r="AE1591" s="25"/>
      <c r="AF1591" s="25"/>
      <c r="AG1591" s="25"/>
      <c r="AH1591" s="25"/>
      <c r="AI1591" s="25"/>
      <c r="AJ1591" s="155"/>
    </row>
    <row r="1592" spans="4:36" x14ac:dyDescent="0.2">
      <c r="D1592" s="25"/>
      <c r="E1592" s="25"/>
      <c r="F1592" s="25"/>
      <c r="G1592" s="25"/>
      <c r="H1592" s="25"/>
      <c r="I1592" s="25"/>
      <c r="J1592" s="25"/>
      <c r="K1592" s="25"/>
      <c r="L1592" s="25"/>
      <c r="M1592" s="25"/>
      <c r="N1592" s="25"/>
      <c r="O1592" s="25"/>
      <c r="P1592" s="25"/>
      <c r="Q1592" s="25"/>
      <c r="R1592" s="25"/>
      <c r="S1592" s="25"/>
      <c r="T1592" s="25"/>
      <c r="U1592" s="25"/>
      <c r="V1592" s="25"/>
      <c r="W1592" s="25"/>
      <c r="X1592" s="25"/>
      <c r="Y1592" s="25"/>
      <c r="Z1592" s="25"/>
      <c r="AA1592" s="25"/>
      <c r="AB1592" s="25"/>
      <c r="AC1592" s="25"/>
      <c r="AD1592" s="25"/>
      <c r="AE1592" s="25"/>
      <c r="AF1592" s="25"/>
      <c r="AG1592" s="25"/>
      <c r="AH1592" s="25"/>
      <c r="AI1592" s="25"/>
      <c r="AJ1592" s="155"/>
    </row>
    <row r="1593" spans="4:36" x14ac:dyDescent="0.2">
      <c r="D1593" s="25"/>
      <c r="E1593" s="25"/>
      <c r="F1593" s="25"/>
      <c r="G1593" s="25"/>
      <c r="H1593" s="25"/>
      <c r="I1593" s="25"/>
      <c r="J1593" s="25"/>
      <c r="K1593" s="25"/>
      <c r="L1593" s="25"/>
      <c r="M1593" s="25"/>
      <c r="N1593" s="25"/>
      <c r="O1593" s="25"/>
      <c r="P1593" s="25"/>
      <c r="Q1593" s="25"/>
      <c r="R1593" s="25"/>
      <c r="S1593" s="25"/>
      <c r="T1593" s="25"/>
      <c r="U1593" s="25"/>
      <c r="V1593" s="25"/>
      <c r="W1593" s="25"/>
      <c r="X1593" s="25"/>
      <c r="Y1593" s="25"/>
      <c r="Z1593" s="25"/>
      <c r="AA1593" s="25"/>
      <c r="AB1593" s="25"/>
      <c r="AC1593" s="25"/>
      <c r="AD1593" s="25"/>
      <c r="AE1593" s="25"/>
      <c r="AF1593" s="25"/>
      <c r="AG1593" s="25"/>
      <c r="AH1593" s="25"/>
      <c r="AI1593" s="25"/>
      <c r="AJ1593" s="155"/>
    </row>
    <row r="1594" spans="4:36" x14ac:dyDescent="0.2">
      <c r="D1594" s="25"/>
      <c r="E1594" s="25"/>
      <c r="F1594" s="25"/>
      <c r="G1594" s="25"/>
      <c r="H1594" s="25"/>
      <c r="I1594" s="25"/>
      <c r="J1594" s="25"/>
      <c r="K1594" s="25"/>
      <c r="L1594" s="25"/>
      <c r="M1594" s="25"/>
      <c r="N1594" s="25"/>
      <c r="O1594" s="25"/>
      <c r="P1594" s="25"/>
      <c r="Q1594" s="25"/>
      <c r="R1594" s="25"/>
      <c r="S1594" s="25"/>
      <c r="T1594" s="25"/>
      <c r="U1594" s="25"/>
      <c r="V1594" s="25"/>
      <c r="W1594" s="25"/>
      <c r="X1594" s="25"/>
      <c r="Y1594" s="25"/>
      <c r="Z1594" s="25"/>
      <c r="AA1594" s="25"/>
      <c r="AB1594" s="25"/>
      <c r="AC1594" s="25"/>
      <c r="AD1594" s="25"/>
      <c r="AE1594" s="25"/>
      <c r="AF1594" s="25"/>
      <c r="AG1594" s="25"/>
      <c r="AH1594" s="25"/>
      <c r="AI1594" s="25"/>
      <c r="AJ1594" s="155"/>
    </row>
    <row r="1595" spans="4:36" x14ac:dyDescent="0.2">
      <c r="D1595" s="25"/>
      <c r="E1595" s="25"/>
      <c r="F1595" s="25"/>
      <c r="G1595" s="25"/>
      <c r="H1595" s="25"/>
      <c r="I1595" s="25"/>
      <c r="J1595" s="25"/>
      <c r="K1595" s="25"/>
      <c r="L1595" s="25"/>
      <c r="M1595" s="25"/>
      <c r="N1595" s="25"/>
      <c r="O1595" s="25"/>
      <c r="P1595" s="25"/>
      <c r="Q1595" s="25"/>
      <c r="R1595" s="25"/>
      <c r="S1595" s="25"/>
      <c r="T1595" s="25"/>
      <c r="U1595" s="25"/>
      <c r="V1595" s="25"/>
      <c r="W1595" s="25"/>
      <c r="X1595" s="25"/>
      <c r="Y1595" s="25"/>
      <c r="Z1595" s="25"/>
      <c r="AA1595" s="25"/>
      <c r="AB1595" s="25"/>
      <c r="AC1595" s="25"/>
      <c r="AD1595" s="25"/>
      <c r="AE1595" s="25"/>
      <c r="AF1595" s="25"/>
      <c r="AG1595" s="25"/>
      <c r="AH1595" s="25"/>
      <c r="AI1595" s="25"/>
      <c r="AJ1595" s="155"/>
    </row>
    <row r="1596" spans="4:36" x14ac:dyDescent="0.2">
      <c r="D1596" s="25"/>
      <c r="E1596" s="25"/>
      <c r="F1596" s="25"/>
      <c r="G1596" s="25"/>
      <c r="H1596" s="25"/>
      <c r="I1596" s="25"/>
      <c r="J1596" s="25"/>
      <c r="K1596" s="25"/>
      <c r="L1596" s="25"/>
      <c r="M1596" s="25"/>
      <c r="N1596" s="25"/>
      <c r="O1596" s="25"/>
      <c r="P1596" s="25"/>
      <c r="Q1596" s="25"/>
      <c r="R1596" s="25"/>
      <c r="S1596" s="25"/>
      <c r="T1596" s="25"/>
      <c r="U1596" s="25"/>
      <c r="V1596" s="25"/>
      <c r="W1596" s="25"/>
      <c r="X1596" s="25"/>
      <c r="Y1596" s="25"/>
      <c r="Z1596" s="25"/>
      <c r="AA1596" s="25"/>
      <c r="AB1596" s="25"/>
      <c r="AC1596" s="25"/>
      <c r="AD1596" s="25"/>
      <c r="AE1596" s="25"/>
      <c r="AF1596" s="25"/>
      <c r="AG1596" s="25"/>
      <c r="AH1596" s="25"/>
      <c r="AI1596" s="25"/>
      <c r="AJ1596" s="155"/>
    </row>
    <row r="1597" spans="4:36" x14ac:dyDescent="0.2">
      <c r="D1597" s="25"/>
      <c r="E1597" s="25"/>
      <c r="F1597" s="25"/>
      <c r="G1597" s="25"/>
      <c r="H1597" s="25"/>
      <c r="I1597" s="25"/>
      <c r="J1597" s="25"/>
      <c r="K1597" s="25"/>
      <c r="L1597" s="25"/>
      <c r="M1597" s="25"/>
      <c r="N1597" s="25"/>
      <c r="O1597" s="25"/>
      <c r="P1597" s="25"/>
      <c r="Q1597" s="25"/>
      <c r="R1597" s="25"/>
      <c r="S1597" s="25"/>
      <c r="T1597" s="25"/>
      <c r="U1597" s="25"/>
      <c r="V1597" s="25"/>
      <c r="W1597" s="25"/>
      <c r="X1597" s="25"/>
      <c r="Y1597" s="25"/>
      <c r="Z1597" s="25"/>
      <c r="AA1597" s="25"/>
      <c r="AB1597" s="25"/>
      <c r="AC1597" s="25"/>
      <c r="AD1597" s="25"/>
      <c r="AE1597" s="25"/>
      <c r="AF1597" s="25"/>
      <c r="AG1597" s="25"/>
      <c r="AH1597" s="25"/>
      <c r="AI1597" s="25"/>
      <c r="AJ1597" s="155"/>
    </row>
    <row r="1598" spans="4:36" x14ac:dyDescent="0.2">
      <c r="D1598" s="25"/>
      <c r="E1598" s="25"/>
      <c r="F1598" s="25"/>
      <c r="G1598" s="25"/>
      <c r="H1598" s="25"/>
      <c r="I1598" s="25"/>
      <c r="J1598" s="25"/>
      <c r="K1598" s="25"/>
      <c r="L1598" s="25"/>
      <c r="M1598" s="25"/>
      <c r="N1598" s="25"/>
      <c r="O1598" s="25"/>
      <c r="P1598" s="25"/>
      <c r="Q1598" s="25"/>
      <c r="R1598" s="25"/>
      <c r="S1598" s="25"/>
      <c r="T1598" s="25"/>
      <c r="U1598" s="25"/>
      <c r="V1598" s="25"/>
      <c r="W1598" s="25"/>
      <c r="X1598" s="25"/>
      <c r="Y1598" s="25"/>
      <c r="Z1598" s="25"/>
      <c r="AA1598" s="25"/>
      <c r="AB1598" s="25"/>
      <c r="AC1598" s="25"/>
      <c r="AD1598" s="25"/>
      <c r="AE1598" s="25"/>
      <c r="AF1598" s="25"/>
      <c r="AG1598" s="25"/>
      <c r="AH1598" s="25"/>
      <c r="AI1598" s="25"/>
      <c r="AJ1598" s="155"/>
    </row>
    <row r="1599" spans="4:36" x14ac:dyDescent="0.2">
      <c r="D1599" s="25"/>
      <c r="E1599" s="25"/>
      <c r="F1599" s="25"/>
      <c r="G1599" s="25"/>
      <c r="H1599" s="25"/>
      <c r="I1599" s="25"/>
      <c r="J1599" s="25"/>
      <c r="K1599" s="25"/>
      <c r="L1599" s="25"/>
      <c r="M1599" s="25"/>
      <c r="N1599" s="25"/>
      <c r="O1599" s="25"/>
      <c r="P1599" s="25"/>
      <c r="Q1599" s="25"/>
      <c r="R1599" s="25"/>
      <c r="S1599" s="25"/>
      <c r="T1599" s="25"/>
      <c r="U1599" s="25"/>
      <c r="V1599" s="25"/>
      <c r="W1599" s="25"/>
      <c r="X1599" s="25"/>
      <c r="Y1599" s="25"/>
      <c r="Z1599" s="25"/>
      <c r="AA1599" s="25"/>
      <c r="AB1599" s="25"/>
      <c r="AC1599" s="25"/>
      <c r="AD1599" s="25"/>
      <c r="AE1599" s="25"/>
      <c r="AF1599" s="25"/>
      <c r="AG1599" s="25"/>
      <c r="AH1599" s="25"/>
      <c r="AI1599" s="25"/>
      <c r="AJ1599" s="155"/>
    </row>
    <row r="1600" spans="4:36" x14ac:dyDescent="0.2">
      <c r="D1600" s="25"/>
      <c r="E1600" s="25"/>
      <c r="F1600" s="25"/>
      <c r="G1600" s="25"/>
      <c r="H1600" s="25"/>
      <c r="I1600" s="25"/>
      <c r="J1600" s="25"/>
      <c r="K1600" s="25"/>
      <c r="L1600" s="25"/>
      <c r="M1600" s="25"/>
      <c r="N1600" s="25"/>
      <c r="O1600" s="25"/>
      <c r="P1600" s="25"/>
      <c r="Q1600" s="25"/>
      <c r="R1600" s="25"/>
      <c r="S1600" s="25"/>
      <c r="T1600" s="25"/>
      <c r="U1600" s="25"/>
      <c r="V1600" s="25"/>
      <c r="W1600" s="25"/>
      <c r="X1600" s="25"/>
      <c r="Y1600" s="25"/>
      <c r="Z1600" s="25"/>
      <c r="AA1600" s="25"/>
      <c r="AB1600" s="25"/>
      <c r="AC1600" s="25"/>
      <c r="AD1600" s="25"/>
      <c r="AE1600" s="25"/>
      <c r="AF1600" s="25"/>
      <c r="AG1600" s="25"/>
      <c r="AH1600" s="25"/>
      <c r="AI1600" s="25"/>
      <c r="AJ1600" s="155"/>
    </row>
    <row r="1601" spans="4:36" x14ac:dyDescent="0.2">
      <c r="D1601" s="25"/>
      <c r="E1601" s="25"/>
      <c r="F1601" s="25"/>
      <c r="G1601" s="25"/>
      <c r="H1601" s="25"/>
      <c r="I1601" s="25"/>
      <c r="J1601" s="25"/>
      <c r="K1601" s="25"/>
      <c r="L1601" s="25"/>
      <c r="M1601" s="25"/>
      <c r="N1601" s="25"/>
      <c r="O1601" s="25"/>
      <c r="P1601" s="25"/>
      <c r="Q1601" s="25"/>
      <c r="R1601" s="25"/>
      <c r="S1601" s="25"/>
      <c r="T1601" s="25"/>
      <c r="U1601" s="25"/>
      <c r="V1601" s="25"/>
      <c r="W1601" s="25"/>
      <c r="X1601" s="25"/>
      <c r="Y1601" s="25"/>
      <c r="Z1601" s="25"/>
      <c r="AA1601" s="25"/>
      <c r="AB1601" s="25"/>
      <c r="AC1601" s="25"/>
      <c r="AD1601" s="25"/>
      <c r="AE1601" s="25"/>
      <c r="AF1601" s="25"/>
      <c r="AG1601" s="25"/>
      <c r="AH1601" s="25"/>
      <c r="AI1601" s="25"/>
      <c r="AJ1601" s="155"/>
    </row>
    <row r="1602" spans="4:36" x14ac:dyDescent="0.2">
      <c r="D1602" s="25"/>
      <c r="E1602" s="25"/>
      <c r="F1602" s="25"/>
      <c r="G1602" s="25"/>
      <c r="H1602" s="25"/>
      <c r="I1602" s="25"/>
      <c r="J1602" s="25"/>
      <c r="K1602" s="25"/>
      <c r="L1602" s="25"/>
      <c r="M1602" s="25"/>
      <c r="N1602" s="25"/>
      <c r="O1602" s="25"/>
      <c r="P1602" s="25"/>
      <c r="Q1602" s="25"/>
      <c r="R1602" s="25"/>
      <c r="S1602" s="25"/>
      <c r="T1602" s="25"/>
      <c r="U1602" s="25"/>
      <c r="V1602" s="25"/>
      <c r="W1602" s="25"/>
      <c r="X1602" s="25"/>
      <c r="Y1602" s="25"/>
      <c r="Z1602" s="25"/>
      <c r="AA1602" s="25"/>
      <c r="AB1602" s="25"/>
      <c r="AC1602" s="25"/>
      <c r="AD1602" s="25"/>
      <c r="AE1602" s="25"/>
      <c r="AF1602" s="25"/>
      <c r="AG1602" s="25"/>
      <c r="AH1602" s="25"/>
      <c r="AI1602" s="25"/>
      <c r="AJ1602" s="155"/>
    </row>
    <row r="1603" spans="4:36" x14ac:dyDescent="0.2">
      <c r="D1603" s="25"/>
      <c r="E1603" s="25"/>
      <c r="F1603" s="25"/>
      <c r="G1603" s="25"/>
      <c r="H1603" s="25"/>
      <c r="I1603" s="25"/>
      <c r="J1603" s="25"/>
      <c r="K1603" s="25"/>
      <c r="L1603" s="25"/>
      <c r="M1603" s="25"/>
      <c r="N1603" s="25"/>
      <c r="O1603" s="25"/>
      <c r="P1603" s="25"/>
      <c r="Q1603" s="25"/>
      <c r="R1603" s="25"/>
      <c r="S1603" s="25"/>
      <c r="T1603" s="25"/>
      <c r="U1603" s="25"/>
      <c r="V1603" s="25"/>
      <c r="W1603" s="25"/>
      <c r="X1603" s="25"/>
      <c r="Y1603" s="25"/>
      <c r="Z1603" s="25"/>
      <c r="AA1603" s="25"/>
      <c r="AB1603" s="25"/>
      <c r="AC1603" s="25"/>
      <c r="AD1603" s="25"/>
      <c r="AE1603" s="25"/>
      <c r="AF1603" s="25"/>
      <c r="AG1603" s="25"/>
      <c r="AH1603" s="25"/>
      <c r="AI1603" s="25"/>
      <c r="AJ1603" s="155"/>
    </row>
    <row r="1604" spans="4:36" x14ac:dyDescent="0.2">
      <c r="D1604" s="25"/>
      <c r="E1604" s="25"/>
      <c r="F1604" s="25"/>
      <c r="G1604" s="25"/>
      <c r="H1604" s="25"/>
      <c r="I1604" s="25"/>
      <c r="J1604" s="25"/>
      <c r="K1604" s="25"/>
      <c r="L1604" s="25"/>
      <c r="M1604" s="25"/>
      <c r="N1604" s="25"/>
      <c r="O1604" s="25"/>
      <c r="P1604" s="25"/>
      <c r="Q1604" s="25"/>
      <c r="R1604" s="25"/>
      <c r="S1604" s="25"/>
      <c r="T1604" s="25"/>
      <c r="U1604" s="25"/>
      <c r="V1604" s="25"/>
      <c r="W1604" s="25"/>
      <c r="X1604" s="25"/>
      <c r="Y1604" s="25"/>
      <c r="Z1604" s="25"/>
      <c r="AA1604" s="25"/>
      <c r="AB1604" s="25"/>
      <c r="AC1604" s="25"/>
      <c r="AD1604" s="25"/>
      <c r="AE1604" s="25"/>
      <c r="AF1604" s="25"/>
      <c r="AG1604" s="25"/>
      <c r="AH1604" s="25"/>
      <c r="AI1604" s="25"/>
      <c r="AJ1604" s="155"/>
    </row>
    <row r="1605" spans="4:36" x14ac:dyDescent="0.2">
      <c r="D1605" s="25"/>
      <c r="E1605" s="25"/>
      <c r="F1605" s="25"/>
      <c r="G1605" s="25"/>
      <c r="H1605" s="25"/>
      <c r="I1605" s="25"/>
      <c r="J1605" s="25"/>
      <c r="K1605" s="25"/>
      <c r="L1605" s="25"/>
      <c r="M1605" s="25"/>
      <c r="N1605" s="25"/>
      <c r="O1605" s="25"/>
      <c r="P1605" s="25"/>
      <c r="Q1605" s="25"/>
      <c r="R1605" s="25"/>
      <c r="S1605" s="25"/>
      <c r="T1605" s="25"/>
      <c r="U1605" s="25"/>
      <c r="V1605" s="25"/>
      <c r="W1605" s="25"/>
      <c r="X1605" s="25"/>
      <c r="Y1605" s="25"/>
      <c r="Z1605" s="25"/>
      <c r="AA1605" s="25"/>
      <c r="AB1605" s="25"/>
      <c r="AC1605" s="25"/>
      <c r="AD1605" s="25"/>
      <c r="AE1605" s="25"/>
      <c r="AF1605" s="25"/>
      <c r="AG1605" s="25"/>
      <c r="AH1605" s="25"/>
      <c r="AI1605" s="25"/>
      <c r="AJ1605" s="155"/>
    </row>
    <row r="1606" spans="4:36" x14ac:dyDescent="0.2">
      <c r="D1606" s="25"/>
      <c r="E1606" s="25"/>
      <c r="F1606" s="25"/>
      <c r="G1606" s="25"/>
      <c r="H1606" s="25"/>
      <c r="I1606" s="25"/>
      <c r="J1606" s="25"/>
      <c r="K1606" s="25"/>
      <c r="L1606" s="25"/>
      <c r="M1606" s="25"/>
      <c r="N1606" s="25"/>
      <c r="O1606" s="25"/>
      <c r="P1606" s="25"/>
      <c r="Q1606" s="25"/>
      <c r="R1606" s="25"/>
      <c r="S1606" s="25"/>
      <c r="T1606" s="25"/>
      <c r="U1606" s="25"/>
      <c r="V1606" s="25"/>
      <c r="W1606" s="25"/>
      <c r="X1606" s="25"/>
      <c r="Y1606" s="25"/>
      <c r="Z1606" s="25"/>
      <c r="AA1606" s="25"/>
      <c r="AB1606" s="25"/>
      <c r="AC1606" s="25"/>
      <c r="AD1606" s="25"/>
      <c r="AE1606" s="25"/>
      <c r="AF1606" s="25"/>
      <c r="AG1606" s="25"/>
      <c r="AH1606" s="25"/>
      <c r="AI1606" s="25"/>
      <c r="AJ1606" s="155"/>
    </row>
    <row r="1607" spans="4:36" x14ac:dyDescent="0.2">
      <c r="D1607" s="25"/>
      <c r="E1607" s="25"/>
      <c r="F1607" s="25"/>
      <c r="G1607" s="25"/>
      <c r="H1607" s="25"/>
      <c r="I1607" s="25"/>
      <c r="J1607" s="25"/>
      <c r="K1607" s="25"/>
      <c r="L1607" s="25"/>
      <c r="M1607" s="25"/>
      <c r="N1607" s="25"/>
      <c r="O1607" s="25"/>
      <c r="P1607" s="25"/>
      <c r="Q1607" s="25"/>
      <c r="R1607" s="25"/>
      <c r="S1607" s="25"/>
      <c r="T1607" s="25"/>
      <c r="U1607" s="25"/>
      <c r="V1607" s="25"/>
      <c r="W1607" s="25"/>
      <c r="X1607" s="25"/>
      <c r="Y1607" s="25"/>
      <c r="Z1607" s="25"/>
      <c r="AA1607" s="25"/>
      <c r="AB1607" s="25"/>
      <c r="AC1607" s="25"/>
      <c r="AD1607" s="25"/>
      <c r="AE1607" s="25"/>
      <c r="AF1607" s="25"/>
      <c r="AG1607" s="25"/>
      <c r="AH1607" s="25"/>
      <c r="AI1607" s="25"/>
      <c r="AJ1607" s="155"/>
    </row>
    <row r="1608" spans="4:36" x14ac:dyDescent="0.2">
      <c r="D1608" s="25"/>
      <c r="E1608" s="25"/>
      <c r="F1608" s="25"/>
      <c r="G1608" s="25"/>
      <c r="H1608" s="25"/>
      <c r="I1608" s="25"/>
      <c r="J1608" s="25"/>
      <c r="K1608" s="25"/>
      <c r="L1608" s="25"/>
      <c r="M1608" s="25"/>
      <c r="N1608" s="25"/>
      <c r="O1608" s="25"/>
      <c r="P1608" s="25"/>
      <c r="Q1608" s="25"/>
      <c r="R1608" s="25"/>
      <c r="S1608" s="25"/>
      <c r="T1608" s="25"/>
      <c r="U1608" s="25"/>
      <c r="V1608" s="25"/>
      <c r="W1608" s="25"/>
      <c r="X1608" s="25"/>
      <c r="Y1608" s="25"/>
      <c r="Z1608" s="25"/>
      <c r="AA1608" s="25"/>
      <c r="AB1608" s="25"/>
      <c r="AC1608" s="25"/>
      <c r="AD1608" s="25"/>
      <c r="AE1608" s="25"/>
      <c r="AF1608" s="25"/>
      <c r="AG1608" s="25"/>
      <c r="AH1608" s="25"/>
      <c r="AI1608" s="25"/>
      <c r="AJ1608" s="155"/>
    </row>
    <row r="1609" spans="4:36" x14ac:dyDescent="0.2">
      <c r="D1609" s="25"/>
      <c r="E1609" s="25"/>
      <c r="F1609" s="25"/>
      <c r="G1609" s="25"/>
      <c r="H1609" s="25"/>
      <c r="I1609" s="25"/>
      <c r="J1609" s="25"/>
      <c r="K1609" s="25"/>
      <c r="L1609" s="25"/>
      <c r="M1609" s="25"/>
      <c r="N1609" s="25"/>
      <c r="O1609" s="25"/>
      <c r="P1609" s="25"/>
      <c r="Q1609" s="25"/>
      <c r="R1609" s="25"/>
      <c r="S1609" s="25"/>
      <c r="T1609" s="25"/>
      <c r="U1609" s="25"/>
      <c r="V1609" s="25"/>
      <c r="W1609" s="25"/>
      <c r="X1609" s="25"/>
      <c r="Y1609" s="25"/>
      <c r="Z1609" s="25"/>
      <c r="AA1609" s="25"/>
      <c r="AB1609" s="25"/>
      <c r="AC1609" s="25"/>
      <c r="AD1609" s="25"/>
      <c r="AE1609" s="25"/>
      <c r="AF1609" s="25"/>
      <c r="AG1609" s="25"/>
      <c r="AH1609" s="25"/>
      <c r="AI1609" s="25"/>
      <c r="AJ1609" s="155"/>
    </row>
    <row r="1610" spans="4:36" x14ac:dyDescent="0.2">
      <c r="D1610" s="25"/>
      <c r="E1610" s="25"/>
      <c r="F1610" s="25"/>
      <c r="G1610" s="25"/>
      <c r="H1610" s="25"/>
      <c r="I1610" s="25"/>
      <c r="J1610" s="25"/>
      <c r="K1610" s="25"/>
      <c r="L1610" s="25"/>
      <c r="M1610" s="25"/>
      <c r="N1610" s="25"/>
      <c r="O1610" s="25"/>
      <c r="P1610" s="25"/>
      <c r="Q1610" s="25"/>
      <c r="R1610" s="25"/>
      <c r="S1610" s="25"/>
      <c r="T1610" s="25"/>
      <c r="U1610" s="25"/>
      <c r="V1610" s="25"/>
      <c r="W1610" s="25"/>
      <c r="X1610" s="25"/>
      <c r="Y1610" s="25"/>
      <c r="Z1610" s="25"/>
      <c r="AA1610" s="25"/>
      <c r="AB1610" s="25"/>
      <c r="AC1610" s="25"/>
      <c r="AD1610" s="25"/>
      <c r="AE1610" s="25"/>
      <c r="AF1610" s="25"/>
      <c r="AG1610" s="25"/>
      <c r="AH1610" s="25"/>
      <c r="AI1610" s="25"/>
      <c r="AJ1610" s="155"/>
    </row>
    <row r="1611" spans="4:36" x14ac:dyDescent="0.2">
      <c r="D1611" s="25"/>
      <c r="E1611" s="25"/>
      <c r="F1611" s="25"/>
      <c r="G1611" s="25"/>
      <c r="H1611" s="25"/>
      <c r="I1611" s="25"/>
      <c r="J1611" s="25"/>
      <c r="K1611" s="25"/>
      <c r="L1611" s="25"/>
      <c r="M1611" s="25"/>
      <c r="N1611" s="25"/>
      <c r="O1611" s="25"/>
      <c r="P1611" s="25"/>
      <c r="Q1611" s="25"/>
      <c r="R1611" s="25"/>
      <c r="S1611" s="25"/>
      <c r="T1611" s="25"/>
      <c r="U1611" s="25"/>
      <c r="V1611" s="25"/>
      <c r="W1611" s="25"/>
      <c r="X1611" s="25"/>
      <c r="Y1611" s="25"/>
      <c r="Z1611" s="25"/>
      <c r="AA1611" s="25"/>
      <c r="AB1611" s="25"/>
      <c r="AC1611" s="25"/>
      <c r="AD1611" s="25"/>
      <c r="AE1611" s="25"/>
      <c r="AF1611" s="25"/>
      <c r="AG1611" s="25"/>
      <c r="AH1611" s="25"/>
      <c r="AI1611" s="25"/>
      <c r="AJ1611" s="155"/>
    </row>
    <row r="1612" spans="4:36" x14ac:dyDescent="0.2">
      <c r="D1612" s="25"/>
      <c r="E1612" s="25"/>
      <c r="F1612" s="25"/>
      <c r="G1612" s="25"/>
      <c r="H1612" s="25"/>
      <c r="I1612" s="25"/>
      <c r="J1612" s="25"/>
      <c r="K1612" s="25"/>
      <c r="L1612" s="25"/>
      <c r="M1612" s="25"/>
      <c r="N1612" s="25"/>
      <c r="O1612" s="25"/>
      <c r="P1612" s="25"/>
      <c r="Q1612" s="25"/>
      <c r="R1612" s="25"/>
      <c r="S1612" s="25"/>
      <c r="T1612" s="25"/>
      <c r="U1612" s="25"/>
      <c r="V1612" s="25"/>
      <c r="W1612" s="25"/>
      <c r="X1612" s="25"/>
      <c r="Y1612" s="25"/>
      <c r="Z1612" s="25"/>
      <c r="AA1612" s="25"/>
      <c r="AB1612" s="25"/>
      <c r="AC1612" s="25"/>
      <c r="AD1612" s="25"/>
      <c r="AE1612" s="25"/>
      <c r="AF1612" s="25"/>
      <c r="AG1612" s="25"/>
      <c r="AH1612" s="25"/>
      <c r="AI1612" s="25"/>
      <c r="AJ1612" s="155"/>
    </row>
    <row r="1613" spans="4:36" x14ac:dyDescent="0.2">
      <c r="D1613" s="25"/>
      <c r="E1613" s="25"/>
      <c r="F1613" s="25"/>
      <c r="G1613" s="25"/>
      <c r="H1613" s="25"/>
      <c r="I1613" s="25"/>
      <c r="J1613" s="25"/>
      <c r="K1613" s="25"/>
      <c r="L1613" s="25"/>
      <c r="M1613" s="25"/>
      <c r="N1613" s="25"/>
      <c r="O1613" s="25"/>
      <c r="P1613" s="25"/>
      <c r="Q1613" s="25"/>
      <c r="R1613" s="25"/>
      <c r="S1613" s="25"/>
      <c r="T1613" s="25"/>
      <c r="U1613" s="25"/>
      <c r="V1613" s="25"/>
      <c r="W1613" s="25"/>
      <c r="X1613" s="25"/>
      <c r="Y1613" s="25"/>
      <c r="Z1613" s="25"/>
      <c r="AA1613" s="25"/>
      <c r="AB1613" s="25"/>
      <c r="AC1613" s="25"/>
      <c r="AD1613" s="25"/>
      <c r="AE1613" s="25"/>
      <c r="AF1613" s="25"/>
      <c r="AG1613" s="25"/>
      <c r="AH1613" s="25"/>
      <c r="AI1613" s="25"/>
      <c r="AJ1613" s="155"/>
    </row>
    <row r="1614" spans="4:36" x14ac:dyDescent="0.2">
      <c r="D1614" s="25"/>
      <c r="E1614" s="25"/>
      <c r="F1614" s="25"/>
      <c r="G1614" s="25"/>
      <c r="H1614" s="25"/>
      <c r="I1614" s="25"/>
      <c r="J1614" s="25"/>
      <c r="K1614" s="25"/>
      <c r="L1614" s="25"/>
      <c r="M1614" s="25"/>
      <c r="N1614" s="25"/>
      <c r="O1614" s="25"/>
      <c r="P1614" s="25"/>
      <c r="Q1614" s="25"/>
      <c r="R1614" s="25"/>
      <c r="S1614" s="25"/>
      <c r="T1614" s="25"/>
      <c r="U1614" s="25"/>
      <c r="V1614" s="25"/>
      <c r="W1614" s="25"/>
      <c r="X1614" s="25"/>
      <c r="Y1614" s="25"/>
      <c r="Z1614" s="25"/>
      <c r="AA1614" s="25"/>
      <c r="AB1614" s="25"/>
      <c r="AC1614" s="25"/>
      <c r="AD1614" s="25"/>
      <c r="AE1614" s="25"/>
      <c r="AF1614" s="25"/>
      <c r="AG1614" s="25"/>
      <c r="AH1614" s="25"/>
      <c r="AI1614" s="25"/>
      <c r="AJ1614" s="155"/>
    </row>
    <row r="1615" spans="4:36" x14ac:dyDescent="0.2">
      <c r="D1615" s="25"/>
      <c r="E1615" s="25"/>
      <c r="F1615" s="25"/>
      <c r="G1615" s="25"/>
      <c r="H1615" s="25"/>
      <c r="I1615" s="25"/>
      <c r="J1615" s="25"/>
      <c r="K1615" s="25"/>
      <c r="L1615" s="25"/>
      <c r="M1615" s="25"/>
      <c r="N1615" s="25"/>
      <c r="O1615" s="25"/>
      <c r="P1615" s="25"/>
      <c r="Q1615" s="25"/>
      <c r="R1615" s="25"/>
      <c r="S1615" s="25"/>
      <c r="T1615" s="25"/>
      <c r="U1615" s="25"/>
      <c r="V1615" s="25"/>
      <c r="W1615" s="25"/>
      <c r="X1615" s="25"/>
      <c r="Y1615" s="25"/>
      <c r="Z1615" s="25"/>
      <c r="AA1615" s="25"/>
      <c r="AB1615" s="25"/>
      <c r="AC1615" s="25"/>
      <c r="AD1615" s="25"/>
      <c r="AE1615" s="25"/>
      <c r="AF1615" s="25"/>
      <c r="AG1615" s="25"/>
      <c r="AH1615" s="25"/>
      <c r="AI1615" s="25"/>
      <c r="AJ1615" s="155"/>
    </row>
    <row r="1616" spans="4:36" x14ac:dyDescent="0.2">
      <c r="D1616" s="25"/>
      <c r="E1616" s="25"/>
      <c r="F1616" s="25"/>
      <c r="G1616" s="25"/>
      <c r="H1616" s="25"/>
      <c r="I1616" s="25"/>
      <c r="J1616" s="25"/>
      <c r="K1616" s="25"/>
      <c r="L1616" s="25"/>
      <c r="M1616" s="25"/>
      <c r="N1616" s="25"/>
      <c r="O1616" s="25"/>
      <c r="P1616" s="25"/>
      <c r="Q1616" s="25"/>
      <c r="R1616" s="25"/>
      <c r="S1616" s="25"/>
      <c r="T1616" s="25"/>
      <c r="U1616" s="25"/>
      <c r="V1616" s="25"/>
      <c r="W1616" s="25"/>
      <c r="X1616" s="25"/>
      <c r="Y1616" s="25"/>
      <c r="Z1616" s="25"/>
      <c r="AA1616" s="25"/>
      <c r="AB1616" s="25"/>
      <c r="AC1616" s="25"/>
      <c r="AD1616" s="25"/>
      <c r="AE1616" s="25"/>
      <c r="AF1616" s="25"/>
      <c r="AG1616" s="25"/>
      <c r="AH1616" s="25"/>
      <c r="AI1616" s="25"/>
      <c r="AJ1616" s="155"/>
    </row>
    <row r="1617" spans="4:36" x14ac:dyDescent="0.2">
      <c r="D1617" s="25"/>
      <c r="E1617" s="25"/>
      <c r="F1617" s="25"/>
      <c r="G1617" s="25"/>
      <c r="H1617" s="25"/>
      <c r="I1617" s="25"/>
      <c r="J1617" s="25"/>
      <c r="K1617" s="25"/>
      <c r="L1617" s="25"/>
      <c r="M1617" s="25"/>
      <c r="N1617" s="25"/>
      <c r="O1617" s="25"/>
      <c r="P1617" s="25"/>
      <c r="Q1617" s="25"/>
      <c r="R1617" s="25"/>
      <c r="S1617" s="25"/>
      <c r="T1617" s="25"/>
      <c r="U1617" s="25"/>
      <c r="V1617" s="25"/>
      <c r="W1617" s="25"/>
      <c r="X1617" s="25"/>
      <c r="Y1617" s="25"/>
      <c r="Z1617" s="25"/>
      <c r="AA1617" s="25"/>
      <c r="AB1617" s="25"/>
      <c r="AC1617" s="25"/>
      <c r="AD1617" s="25"/>
      <c r="AE1617" s="25"/>
      <c r="AF1617" s="25"/>
      <c r="AG1617" s="25"/>
      <c r="AH1617" s="25"/>
      <c r="AI1617" s="25"/>
      <c r="AJ1617" s="155"/>
    </row>
    <row r="1618" spans="4:36" x14ac:dyDescent="0.2">
      <c r="D1618" s="25"/>
      <c r="E1618" s="25"/>
      <c r="F1618" s="25"/>
      <c r="G1618" s="25"/>
      <c r="H1618" s="25"/>
      <c r="I1618" s="25"/>
      <c r="J1618" s="25"/>
      <c r="K1618" s="25"/>
      <c r="L1618" s="25"/>
      <c r="M1618" s="25"/>
      <c r="N1618" s="25"/>
      <c r="O1618" s="25"/>
      <c r="P1618" s="25"/>
      <c r="Q1618" s="25"/>
      <c r="R1618" s="25"/>
      <c r="S1618" s="25"/>
      <c r="T1618" s="25"/>
      <c r="U1618" s="25"/>
      <c r="V1618" s="25"/>
      <c r="W1618" s="25"/>
      <c r="X1618" s="25"/>
      <c r="Y1618" s="25"/>
      <c r="Z1618" s="25"/>
      <c r="AA1618" s="25"/>
      <c r="AB1618" s="25"/>
      <c r="AC1618" s="25"/>
      <c r="AD1618" s="25"/>
      <c r="AE1618" s="25"/>
      <c r="AF1618" s="25"/>
      <c r="AG1618" s="25"/>
      <c r="AH1618" s="25"/>
      <c r="AI1618" s="25"/>
      <c r="AJ1618" s="155"/>
    </row>
    <row r="1619" spans="4:36" x14ac:dyDescent="0.2">
      <c r="D1619" s="25"/>
      <c r="E1619" s="25"/>
      <c r="F1619" s="25"/>
      <c r="G1619" s="25"/>
      <c r="H1619" s="25"/>
      <c r="I1619" s="25"/>
      <c r="J1619" s="25"/>
      <c r="K1619" s="25"/>
      <c r="L1619" s="25"/>
      <c r="M1619" s="25"/>
      <c r="N1619" s="25"/>
      <c r="O1619" s="25"/>
      <c r="P1619" s="25"/>
      <c r="Q1619" s="25"/>
      <c r="R1619" s="25"/>
      <c r="S1619" s="25"/>
      <c r="T1619" s="25"/>
      <c r="U1619" s="25"/>
      <c r="V1619" s="25"/>
      <c r="W1619" s="25"/>
      <c r="X1619" s="25"/>
      <c r="Y1619" s="25"/>
      <c r="Z1619" s="25"/>
      <c r="AA1619" s="25"/>
      <c r="AB1619" s="25"/>
      <c r="AC1619" s="25"/>
      <c r="AD1619" s="25"/>
      <c r="AE1619" s="25"/>
      <c r="AF1619" s="25"/>
      <c r="AG1619" s="25"/>
      <c r="AH1619" s="25"/>
      <c r="AI1619" s="25"/>
      <c r="AJ1619" s="155"/>
    </row>
    <row r="1620" spans="4:36" x14ac:dyDescent="0.2">
      <c r="D1620" s="25"/>
      <c r="E1620" s="25"/>
      <c r="F1620" s="25"/>
      <c r="G1620" s="25"/>
      <c r="H1620" s="25"/>
      <c r="I1620" s="25"/>
      <c r="J1620" s="25"/>
      <c r="K1620" s="25"/>
      <c r="L1620" s="25"/>
      <c r="M1620" s="25"/>
      <c r="N1620" s="25"/>
      <c r="O1620" s="25"/>
      <c r="P1620" s="25"/>
      <c r="Q1620" s="25"/>
      <c r="R1620" s="25"/>
      <c r="S1620" s="25"/>
      <c r="T1620" s="25"/>
      <c r="U1620" s="25"/>
      <c r="V1620" s="25"/>
      <c r="W1620" s="25"/>
      <c r="X1620" s="25"/>
      <c r="Y1620" s="25"/>
      <c r="Z1620" s="25"/>
      <c r="AA1620" s="25"/>
      <c r="AB1620" s="25"/>
      <c r="AC1620" s="25"/>
      <c r="AD1620" s="25"/>
      <c r="AE1620" s="25"/>
      <c r="AF1620" s="25"/>
      <c r="AG1620" s="25"/>
      <c r="AH1620" s="25"/>
      <c r="AI1620" s="25"/>
      <c r="AJ1620" s="155"/>
    </row>
    <row r="1621" spans="4:36" x14ac:dyDescent="0.2">
      <c r="D1621" s="25"/>
      <c r="E1621" s="25"/>
      <c r="F1621" s="25"/>
      <c r="G1621" s="25"/>
      <c r="H1621" s="25"/>
      <c r="I1621" s="25"/>
      <c r="J1621" s="25"/>
      <c r="K1621" s="25"/>
      <c r="L1621" s="25"/>
      <c r="M1621" s="25"/>
      <c r="N1621" s="25"/>
      <c r="O1621" s="25"/>
      <c r="P1621" s="25"/>
      <c r="Q1621" s="25"/>
      <c r="R1621" s="25"/>
      <c r="S1621" s="25"/>
      <c r="T1621" s="25"/>
      <c r="U1621" s="25"/>
      <c r="V1621" s="25"/>
      <c r="W1621" s="25"/>
      <c r="X1621" s="25"/>
      <c r="Y1621" s="25"/>
      <c r="Z1621" s="25"/>
      <c r="AA1621" s="25"/>
      <c r="AB1621" s="25"/>
      <c r="AC1621" s="25"/>
      <c r="AD1621" s="25"/>
      <c r="AE1621" s="25"/>
      <c r="AF1621" s="25"/>
      <c r="AG1621" s="25"/>
      <c r="AH1621" s="25"/>
      <c r="AI1621" s="25"/>
      <c r="AJ1621" s="155"/>
    </row>
    <row r="1622" spans="4:36" x14ac:dyDescent="0.2">
      <c r="D1622" s="25"/>
      <c r="E1622" s="25"/>
      <c r="F1622" s="25"/>
      <c r="G1622" s="25"/>
      <c r="H1622" s="25"/>
      <c r="I1622" s="25"/>
      <c r="J1622" s="25"/>
      <c r="K1622" s="25"/>
      <c r="L1622" s="25"/>
      <c r="M1622" s="25"/>
      <c r="N1622" s="25"/>
      <c r="O1622" s="25"/>
      <c r="P1622" s="25"/>
      <c r="Q1622" s="25"/>
      <c r="R1622" s="25"/>
      <c r="S1622" s="25"/>
      <c r="T1622" s="25"/>
      <c r="U1622" s="25"/>
      <c r="V1622" s="25"/>
      <c r="W1622" s="25"/>
      <c r="X1622" s="25"/>
      <c r="Y1622" s="25"/>
      <c r="Z1622" s="25"/>
      <c r="AA1622" s="25"/>
      <c r="AB1622" s="25"/>
      <c r="AC1622" s="25"/>
      <c r="AD1622" s="25"/>
      <c r="AE1622" s="25"/>
      <c r="AF1622" s="25"/>
      <c r="AG1622" s="25"/>
      <c r="AH1622" s="25"/>
      <c r="AI1622" s="25"/>
      <c r="AJ1622" s="155"/>
    </row>
    <row r="1623" spans="4:36" x14ac:dyDescent="0.2">
      <c r="D1623" s="25"/>
      <c r="E1623" s="25"/>
      <c r="F1623" s="25"/>
      <c r="G1623" s="25"/>
      <c r="H1623" s="25"/>
      <c r="I1623" s="25"/>
      <c r="J1623" s="25"/>
      <c r="K1623" s="25"/>
      <c r="L1623" s="25"/>
      <c r="M1623" s="25"/>
      <c r="N1623" s="25"/>
      <c r="O1623" s="25"/>
      <c r="P1623" s="25"/>
      <c r="Q1623" s="25"/>
      <c r="R1623" s="25"/>
      <c r="S1623" s="25"/>
      <c r="T1623" s="25"/>
      <c r="U1623" s="25"/>
      <c r="V1623" s="25"/>
      <c r="W1623" s="25"/>
      <c r="X1623" s="25"/>
      <c r="Y1623" s="25"/>
      <c r="Z1623" s="25"/>
      <c r="AA1623" s="25"/>
      <c r="AB1623" s="25"/>
      <c r="AC1623" s="25"/>
      <c r="AD1623" s="25"/>
      <c r="AE1623" s="25"/>
      <c r="AF1623" s="25"/>
      <c r="AG1623" s="25"/>
      <c r="AH1623" s="25"/>
      <c r="AI1623" s="25"/>
      <c r="AJ1623" s="155"/>
    </row>
    <row r="1624" spans="4:36" x14ac:dyDescent="0.2">
      <c r="D1624" s="25"/>
      <c r="E1624" s="25"/>
      <c r="F1624" s="25"/>
      <c r="G1624" s="25"/>
      <c r="H1624" s="25"/>
      <c r="I1624" s="25"/>
      <c r="J1624" s="25"/>
      <c r="K1624" s="25"/>
      <c r="L1624" s="25"/>
      <c r="M1624" s="25"/>
      <c r="N1624" s="25"/>
      <c r="O1624" s="25"/>
      <c r="P1624" s="25"/>
      <c r="Q1624" s="25"/>
      <c r="R1624" s="25"/>
      <c r="S1624" s="25"/>
      <c r="T1624" s="25"/>
      <c r="U1624" s="25"/>
      <c r="V1624" s="25"/>
      <c r="W1624" s="25"/>
      <c r="X1624" s="25"/>
      <c r="Y1624" s="25"/>
      <c r="Z1624" s="25"/>
      <c r="AA1624" s="25"/>
      <c r="AB1624" s="25"/>
      <c r="AC1624" s="25"/>
      <c r="AD1624" s="25"/>
      <c r="AE1624" s="25"/>
      <c r="AF1624" s="25"/>
      <c r="AG1624" s="25"/>
      <c r="AH1624" s="25"/>
      <c r="AI1624" s="25"/>
      <c r="AJ1624" s="155"/>
    </row>
    <row r="1625" spans="4:36" x14ac:dyDescent="0.2">
      <c r="D1625" s="25"/>
      <c r="E1625" s="25"/>
      <c r="F1625" s="25"/>
      <c r="G1625" s="25"/>
      <c r="H1625" s="25"/>
      <c r="I1625" s="25"/>
      <c r="J1625" s="25"/>
      <c r="K1625" s="25"/>
      <c r="L1625" s="25"/>
      <c r="M1625" s="25"/>
      <c r="N1625" s="25"/>
      <c r="O1625" s="25"/>
      <c r="P1625" s="25"/>
      <c r="Q1625" s="25"/>
      <c r="R1625" s="25"/>
      <c r="S1625" s="25"/>
      <c r="T1625" s="25"/>
      <c r="U1625" s="25"/>
      <c r="V1625" s="25"/>
      <c r="W1625" s="25"/>
      <c r="X1625" s="25"/>
      <c r="Y1625" s="25"/>
      <c r="Z1625" s="25"/>
      <c r="AA1625" s="25"/>
      <c r="AB1625" s="25"/>
      <c r="AC1625" s="25"/>
      <c r="AD1625" s="25"/>
      <c r="AE1625" s="25"/>
      <c r="AF1625" s="25"/>
      <c r="AG1625" s="25"/>
      <c r="AH1625" s="25"/>
      <c r="AI1625" s="25"/>
      <c r="AJ1625" s="155"/>
    </row>
    <row r="1626" spans="4:36" x14ac:dyDescent="0.2">
      <c r="D1626" s="25"/>
      <c r="E1626" s="25"/>
      <c r="F1626" s="25"/>
      <c r="G1626" s="25"/>
      <c r="H1626" s="25"/>
      <c r="I1626" s="25"/>
      <c r="J1626" s="25"/>
      <c r="K1626" s="25"/>
      <c r="L1626" s="25"/>
      <c r="M1626" s="25"/>
      <c r="N1626" s="25"/>
      <c r="O1626" s="25"/>
      <c r="P1626" s="25"/>
      <c r="Q1626" s="25"/>
      <c r="R1626" s="25"/>
      <c r="S1626" s="25"/>
      <c r="T1626" s="25"/>
      <c r="U1626" s="25"/>
      <c r="V1626" s="25"/>
      <c r="W1626" s="25"/>
      <c r="X1626" s="25"/>
      <c r="Y1626" s="25"/>
      <c r="Z1626" s="25"/>
      <c r="AA1626" s="25"/>
      <c r="AB1626" s="25"/>
      <c r="AC1626" s="25"/>
      <c r="AD1626" s="25"/>
      <c r="AE1626" s="25"/>
      <c r="AF1626" s="25"/>
      <c r="AG1626" s="25"/>
      <c r="AH1626" s="25"/>
      <c r="AI1626" s="25"/>
      <c r="AJ1626" s="155"/>
    </row>
    <row r="1627" spans="4:36" x14ac:dyDescent="0.2">
      <c r="D1627" s="25"/>
      <c r="E1627" s="25"/>
      <c r="F1627" s="25"/>
      <c r="G1627" s="25"/>
      <c r="H1627" s="25"/>
      <c r="I1627" s="25"/>
      <c r="J1627" s="25"/>
      <c r="K1627" s="25"/>
      <c r="L1627" s="25"/>
      <c r="M1627" s="25"/>
      <c r="N1627" s="25"/>
      <c r="O1627" s="25"/>
      <c r="P1627" s="25"/>
      <c r="Q1627" s="25"/>
      <c r="R1627" s="25"/>
      <c r="S1627" s="25"/>
      <c r="T1627" s="25"/>
      <c r="U1627" s="25"/>
      <c r="V1627" s="25"/>
      <c r="W1627" s="25"/>
      <c r="X1627" s="25"/>
      <c r="Y1627" s="25"/>
      <c r="Z1627" s="25"/>
      <c r="AA1627" s="25"/>
      <c r="AB1627" s="25"/>
      <c r="AC1627" s="25"/>
      <c r="AD1627" s="25"/>
      <c r="AE1627" s="25"/>
      <c r="AF1627" s="25"/>
      <c r="AG1627" s="25"/>
      <c r="AH1627" s="25"/>
      <c r="AI1627" s="25"/>
      <c r="AJ1627" s="155"/>
    </row>
    <row r="1628" spans="4:36" x14ac:dyDescent="0.2">
      <c r="D1628" s="25"/>
      <c r="E1628" s="25"/>
      <c r="F1628" s="25"/>
      <c r="G1628" s="25"/>
      <c r="H1628" s="25"/>
      <c r="I1628" s="25"/>
      <c r="J1628" s="25"/>
      <c r="K1628" s="25"/>
      <c r="L1628" s="25"/>
      <c r="M1628" s="25"/>
      <c r="N1628" s="25"/>
      <c r="O1628" s="25"/>
      <c r="P1628" s="25"/>
      <c r="Q1628" s="25"/>
      <c r="R1628" s="25"/>
      <c r="S1628" s="25"/>
      <c r="T1628" s="25"/>
      <c r="U1628" s="25"/>
      <c r="V1628" s="25"/>
      <c r="W1628" s="25"/>
      <c r="X1628" s="25"/>
      <c r="Y1628" s="25"/>
      <c r="Z1628" s="25"/>
      <c r="AA1628" s="25"/>
      <c r="AB1628" s="25"/>
      <c r="AC1628" s="25"/>
      <c r="AD1628" s="25"/>
      <c r="AE1628" s="25"/>
      <c r="AF1628" s="25"/>
      <c r="AG1628" s="25"/>
      <c r="AH1628" s="25"/>
      <c r="AI1628" s="25"/>
      <c r="AJ1628" s="155"/>
    </row>
    <row r="1629" spans="4:36" x14ac:dyDescent="0.2">
      <c r="D1629" s="25"/>
      <c r="E1629" s="25"/>
      <c r="F1629" s="25"/>
      <c r="G1629" s="25"/>
      <c r="H1629" s="25"/>
      <c r="I1629" s="25"/>
      <c r="J1629" s="25"/>
      <c r="K1629" s="25"/>
      <c r="L1629" s="25"/>
      <c r="M1629" s="25"/>
      <c r="N1629" s="25"/>
      <c r="O1629" s="25"/>
      <c r="P1629" s="25"/>
      <c r="Q1629" s="25"/>
      <c r="R1629" s="25"/>
      <c r="S1629" s="25"/>
      <c r="T1629" s="25"/>
      <c r="U1629" s="25"/>
      <c r="V1629" s="25"/>
      <c r="W1629" s="25"/>
      <c r="X1629" s="25"/>
      <c r="Y1629" s="25"/>
      <c r="Z1629" s="25"/>
      <c r="AA1629" s="25"/>
      <c r="AB1629" s="25"/>
      <c r="AC1629" s="25"/>
      <c r="AD1629" s="25"/>
      <c r="AE1629" s="25"/>
      <c r="AF1629" s="25"/>
      <c r="AG1629" s="25"/>
      <c r="AH1629" s="25"/>
      <c r="AI1629" s="25"/>
      <c r="AJ1629" s="155"/>
    </row>
    <row r="1630" spans="4:36" x14ac:dyDescent="0.2">
      <c r="D1630" s="25"/>
      <c r="E1630" s="25"/>
      <c r="F1630" s="25"/>
      <c r="G1630" s="25"/>
      <c r="H1630" s="25"/>
      <c r="I1630" s="25"/>
      <c r="J1630" s="25"/>
      <c r="K1630" s="25"/>
      <c r="L1630" s="25"/>
      <c r="M1630" s="25"/>
      <c r="N1630" s="25"/>
      <c r="O1630" s="25"/>
      <c r="P1630" s="25"/>
      <c r="Q1630" s="25"/>
      <c r="R1630" s="25"/>
      <c r="S1630" s="25"/>
      <c r="T1630" s="25"/>
      <c r="U1630" s="25"/>
      <c r="V1630" s="25"/>
      <c r="W1630" s="25"/>
      <c r="X1630" s="25"/>
      <c r="Y1630" s="25"/>
      <c r="Z1630" s="25"/>
      <c r="AA1630" s="25"/>
      <c r="AB1630" s="25"/>
      <c r="AC1630" s="25"/>
      <c r="AD1630" s="25"/>
      <c r="AE1630" s="25"/>
      <c r="AF1630" s="25"/>
      <c r="AG1630" s="25"/>
      <c r="AH1630" s="25"/>
      <c r="AI1630" s="25"/>
      <c r="AJ1630" s="155"/>
    </row>
    <row r="1631" spans="4:36" x14ac:dyDescent="0.2">
      <c r="D1631" s="25"/>
      <c r="E1631" s="25"/>
      <c r="F1631" s="25"/>
      <c r="G1631" s="25"/>
      <c r="H1631" s="25"/>
      <c r="I1631" s="25"/>
      <c r="J1631" s="25"/>
      <c r="K1631" s="25"/>
      <c r="L1631" s="25"/>
      <c r="M1631" s="25"/>
      <c r="N1631" s="25"/>
      <c r="O1631" s="25"/>
      <c r="P1631" s="25"/>
      <c r="Q1631" s="25"/>
      <c r="R1631" s="25"/>
      <c r="S1631" s="25"/>
      <c r="T1631" s="25"/>
      <c r="U1631" s="25"/>
      <c r="V1631" s="25"/>
      <c r="W1631" s="25"/>
      <c r="X1631" s="25"/>
      <c r="Y1631" s="25"/>
      <c r="Z1631" s="25"/>
      <c r="AA1631" s="25"/>
      <c r="AB1631" s="25"/>
      <c r="AC1631" s="25"/>
      <c r="AD1631" s="25"/>
      <c r="AE1631" s="25"/>
      <c r="AF1631" s="25"/>
      <c r="AG1631" s="25"/>
      <c r="AH1631" s="25"/>
      <c r="AI1631" s="25"/>
      <c r="AJ1631" s="155"/>
    </row>
    <row r="1632" spans="4:36" x14ac:dyDescent="0.2">
      <c r="D1632" s="25"/>
      <c r="E1632" s="25"/>
      <c r="F1632" s="25"/>
      <c r="G1632" s="25"/>
      <c r="H1632" s="25"/>
      <c r="I1632" s="25"/>
      <c r="J1632" s="25"/>
      <c r="K1632" s="25"/>
      <c r="L1632" s="25"/>
      <c r="M1632" s="25"/>
      <c r="N1632" s="25"/>
      <c r="O1632" s="25"/>
      <c r="P1632" s="25"/>
      <c r="Q1632" s="25"/>
      <c r="R1632" s="25"/>
      <c r="S1632" s="25"/>
      <c r="T1632" s="25"/>
      <c r="U1632" s="25"/>
      <c r="V1632" s="25"/>
      <c r="W1632" s="25"/>
      <c r="X1632" s="25"/>
      <c r="Y1632" s="25"/>
      <c r="Z1632" s="25"/>
      <c r="AA1632" s="25"/>
      <c r="AB1632" s="25"/>
      <c r="AC1632" s="25"/>
      <c r="AD1632" s="25"/>
      <c r="AE1632" s="25"/>
      <c r="AF1632" s="25"/>
      <c r="AG1632" s="25"/>
      <c r="AH1632" s="25"/>
      <c r="AI1632" s="25"/>
      <c r="AJ1632" s="155"/>
    </row>
    <row r="1633" spans="4:36" x14ac:dyDescent="0.2">
      <c r="D1633" s="25"/>
      <c r="E1633" s="25"/>
      <c r="F1633" s="25"/>
      <c r="G1633" s="25"/>
      <c r="H1633" s="25"/>
      <c r="I1633" s="25"/>
      <c r="J1633" s="25"/>
      <c r="K1633" s="25"/>
      <c r="L1633" s="25"/>
      <c r="M1633" s="25"/>
      <c r="N1633" s="25"/>
      <c r="O1633" s="25"/>
      <c r="P1633" s="25"/>
      <c r="Q1633" s="25"/>
      <c r="R1633" s="25"/>
      <c r="S1633" s="25"/>
      <c r="T1633" s="25"/>
      <c r="U1633" s="25"/>
      <c r="V1633" s="25"/>
      <c r="W1633" s="25"/>
      <c r="X1633" s="25"/>
      <c r="Y1633" s="25"/>
      <c r="Z1633" s="25"/>
      <c r="AA1633" s="25"/>
      <c r="AB1633" s="25"/>
      <c r="AC1633" s="25"/>
      <c r="AD1633" s="25"/>
      <c r="AE1633" s="25"/>
      <c r="AF1633" s="25"/>
      <c r="AG1633" s="25"/>
      <c r="AH1633" s="25"/>
      <c r="AI1633" s="25"/>
      <c r="AJ1633" s="155"/>
    </row>
    <row r="1634" spans="4:36" x14ac:dyDescent="0.2">
      <c r="D1634" s="25"/>
      <c r="E1634" s="25"/>
      <c r="F1634" s="25"/>
      <c r="G1634" s="25"/>
      <c r="H1634" s="25"/>
      <c r="I1634" s="25"/>
      <c r="J1634" s="25"/>
      <c r="K1634" s="25"/>
      <c r="L1634" s="25"/>
      <c r="M1634" s="25"/>
      <c r="N1634" s="25"/>
      <c r="O1634" s="25"/>
      <c r="P1634" s="25"/>
      <c r="Q1634" s="25"/>
      <c r="R1634" s="25"/>
      <c r="S1634" s="25"/>
      <c r="T1634" s="25"/>
      <c r="U1634" s="25"/>
      <c r="V1634" s="25"/>
      <c r="W1634" s="25"/>
      <c r="X1634" s="25"/>
      <c r="Y1634" s="25"/>
      <c r="Z1634" s="25"/>
      <c r="AA1634" s="25"/>
      <c r="AB1634" s="25"/>
      <c r="AC1634" s="25"/>
      <c r="AD1634" s="25"/>
      <c r="AE1634" s="25"/>
      <c r="AF1634" s="25"/>
      <c r="AG1634" s="25"/>
      <c r="AH1634" s="25"/>
      <c r="AI1634" s="25"/>
      <c r="AJ1634" s="155"/>
    </row>
    <row r="1635" spans="4:36" x14ac:dyDescent="0.2">
      <c r="D1635" s="25"/>
      <c r="E1635" s="25"/>
      <c r="F1635" s="25"/>
      <c r="G1635" s="25"/>
      <c r="H1635" s="25"/>
      <c r="I1635" s="25"/>
      <c r="J1635" s="25"/>
      <c r="K1635" s="25"/>
      <c r="L1635" s="25"/>
      <c r="M1635" s="25"/>
      <c r="N1635" s="25"/>
      <c r="O1635" s="25"/>
      <c r="P1635" s="25"/>
      <c r="Q1635" s="25"/>
      <c r="R1635" s="25"/>
      <c r="S1635" s="25"/>
      <c r="T1635" s="25"/>
      <c r="U1635" s="25"/>
      <c r="V1635" s="25"/>
      <c r="W1635" s="25"/>
      <c r="X1635" s="25"/>
      <c r="Y1635" s="25"/>
      <c r="Z1635" s="25"/>
      <c r="AA1635" s="25"/>
      <c r="AB1635" s="25"/>
      <c r="AC1635" s="25"/>
      <c r="AD1635" s="25"/>
      <c r="AE1635" s="25"/>
      <c r="AF1635" s="25"/>
      <c r="AG1635" s="25"/>
      <c r="AH1635" s="25"/>
      <c r="AI1635" s="25"/>
      <c r="AJ1635" s="155"/>
    </row>
    <row r="1636" spans="4:36" x14ac:dyDescent="0.2">
      <c r="D1636" s="25"/>
      <c r="E1636" s="25"/>
      <c r="F1636" s="25"/>
      <c r="G1636" s="25"/>
      <c r="H1636" s="25"/>
      <c r="I1636" s="25"/>
      <c r="J1636" s="25"/>
      <c r="K1636" s="25"/>
      <c r="L1636" s="25"/>
      <c r="M1636" s="25"/>
      <c r="N1636" s="25"/>
      <c r="O1636" s="25"/>
      <c r="P1636" s="25"/>
      <c r="Q1636" s="25"/>
      <c r="R1636" s="25"/>
      <c r="S1636" s="25"/>
      <c r="T1636" s="25"/>
      <c r="U1636" s="25"/>
      <c r="V1636" s="25"/>
      <c r="W1636" s="25"/>
      <c r="X1636" s="25"/>
      <c r="Y1636" s="25"/>
      <c r="Z1636" s="25"/>
      <c r="AA1636" s="25"/>
      <c r="AB1636" s="25"/>
      <c r="AC1636" s="25"/>
      <c r="AD1636" s="25"/>
      <c r="AE1636" s="25"/>
      <c r="AF1636" s="25"/>
      <c r="AG1636" s="25"/>
      <c r="AH1636" s="25"/>
      <c r="AI1636" s="25"/>
      <c r="AJ1636" s="155"/>
    </row>
    <row r="1637" spans="4:36" x14ac:dyDescent="0.2">
      <c r="D1637" s="25"/>
      <c r="E1637" s="25"/>
      <c r="F1637" s="25"/>
      <c r="G1637" s="25"/>
      <c r="H1637" s="25"/>
      <c r="I1637" s="25"/>
      <c r="J1637" s="25"/>
      <c r="K1637" s="25"/>
      <c r="L1637" s="25"/>
      <c r="M1637" s="25"/>
      <c r="N1637" s="25"/>
      <c r="O1637" s="25"/>
      <c r="P1637" s="25"/>
      <c r="Q1637" s="25"/>
      <c r="R1637" s="25"/>
      <c r="S1637" s="25"/>
      <c r="T1637" s="25"/>
      <c r="U1637" s="25"/>
      <c r="V1637" s="25"/>
      <c r="W1637" s="25"/>
      <c r="X1637" s="25"/>
      <c r="Y1637" s="25"/>
      <c r="Z1637" s="25"/>
      <c r="AA1637" s="25"/>
      <c r="AB1637" s="25"/>
      <c r="AC1637" s="25"/>
      <c r="AD1637" s="25"/>
      <c r="AE1637" s="25"/>
      <c r="AF1637" s="25"/>
      <c r="AG1637" s="25"/>
      <c r="AH1637" s="25"/>
      <c r="AI1637" s="25"/>
      <c r="AJ1637" s="155"/>
    </row>
    <row r="1638" spans="4:36" x14ac:dyDescent="0.2">
      <c r="D1638" s="25"/>
      <c r="E1638" s="25"/>
      <c r="F1638" s="25"/>
      <c r="G1638" s="25"/>
      <c r="H1638" s="25"/>
      <c r="I1638" s="25"/>
      <c r="J1638" s="25"/>
      <c r="K1638" s="25"/>
      <c r="L1638" s="25"/>
      <c r="M1638" s="25"/>
      <c r="N1638" s="25"/>
      <c r="O1638" s="25"/>
      <c r="P1638" s="25"/>
      <c r="Q1638" s="25"/>
      <c r="R1638" s="25"/>
      <c r="S1638" s="25"/>
      <c r="T1638" s="25"/>
      <c r="U1638" s="25"/>
      <c r="V1638" s="25"/>
      <c r="W1638" s="25"/>
      <c r="X1638" s="25"/>
      <c r="Y1638" s="25"/>
      <c r="Z1638" s="25"/>
      <c r="AA1638" s="25"/>
      <c r="AB1638" s="25"/>
      <c r="AC1638" s="25"/>
      <c r="AD1638" s="25"/>
      <c r="AE1638" s="25"/>
      <c r="AF1638" s="25"/>
      <c r="AG1638" s="25"/>
      <c r="AH1638" s="25"/>
      <c r="AI1638" s="25"/>
      <c r="AJ1638" s="155"/>
    </row>
    <row r="1639" spans="4:36" x14ac:dyDescent="0.2">
      <c r="D1639" s="25"/>
      <c r="E1639" s="25"/>
      <c r="F1639" s="25"/>
      <c r="G1639" s="25"/>
      <c r="H1639" s="25"/>
      <c r="I1639" s="25"/>
      <c r="J1639" s="25"/>
      <c r="K1639" s="25"/>
      <c r="L1639" s="25"/>
      <c r="M1639" s="25"/>
      <c r="N1639" s="25"/>
      <c r="O1639" s="25"/>
      <c r="P1639" s="25"/>
      <c r="Q1639" s="25"/>
      <c r="R1639" s="25"/>
      <c r="S1639" s="25"/>
      <c r="T1639" s="25"/>
      <c r="U1639" s="25"/>
      <c r="V1639" s="25"/>
      <c r="W1639" s="25"/>
      <c r="X1639" s="25"/>
      <c r="Y1639" s="25"/>
      <c r="Z1639" s="25"/>
      <c r="AA1639" s="25"/>
      <c r="AB1639" s="25"/>
      <c r="AC1639" s="25"/>
      <c r="AD1639" s="25"/>
      <c r="AE1639" s="25"/>
      <c r="AF1639" s="25"/>
      <c r="AG1639" s="25"/>
      <c r="AH1639" s="25"/>
      <c r="AI1639" s="25"/>
      <c r="AJ1639" s="155"/>
    </row>
    <row r="1640" spans="4:36" x14ac:dyDescent="0.2">
      <c r="D1640" s="25"/>
      <c r="E1640" s="25"/>
      <c r="F1640" s="25"/>
      <c r="G1640" s="25"/>
      <c r="H1640" s="25"/>
      <c r="I1640" s="25"/>
      <c r="J1640" s="25"/>
      <c r="K1640" s="25"/>
      <c r="L1640" s="25"/>
      <c r="M1640" s="25"/>
      <c r="N1640" s="25"/>
      <c r="O1640" s="25"/>
      <c r="P1640" s="25"/>
      <c r="Q1640" s="25"/>
      <c r="R1640" s="25"/>
      <c r="S1640" s="25"/>
      <c r="T1640" s="25"/>
      <c r="U1640" s="25"/>
      <c r="V1640" s="25"/>
      <c r="W1640" s="25"/>
      <c r="X1640" s="25"/>
      <c r="Y1640" s="25"/>
      <c r="Z1640" s="25"/>
      <c r="AA1640" s="25"/>
      <c r="AB1640" s="25"/>
      <c r="AC1640" s="25"/>
      <c r="AD1640" s="25"/>
      <c r="AE1640" s="25"/>
      <c r="AF1640" s="25"/>
      <c r="AG1640" s="25"/>
      <c r="AH1640" s="25"/>
      <c r="AI1640" s="25"/>
      <c r="AJ1640" s="155"/>
    </row>
    <row r="1641" spans="4:36" x14ac:dyDescent="0.2">
      <c r="D1641" s="25"/>
      <c r="E1641" s="25"/>
      <c r="F1641" s="25"/>
      <c r="G1641" s="25"/>
      <c r="H1641" s="25"/>
      <c r="I1641" s="25"/>
      <c r="J1641" s="25"/>
      <c r="K1641" s="25"/>
      <c r="L1641" s="25"/>
      <c r="M1641" s="25"/>
      <c r="N1641" s="25"/>
      <c r="O1641" s="25"/>
      <c r="P1641" s="25"/>
      <c r="Q1641" s="25"/>
      <c r="R1641" s="25"/>
      <c r="S1641" s="25"/>
      <c r="T1641" s="25"/>
      <c r="U1641" s="25"/>
      <c r="V1641" s="25"/>
      <c r="W1641" s="25"/>
      <c r="X1641" s="25"/>
      <c r="Y1641" s="25"/>
      <c r="Z1641" s="25"/>
      <c r="AA1641" s="25"/>
      <c r="AB1641" s="25"/>
      <c r="AC1641" s="25"/>
      <c r="AD1641" s="25"/>
      <c r="AE1641" s="25"/>
      <c r="AF1641" s="25"/>
      <c r="AG1641" s="25"/>
      <c r="AH1641" s="25"/>
      <c r="AI1641" s="25"/>
      <c r="AJ1641" s="155"/>
    </row>
    <row r="1642" spans="4:36" x14ac:dyDescent="0.2">
      <c r="D1642" s="25"/>
      <c r="E1642" s="25"/>
      <c r="F1642" s="25"/>
      <c r="G1642" s="25"/>
      <c r="H1642" s="25"/>
      <c r="I1642" s="25"/>
      <c r="J1642" s="25"/>
      <c r="K1642" s="25"/>
      <c r="L1642" s="25"/>
      <c r="M1642" s="25"/>
      <c r="N1642" s="25"/>
      <c r="O1642" s="25"/>
      <c r="P1642" s="25"/>
      <c r="Q1642" s="25"/>
      <c r="R1642" s="25"/>
      <c r="S1642" s="25"/>
      <c r="T1642" s="25"/>
      <c r="U1642" s="25"/>
      <c r="V1642" s="25"/>
      <c r="W1642" s="25"/>
      <c r="X1642" s="25"/>
      <c r="Y1642" s="25"/>
      <c r="Z1642" s="25"/>
      <c r="AA1642" s="25"/>
      <c r="AB1642" s="25"/>
      <c r="AC1642" s="25"/>
      <c r="AD1642" s="25"/>
      <c r="AE1642" s="25"/>
      <c r="AF1642" s="25"/>
      <c r="AG1642" s="25"/>
      <c r="AH1642" s="25"/>
      <c r="AI1642" s="25"/>
      <c r="AJ1642" s="155"/>
    </row>
    <row r="1643" spans="4:36" x14ac:dyDescent="0.2">
      <c r="D1643" s="25"/>
      <c r="E1643" s="25"/>
      <c r="F1643" s="25"/>
      <c r="G1643" s="25"/>
      <c r="H1643" s="25"/>
      <c r="I1643" s="25"/>
      <c r="J1643" s="25"/>
      <c r="K1643" s="25"/>
      <c r="L1643" s="25"/>
      <c r="M1643" s="25"/>
      <c r="N1643" s="25"/>
      <c r="O1643" s="25"/>
      <c r="P1643" s="25"/>
      <c r="Q1643" s="25"/>
      <c r="R1643" s="25"/>
      <c r="S1643" s="25"/>
      <c r="T1643" s="25"/>
      <c r="U1643" s="25"/>
      <c r="V1643" s="25"/>
      <c r="W1643" s="25"/>
      <c r="X1643" s="25"/>
      <c r="Y1643" s="25"/>
      <c r="Z1643" s="25"/>
      <c r="AA1643" s="25"/>
      <c r="AB1643" s="25"/>
      <c r="AC1643" s="25"/>
      <c r="AD1643" s="25"/>
      <c r="AE1643" s="25"/>
      <c r="AF1643" s="25"/>
      <c r="AG1643" s="25"/>
      <c r="AH1643" s="25"/>
      <c r="AI1643" s="25"/>
      <c r="AJ1643" s="155"/>
    </row>
    <row r="1644" spans="4:36" x14ac:dyDescent="0.2">
      <c r="D1644" s="25"/>
      <c r="E1644" s="25"/>
      <c r="F1644" s="25"/>
      <c r="G1644" s="25"/>
      <c r="H1644" s="25"/>
      <c r="I1644" s="25"/>
      <c r="J1644" s="25"/>
      <c r="K1644" s="25"/>
      <c r="L1644" s="25"/>
      <c r="M1644" s="25"/>
      <c r="N1644" s="25"/>
      <c r="O1644" s="25"/>
      <c r="P1644" s="25"/>
      <c r="Q1644" s="25"/>
      <c r="R1644" s="25"/>
      <c r="S1644" s="25"/>
      <c r="T1644" s="25"/>
      <c r="U1644" s="25"/>
      <c r="V1644" s="25"/>
      <c r="W1644" s="25"/>
      <c r="X1644" s="25"/>
      <c r="Y1644" s="25"/>
      <c r="Z1644" s="25"/>
      <c r="AA1644" s="25"/>
      <c r="AB1644" s="25"/>
      <c r="AC1644" s="25"/>
      <c r="AD1644" s="25"/>
      <c r="AE1644" s="25"/>
      <c r="AF1644" s="25"/>
      <c r="AG1644" s="25"/>
      <c r="AH1644" s="25"/>
      <c r="AI1644" s="25"/>
      <c r="AJ1644" s="155"/>
    </row>
    <row r="1645" spans="4:36" x14ac:dyDescent="0.2">
      <c r="D1645" s="25"/>
      <c r="E1645" s="25"/>
      <c r="F1645" s="25"/>
      <c r="G1645" s="25"/>
      <c r="H1645" s="25"/>
      <c r="I1645" s="25"/>
      <c r="J1645" s="25"/>
      <c r="K1645" s="25"/>
      <c r="L1645" s="25"/>
      <c r="M1645" s="25"/>
      <c r="N1645" s="25"/>
      <c r="O1645" s="25"/>
      <c r="P1645" s="25"/>
      <c r="Q1645" s="25"/>
      <c r="R1645" s="25"/>
      <c r="S1645" s="25"/>
      <c r="T1645" s="25"/>
      <c r="U1645" s="25"/>
      <c r="V1645" s="25"/>
      <c r="W1645" s="25"/>
      <c r="X1645" s="25"/>
      <c r="Y1645" s="25"/>
      <c r="Z1645" s="25"/>
      <c r="AA1645" s="25"/>
      <c r="AB1645" s="25"/>
      <c r="AC1645" s="25"/>
      <c r="AD1645" s="25"/>
      <c r="AE1645" s="25"/>
      <c r="AF1645" s="25"/>
      <c r="AG1645" s="25"/>
      <c r="AH1645" s="25"/>
      <c r="AI1645" s="25"/>
      <c r="AJ1645" s="155"/>
    </row>
    <row r="1646" spans="4:36" x14ac:dyDescent="0.2">
      <c r="D1646" s="25"/>
      <c r="E1646" s="25"/>
      <c r="F1646" s="25"/>
      <c r="G1646" s="25"/>
      <c r="H1646" s="25"/>
      <c r="I1646" s="25"/>
      <c r="J1646" s="25"/>
      <c r="K1646" s="25"/>
      <c r="L1646" s="25"/>
      <c r="M1646" s="25"/>
      <c r="N1646" s="25"/>
      <c r="O1646" s="25"/>
      <c r="P1646" s="25"/>
      <c r="Q1646" s="25"/>
      <c r="R1646" s="25"/>
      <c r="S1646" s="25"/>
      <c r="T1646" s="25"/>
      <c r="U1646" s="25"/>
      <c r="V1646" s="25"/>
      <c r="W1646" s="25"/>
      <c r="X1646" s="25"/>
      <c r="Y1646" s="25"/>
      <c r="Z1646" s="25"/>
      <c r="AA1646" s="25"/>
      <c r="AB1646" s="25"/>
      <c r="AC1646" s="25"/>
      <c r="AD1646" s="25"/>
      <c r="AE1646" s="25"/>
      <c r="AF1646" s="25"/>
      <c r="AG1646" s="25"/>
      <c r="AH1646" s="25"/>
      <c r="AI1646" s="25"/>
      <c r="AJ1646" s="155"/>
    </row>
    <row r="1647" spans="4:36" x14ac:dyDescent="0.2">
      <c r="D1647" s="25"/>
      <c r="E1647" s="25"/>
      <c r="F1647" s="25"/>
      <c r="G1647" s="25"/>
      <c r="H1647" s="25"/>
      <c r="I1647" s="25"/>
      <c r="J1647" s="25"/>
      <c r="K1647" s="25"/>
      <c r="L1647" s="25"/>
      <c r="M1647" s="25"/>
      <c r="N1647" s="25"/>
      <c r="O1647" s="25"/>
      <c r="P1647" s="25"/>
      <c r="Q1647" s="25"/>
      <c r="R1647" s="25"/>
      <c r="S1647" s="25"/>
      <c r="T1647" s="25"/>
      <c r="U1647" s="25"/>
      <c r="V1647" s="25"/>
      <c r="W1647" s="25"/>
      <c r="X1647" s="25"/>
      <c r="Y1647" s="25"/>
      <c r="Z1647" s="25"/>
      <c r="AA1647" s="25"/>
      <c r="AB1647" s="25"/>
      <c r="AC1647" s="25"/>
      <c r="AD1647" s="25"/>
      <c r="AE1647" s="25"/>
      <c r="AF1647" s="25"/>
      <c r="AG1647" s="25"/>
      <c r="AH1647" s="25"/>
      <c r="AI1647" s="25"/>
      <c r="AJ1647" s="155"/>
    </row>
    <row r="1648" spans="4:36" x14ac:dyDescent="0.2">
      <c r="D1648" s="25"/>
      <c r="E1648" s="25"/>
      <c r="F1648" s="25"/>
      <c r="G1648" s="25"/>
      <c r="H1648" s="25"/>
      <c r="I1648" s="25"/>
      <c r="J1648" s="25"/>
      <c r="K1648" s="25"/>
      <c r="L1648" s="25"/>
      <c r="M1648" s="25"/>
      <c r="N1648" s="25"/>
      <c r="O1648" s="25"/>
      <c r="P1648" s="25"/>
      <c r="Q1648" s="25"/>
      <c r="R1648" s="25"/>
      <c r="S1648" s="25"/>
      <c r="T1648" s="25"/>
      <c r="U1648" s="25"/>
      <c r="V1648" s="25"/>
      <c r="W1648" s="25"/>
      <c r="X1648" s="25"/>
      <c r="Y1648" s="25"/>
      <c r="Z1648" s="25"/>
      <c r="AA1648" s="25"/>
      <c r="AB1648" s="25"/>
      <c r="AC1648" s="25"/>
      <c r="AD1648" s="25"/>
      <c r="AE1648" s="25"/>
      <c r="AF1648" s="25"/>
      <c r="AG1648" s="25"/>
      <c r="AH1648" s="25"/>
      <c r="AI1648" s="25"/>
      <c r="AJ1648" s="155"/>
    </row>
    <row r="1649" spans="4:36" x14ac:dyDescent="0.2">
      <c r="D1649" s="25"/>
      <c r="E1649" s="25"/>
      <c r="F1649" s="25"/>
      <c r="G1649" s="25"/>
      <c r="H1649" s="25"/>
      <c r="I1649" s="25"/>
      <c r="J1649" s="25"/>
      <c r="K1649" s="25"/>
      <c r="L1649" s="25"/>
      <c r="M1649" s="25"/>
      <c r="N1649" s="25"/>
      <c r="O1649" s="25"/>
      <c r="P1649" s="25"/>
      <c r="Q1649" s="25"/>
      <c r="R1649" s="25"/>
      <c r="S1649" s="25"/>
      <c r="T1649" s="25"/>
      <c r="U1649" s="25"/>
      <c r="V1649" s="25"/>
      <c r="W1649" s="25"/>
      <c r="X1649" s="25"/>
      <c r="Y1649" s="25"/>
      <c r="Z1649" s="25"/>
      <c r="AA1649" s="25"/>
      <c r="AB1649" s="25"/>
      <c r="AC1649" s="25"/>
      <c r="AD1649" s="25"/>
      <c r="AE1649" s="25"/>
      <c r="AF1649" s="25"/>
      <c r="AG1649" s="25"/>
      <c r="AH1649" s="25"/>
      <c r="AI1649" s="25"/>
      <c r="AJ1649" s="155"/>
    </row>
    <row r="1650" spans="4:36" x14ac:dyDescent="0.2">
      <c r="D1650" s="25"/>
      <c r="E1650" s="25"/>
      <c r="F1650" s="25"/>
      <c r="G1650" s="25"/>
      <c r="H1650" s="25"/>
      <c r="I1650" s="25"/>
      <c r="J1650" s="25"/>
      <c r="K1650" s="25"/>
      <c r="L1650" s="25"/>
      <c r="M1650" s="25"/>
      <c r="N1650" s="25"/>
      <c r="O1650" s="25"/>
      <c r="P1650" s="25"/>
      <c r="Q1650" s="25"/>
      <c r="R1650" s="25"/>
      <c r="S1650" s="25"/>
      <c r="T1650" s="25"/>
      <c r="U1650" s="25"/>
      <c r="V1650" s="25"/>
      <c r="W1650" s="25"/>
      <c r="X1650" s="25"/>
      <c r="Y1650" s="25"/>
      <c r="Z1650" s="25"/>
      <c r="AA1650" s="25"/>
      <c r="AB1650" s="25"/>
      <c r="AC1650" s="25"/>
      <c r="AD1650" s="25"/>
      <c r="AE1650" s="25"/>
      <c r="AF1650" s="25"/>
      <c r="AG1650" s="25"/>
      <c r="AH1650" s="25"/>
      <c r="AI1650" s="25"/>
      <c r="AJ1650" s="155"/>
    </row>
    <row r="1651" spans="4:36" x14ac:dyDescent="0.2">
      <c r="D1651" s="25"/>
      <c r="E1651" s="25"/>
      <c r="F1651" s="25"/>
      <c r="G1651" s="25"/>
      <c r="H1651" s="25"/>
      <c r="I1651" s="25"/>
      <c r="J1651" s="25"/>
      <c r="K1651" s="25"/>
      <c r="L1651" s="25"/>
      <c r="M1651" s="25"/>
      <c r="N1651" s="25"/>
      <c r="O1651" s="25"/>
      <c r="P1651" s="25"/>
      <c r="Q1651" s="25"/>
      <c r="R1651" s="25"/>
      <c r="S1651" s="25"/>
      <c r="T1651" s="25"/>
      <c r="U1651" s="25"/>
      <c r="V1651" s="25"/>
      <c r="W1651" s="25"/>
      <c r="X1651" s="25"/>
      <c r="Y1651" s="25"/>
      <c r="Z1651" s="25"/>
      <c r="AA1651" s="25"/>
      <c r="AB1651" s="25"/>
      <c r="AC1651" s="25"/>
      <c r="AD1651" s="25"/>
      <c r="AE1651" s="25"/>
      <c r="AF1651" s="25"/>
      <c r="AG1651" s="25"/>
      <c r="AH1651" s="25"/>
      <c r="AI1651" s="25"/>
      <c r="AJ1651" s="155"/>
    </row>
    <row r="1652" spans="4:36" x14ac:dyDescent="0.2">
      <c r="D1652" s="25"/>
      <c r="E1652" s="25"/>
      <c r="F1652" s="25"/>
      <c r="G1652" s="25"/>
      <c r="H1652" s="25"/>
      <c r="I1652" s="25"/>
      <c r="J1652" s="25"/>
      <c r="K1652" s="25"/>
      <c r="L1652" s="25"/>
      <c r="M1652" s="25"/>
      <c r="N1652" s="25"/>
      <c r="O1652" s="25"/>
      <c r="P1652" s="25"/>
      <c r="Q1652" s="25"/>
      <c r="R1652" s="25"/>
      <c r="S1652" s="25"/>
      <c r="T1652" s="25"/>
      <c r="U1652" s="25"/>
      <c r="V1652" s="25"/>
      <c r="W1652" s="25"/>
      <c r="X1652" s="25"/>
      <c r="Y1652" s="25"/>
      <c r="Z1652" s="25"/>
      <c r="AA1652" s="25"/>
      <c r="AB1652" s="25"/>
      <c r="AC1652" s="25"/>
      <c r="AD1652" s="25"/>
      <c r="AE1652" s="25"/>
      <c r="AF1652" s="25"/>
      <c r="AG1652" s="25"/>
      <c r="AH1652" s="25"/>
      <c r="AI1652" s="25"/>
      <c r="AJ1652" s="155"/>
    </row>
    <row r="1653" spans="4:36" x14ac:dyDescent="0.2">
      <c r="D1653" s="25"/>
      <c r="E1653" s="25"/>
      <c r="F1653" s="25"/>
      <c r="G1653" s="25"/>
      <c r="H1653" s="25"/>
      <c r="I1653" s="25"/>
      <c r="J1653" s="25"/>
      <c r="K1653" s="25"/>
      <c r="L1653" s="25"/>
      <c r="M1653" s="25"/>
      <c r="N1653" s="25"/>
      <c r="O1653" s="25"/>
      <c r="P1653" s="25"/>
      <c r="Q1653" s="25"/>
      <c r="R1653" s="25"/>
      <c r="S1653" s="25"/>
      <c r="T1653" s="25"/>
      <c r="U1653" s="25"/>
      <c r="V1653" s="25"/>
      <c r="W1653" s="25"/>
      <c r="X1653" s="25"/>
      <c r="Y1653" s="25"/>
      <c r="Z1653" s="25"/>
      <c r="AA1653" s="25"/>
      <c r="AB1653" s="25"/>
      <c r="AC1653" s="25"/>
      <c r="AD1653" s="25"/>
      <c r="AE1653" s="25"/>
      <c r="AF1653" s="25"/>
      <c r="AG1653" s="25"/>
      <c r="AH1653" s="25"/>
      <c r="AI1653" s="25"/>
      <c r="AJ1653" s="155"/>
    </row>
    <row r="1654" spans="4:36" x14ac:dyDescent="0.2">
      <c r="D1654" s="25"/>
      <c r="E1654" s="25"/>
      <c r="F1654" s="25"/>
      <c r="G1654" s="25"/>
      <c r="H1654" s="25"/>
      <c r="I1654" s="25"/>
      <c r="J1654" s="25"/>
      <c r="K1654" s="25"/>
      <c r="L1654" s="25"/>
      <c r="M1654" s="25"/>
      <c r="N1654" s="25"/>
      <c r="O1654" s="25"/>
      <c r="P1654" s="25"/>
      <c r="Q1654" s="25"/>
      <c r="R1654" s="25"/>
      <c r="S1654" s="25"/>
      <c r="T1654" s="25"/>
      <c r="U1654" s="25"/>
      <c r="V1654" s="25"/>
      <c r="W1654" s="25"/>
      <c r="X1654" s="25"/>
      <c r="Y1654" s="25"/>
      <c r="Z1654" s="25"/>
      <c r="AA1654" s="25"/>
      <c r="AB1654" s="25"/>
      <c r="AC1654" s="25"/>
      <c r="AD1654" s="25"/>
      <c r="AE1654" s="25"/>
      <c r="AF1654" s="25"/>
      <c r="AG1654" s="25"/>
      <c r="AH1654" s="25"/>
      <c r="AI1654" s="25"/>
      <c r="AJ1654" s="155"/>
    </row>
    <row r="1655" spans="4:36" x14ac:dyDescent="0.2">
      <c r="D1655" s="25"/>
      <c r="E1655" s="25"/>
      <c r="F1655" s="25"/>
      <c r="G1655" s="25"/>
      <c r="H1655" s="25"/>
      <c r="I1655" s="25"/>
      <c r="J1655" s="25"/>
      <c r="K1655" s="25"/>
      <c r="L1655" s="25"/>
      <c r="M1655" s="25"/>
      <c r="N1655" s="25"/>
      <c r="O1655" s="25"/>
      <c r="P1655" s="25"/>
      <c r="Q1655" s="25"/>
      <c r="R1655" s="25"/>
      <c r="S1655" s="25"/>
      <c r="T1655" s="25"/>
      <c r="U1655" s="25"/>
      <c r="V1655" s="25"/>
      <c r="W1655" s="25"/>
      <c r="X1655" s="25"/>
      <c r="Y1655" s="25"/>
      <c r="Z1655" s="25"/>
      <c r="AA1655" s="25"/>
      <c r="AB1655" s="25"/>
      <c r="AC1655" s="25"/>
      <c r="AD1655" s="25"/>
      <c r="AE1655" s="25"/>
      <c r="AF1655" s="25"/>
      <c r="AG1655" s="25"/>
      <c r="AH1655" s="25"/>
      <c r="AI1655" s="25"/>
      <c r="AJ1655" s="155"/>
    </row>
    <row r="1656" spans="4:36" x14ac:dyDescent="0.2">
      <c r="D1656" s="25"/>
      <c r="E1656" s="25"/>
      <c r="F1656" s="25"/>
      <c r="G1656" s="25"/>
      <c r="H1656" s="25"/>
      <c r="I1656" s="25"/>
      <c r="J1656" s="25"/>
      <c r="K1656" s="25"/>
      <c r="L1656" s="25"/>
      <c r="M1656" s="25"/>
      <c r="N1656" s="25"/>
      <c r="O1656" s="25"/>
      <c r="P1656" s="25"/>
      <c r="Q1656" s="25"/>
      <c r="R1656" s="25"/>
      <c r="S1656" s="25"/>
      <c r="T1656" s="25"/>
      <c r="U1656" s="25"/>
      <c r="V1656" s="25"/>
      <c r="W1656" s="25"/>
      <c r="X1656" s="25"/>
      <c r="Y1656" s="25"/>
      <c r="Z1656" s="25"/>
      <c r="AA1656" s="25"/>
      <c r="AB1656" s="25"/>
      <c r="AC1656" s="25"/>
      <c r="AD1656" s="25"/>
      <c r="AE1656" s="25"/>
      <c r="AF1656" s="25"/>
      <c r="AG1656" s="25"/>
      <c r="AH1656" s="25"/>
      <c r="AI1656" s="25"/>
      <c r="AJ1656" s="155"/>
    </row>
    <row r="1657" spans="4:36" x14ac:dyDescent="0.2">
      <c r="D1657" s="25"/>
      <c r="E1657" s="25"/>
      <c r="F1657" s="25"/>
      <c r="G1657" s="25"/>
      <c r="H1657" s="25"/>
      <c r="I1657" s="25"/>
      <c r="J1657" s="25"/>
      <c r="K1657" s="25"/>
      <c r="L1657" s="25"/>
      <c r="M1657" s="25"/>
      <c r="N1657" s="25"/>
      <c r="O1657" s="25"/>
      <c r="P1657" s="25"/>
      <c r="Q1657" s="25"/>
      <c r="R1657" s="25"/>
      <c r="S1657" s="25"/>
      <c r="T1657" s="25"/>
      <c r="U1657" s="25"/>
      <c r="V1657" s="25"/>
      <c r="W1657" s="25"/>
      <c r="X1657" s="25"/>
      <c r="Y1657" s="25"/>
      <c r="Z1657" s="25"/>
      <c r="AA1657" s="25"/>
      <c r="AB1657" s="25"/>
      <c r="AC1657" s="25"/>
      <c r="AD1657" s="25"/>
      <c r="AE1657" s="25"/>
      <c r="AF1657" s="25"/>
      <c r="AG1657" s="25"/>
      <c r="AH1657" s="25"/>
      <c r="AI1657" s="25"/>
      <c r="AJ1657" s="155"/>
    </row>
    <row r="1658" spans="4:36" x14ac:dyDescent="0.2">
      <c r="D1658" s="25"/>
      <c r="E1658" s="25"/>
      <c r="F1658" s="25"/>
      <c r="G1658" s="25"/>
      <c r="H1658" s="25"/>
      <c r="I1658" s="25"/>
      <c r="J1658" s="25"/>
      <c r="K1658" s="25"/>
      <c r="L1658" s="25"/>
      <c r="M1658" s="25"/>
      <c r="N1658" s="25"/>
      <c r="O1658" s="25"/>
      <c r="P1658" s="25"/>
      <c r="Q1658" s="25"/>
      <c r="R1658" s="25"/>
      <c r="S1658" s="25"/>
      <c r="T1658" s="25"/>
      <c r="U1658" s="25"/>
      <c r="V1658" s="25"/>
      <c r="W1658" s="25"/>
      <c r="X1658" s="25"/>
      <c r="Y1658" s="25"/>
      <c r="Z1658" s="25"/>
      <c r="AA1658" s="25"/>
      <c r="AB1658" s="25"/>
      <c r="AC1658" s="25"/>
      <c r="AD1658" s="25"/>
      <c r="AE1658" s="25"/>
      <c r="AF1658" s="25"/>
      <c r="AG1658" s="25"/>
      <c r="AH1658" s="25"/>
      <c r="AI1658" s="25"/>
      <c r="AJ1658" s="155"/>
    </row>
    <row r="1659" spans="4:36" x14ac:dyDescent="0.2">
      <c r="D1659" s="25"/>
      <c r="E1659" s="25"/>
      <c r="F1659" s="25"/>
      <c r="G1659" s="25"/>
      <c r="H1659" s="25"/>
      <c r="I1659" s="25"/>
      <c r="J1659" s="25"/>
      <c r="K1659" s="25"/>
      <c r="L1659" s="25"/>
      <c r="M1659" s="25"/>
      <c r="N1659" s="25"/>
      <c r="O1659" s="25"/>
      <c r="P1659" s="25"/>
      <c r="Q1659" s="25"/>
      <c r="R1659" s="25"/>
      <c r="S1659" s="25"/>
      <c r="T1659" s="25"/>
      <c r="U1659" s="25"/>
      <c r="V1659" s="25"/>
      <c r="W1659" s="25"/>
      <c r="X1659" s="25"/>
      <c r="Y1659" s="25"/>
      <c r="Z1659" s="25"/>
      <c r="AA1659" s="25"/>
      <c r="AB1659" s="25"/>
      <c r="AC1659" s="25"/>
      <c r="AD1659" s="25"/>
      <c r="AE1659" s="25"/>
      <c r="AF1659" s="25"/>
      <c r="AG1659" s="25"/>
      <c r="AH1659" s="25"/>
      <c r="AI1659" s="25"/>
      <c r="AJ1659" s="155"/>
    </row>
    <row r="1660" spans="4:36" x14ac:dyDescent="0.2">
      <c r="D1660" s="25"/>
      <c r="E1660" s="25"/>
      <c r="F1660" s="25"/>
      <c r="G1660" s="25"/>
      <c r="H1660" s="25"/>
      <c r="I1660" s="25"/>
      <c r="J1660" s="25"/>
      <c r="K1660" s="25"/>
      <c r="L1660" s="25"/>
      <c r="M1660" s="25"/>
      <c r="N1660" s="25"/>
      <c r="O1660" s="25"/>
      <c r="P1660" s="25"/>
      <c r="Q1660" s="25"/>
      <c r="R1660" s="25"/>
      <c r="S1660" s="25"/>
      <c r="T1660" s="25"/>
      <c r="U1660" s="25"/>
      <c r="V1660" s="25"/>
      <c r="W1660" s="25"/>
      <c r="X1660" s="25"/>
      <c r="Y1660" s="25"/>
      <c r="Z1660" s="25"/>
      <c r="AA1660" s="25"/>
      <c r="AB1660" s="25"/>
      <c r="AC1660" s="25"/>
      <c r="AD1660" s="25"/>
      <c r="AE1660" s="25"/>
      <c r="AF1660" s="25"/>
      <c r="AG1660" s="25"/>
      <c r="AH1660" s="25"/>
      <c r="AI1660" s="25"/>
      <c r="AJ1660" s="155"/>
    </row>
    <row r="1661" spans="4:36" x14ac:dyDescent="0.2">
      <c r="D1661" s="25"/>
      <c r="E1661" s="25"/>
      <c r="F1661" s="25"/>
      <c r="G1661" s="25"/>
      <c r="H1661" s="25"/>
      <c r="I1661" s="25"/>
      <c r="J1661" s="25"/>
      <c r="K1661" s="25"/>
      <c r="L1661" s="25"/>
      <c r="M1661" s="25"/>
      <c r="N1661" s="25"/>
      <c r="O1661" s="25"/>
      <c r="P1661" s="25"/>
      <c r="Q1661" s="25"/>
      <c r="R1661" s="25"/>
      <c r="S1661" s="25"/>
      <c r="T1661" s="25"/>
      <c r="U1661" s="25"/>
      <c r="V1661" s="25"/>
      <c r="W1661" s="25"/>
      <c r="X1661" s="25"/>
      <c r="Y1661" s="25"/>
      <c r="Z1661" s="25"/>
      <c r="AA1661" s="25"/>
      <c r="AB1661" s="25"/>
      <c r="AC1661" s="25"/>
      <c r="AD1661" s="25"/>
      <c r="AE1661" s="25"/>
      <c r="AF1661" s="25"/>
      <c r="AG1661" s="25"/>
      <c r="AH1661" s="25"/>
      <c r="AI1661" s="25"/>
      <c r="AJ1661" s="155"/>
    </row>
    <row r="1662" spans="4:36" x14ac:dyDescent="0.2">
      <c r="D1662" s="25"/>
      <c r="E1662" s="25"/>
      <c r="F1662" s="25"/>
      <c r="G1662" s="25"/>
      <c r="H1662" s="25"/>
      <c r="I1662" s="25"/>
      <c r="J1662" s="25"/>
      <c r="K1662" s="25"/>
      <c r="L1662" s="25"/>
      <c r="M1662" s="25"/>
      <c r="N1662" s="25"/>
      <c r="O1662" s="25"/>
      <c r="P1662" s="25"/>
      <c r="Q1662" s="25"/>
      <c r="R1662" s="25"/>
      <c r="S1662" s="25"/>
      <c r="T1662" s="25"/>
      <c r="U1662" s="25"/>
      <c r="V1662" s="25"/>
      <c r="W1662" s="25"/>
      <c r="X1662" s="25"/>
      <c r="Y1662" s="25"/>
      <c r="Z1662" s="25"/>
      <c r="AA1662" s="25"/>
      <c r="AB1662" s="25"/>
      <c r="AC1662" s="25"/>
      <c r="AD1662" s="25"/>
      <c r="AE1662" s="25"/>
      <c r="AF1662" s="25"/>
      <c r="AG1662" s="25"/>
      <c r="AH1662" s="25"/>
      <c r="AI1662" s="25"/>
      <c r="AJ1662" s="155"/>
    </row>
    <row r="1663" spans="4:36" x14ac:dyDescent="0.2">
      <c r="D1663" s="25"/>
      <c r="E1663" s="25"/>
      <c r="F1663" s="25"/>
      <c r="G1663" s="25"/>
      <c r="H1663" s="25"/>
      <c r="I1663" s="25"/>
      <c r="J1663" s="25"/>
      <c r="K1663" s="25"/>
      <c r="L1663" s="25"/>
      <c r="M1663" s="25"/>
      <c r="N1663" s="25"/>
      <c r="O1663" s="25"/>
      <c r="P1663" s="25"/>
      <c r="Q1663" s="25"/>
      <c r="R1663" s="25"/>
      <c r="S1663" s="25"/>
      <c r="T1663" s="25"/>
      <c r="U1663" s="25"/>
      <c r="V1663" s="25"/>
      <c r="W1663" s="25"/>
      <c r="X1663" s="25"/>
      <c r="Y1663" s="25"/>
      <c r="Z1663" s="25"/>
      <c r="AA1663" s="25"/>
      <c r="AB1663" s="25"/>
      <c r="AC1663" s="25"/>
      <c r="AD1663" s="25"/>
      <c r="AE1663" s="25"/>
      <c r="AF1663" s="25"/>
      <c r="AG1663" s="25"/>
      <c r="AH1663" s="25"/>
      <c r="AI1663" s="25"/>
      <c r="AJ1663" s="155"/>
    </row>
    <row r="1664" spans="4:36" x14ac:dyDescent="0.2">
      <c r="D1664" s="25"/>
      <c r="E1664" s="25"/>
      <c r="F1664" s="25"/>
      <c r="G1664" s="25"/>
      <c r="H1664" s="25"/>
      <c r="I1664" s="25"/>
      <c r="J1664" s="25"/>
      <c r="K1664" s="25"/>
      <c r="L1664" s="25"/>
      <c r="M1664" s="25"/>
      <c r="N1664" s="25"/>
      <c r="O1664" s="25"/>
      <c r="P1664" s="25"/>
      <c r="Q1664" s="25"/>
      <c r="R1664" s="25"/>
      <c r="S1664" s="25"/>
      <c r="T1664" s="25"/>
      <c r="U1664" s="25"/>
      <c r="V1664" s="25"/>
      <c r="W1664" s="25"/>
      <c r="X1664" s="25"/>
      <c r="Y1664" s="25"/>
      <c r="Z1664" s="25"/>
      <c r="AA1664" s="25"/>
      <c r="AB1664" s="25"/>
      <c r="AC1664" s="25"/>
      <c r="AD1664" s="25"/>
      <c r="AE1664" s="25"/>
      <c r="AF1664" s="25"/>
      <c r="AG1664" s="25"/>
      <c r="AH1664" s="25"/>
      <c r="AI1664" s="25"/>
      <c r="AJ1664" s="155"/>
    </row>
    <row r="1665" spans="4:36" x14ac:dyDescent="0.2">
      <c r="D1665" s="25"/>
      <c r="E1665" s="25"/>
      <c r="F1665" s="25"/>
      <c r="G1665" s="25"/>
      <c r="H1665" s="25"/>
      <c r="I1665" s="25"/>
      <c r="J1665" s="25"/>
      <c r="K1665" s="25"/>
      <c r="L1665" s="25"/>
      <c r="M1665" s="25"/>
      <c r="N1665" s="25"/>
      <c r="O1665" s="25"/>
      <c r="P1665" s="25"/>
      <c r="Q1665" s="25"/>
      <c r="R1665" s="25"/>
      <c r="S1665" s="25"/>
      <c r="T1665" s="25"/>
      <c r="U1665" s="25"/>
      <c r="V1665" s="25"/>
      <c r="W1665" s="25"/>
      <c r="X1665" s="25"/>
      <c r="Y1665" s="25"/>
      <c r="Z1665" s="25"/>
      <c r="AA1665" s="25"/>
      <c r="AB1665" s="25"/>
      <c r="AC1665" s="25"/>
      <c r="AD1665" s="25"/>
      <c r="AE1665" s="25"/>
      <c r="AF1665" s="25"/>
      <c r="AG1665" s="25"/>
      <c r="AH1665" s="25"/>
      <c r="AI1665" s="25"/>
      <c r="AJ1665" s="155"/>
    </row>
    <row r="1666" spans="4:36" x14ac:dyDescent="0.2">
      <c r="D1666" s="25"/>
      <c r="E1666" s="25"/>
      <c r="F1666" s="25"/>
      <c r="G1666" s="25"/>
      <c r="H1666" s="25"/>
      <c r="I1666" s="25"/>
      <c r="J1666" s="25"/>
      <c r="K1666" s="25"/>
      <c r="L1666" s="25"/>
      <c r="M1666" s="25"/>
      <c r="N1666" s="25"/>
      <c r="O1666" s="25"/>
      <c r="P1666" s="25"/>
      <c r="Q1666" s="25"/>
      <c r="R1666" s="25"/>
      <c r="S1666" s="25"/>
      <c r="T1666" s="25"/>
      <c r="U1666" s="25"/>
      <c r="V1666" s="25"/>
      <c r="W1666" s="25"/>
      <c r="X1666" s="25"/>
      <c r="Y1666" s="25"/>
      <c r="Z1666" s="25"/>
      <c r="AA1666" s="25"/>
      <c r="AB1666" s="25"/>
      <c r="AC1666" s="25"/>
      <c r="AD1666" s="25"/>
      <c r="AE1666" s="25"/>
      <c r="AF1666" s="25"/>
      <c r="AG1666" s="25"/>
      <c r="AH1666" s="25"/>
      <c r="AI1666" s="25"/>
      <c r="AJ1666" s="155"/>
    </row>
    <row r="1667" spans="4:36" x14ac:dyDescent="0.2">
      <c r="D1667" s="25"/>
      <c r="E1667" s="25"/>
      <c r="F1667" s="25"/>
      <c r="G1667" s="25"/>
      <c r="H1667" s="25"/>
      <c r="I1667" s="25"/>
      <c r="J1667" s="25"/>
      <c r="K1667" s="25"/>
      <c r="L1667" s="25"/>
      <c r="M1667" s="25"/>
      <c r="N1667" s="25"/>
      <c r="O1667" s="25"/>
      <c r="P1667" s="25"/>
      <c r="Q1667" s="25"/>
      <c r="R1667" s="25"/>
      <c r="S1667" s="25"/>
      <c r="T1667" s="25"/>
      <c r="U1667" s="25"/>
      <c r="V1667" s="25"/>
      <c r="W1667" s="25"/>
      <c r="X1667" s="25"/>
      <c r="Y1667" s="25"/>
      <c r="Z1667" s="25"/>
      <c r="AA1667" s="25"/>
      <c r="AB1667" s="25"/>
      <c r="AC1667" s="25"/>
      <c r="AD1667" s="25"/>
      <c r="AE1667" s="25"/>
      <c r="AF1667" s="25"/>
      <c r="AG1667" s="25"/>
      <c r="AH1667" s="25"/>
      <c r="AI1667" s="25"/>
      <c r="AJ1667" s="155"/>
    </row>
    <row r="1668" spans="4:36" x14ac:dyDescent="0.2">
      <c r="D1668" s="25"/>
      <c r="E1668" s="25"/>
      <c r="F1668" s="25"/>
      <c r="G1668" s="25"/>
      <c r="H1668" s="25"/>
      <c r="I1668" s="25"/>
      <c r="J1668" s="25"/>
      <c r="K1668" s="25"/>
      <c r="L1668" s="25"/>
      <c r="M1668" s="25"/>
      <c r="N1668" s="25"/>
      <c r="O1668" s="25"/>
      <c r="P1668" s="25"/>
      <c r="Q1668" s="25"/>
      <c r="R1668" s="25"/>
      <c r="S1668" s="25"/>
      <c r="T1668" s="25"/>
      <c r="U1668" s="25"/>
      <c r="V1668" s="25"/>
      <c r="W1668" s="25"/>
      <c r="X1668" s="25"/>
      <c r="Y1668" s="25"/>
      <c r="Z1668" s="25"/>
      <c r="AA1668" s="25"/>
      <c r="AB1668" s="25"/>
      <c r="AC1668" s="25"/>
      <c r="AD1668" s="25"/>
      <c r="AE1668" s="25"/>
      <c r="AF1668" s="25"/>
      <c r="AG1668" s="25"/>
      <c r="AH1668" s="25"/>
      <c r="AI1668" s="25"/>
      <c r="AJ1668" s="155"/>
    </row>
    <row r="1669" spans="4:36" x14ac:dyDescent="0.2">
      <c r="D1669" s="25"/>
      <c r="E1669" s="25"/>
      <c r="F1669" s="25"/>
      <c r="G1669" s="25"/>
      <c r="H1669" s="25"/>
      <c r="I1669" s="25"/>
      <c r="J1669" s="25"/>
      <c r="K1669" s="25"/>
      <c r="L1669" s="25"/>
      <c r="M1669" s="25"/>
      <c r="N1669" s="25"/>
      <c r="O1669" s="25"/>
      <c r="P1669" s="25"/>
      <c r="Q1669" s="25"/>
      <c r="R1669" s="25"/>
      <c r="S1669" s="25"/>
      <c r="T1669" s="25"/>
      <c r="U1669" s="25"/>
      <c r="V1669" s="25"/>
      <c r="W1669" s="25"/>
      <c r="X1669" s="25"/>
      <c r="Y1669" s="25"/>
      <c r="Z1669" s="25"/>
      <c r="AA1669" s="25"/>
      <c r="AB1669" s="25"/>
      <c r="AC1669" s="25"/>
      <c r="AD1669" s="25"/>
      <c r="AE1669" s="25"/>
      <c r="AF1669" s="25"/>
      <c r="AG1669" s="25"/>
      <c r="AH1669" s="25"/>
      <c r="AI1669" s="25"/>
      <c r="AJ1669" s="155"/>
    </row>
    <row r="1670" spans="4:36" x14ac:dyDescent="0.2">
      <c r="D1670" s="25"/>
      <c r="E1670" s="25"/>
      <c r="F1670" s="25"/>
      <c r="G1670" s="25"/>
      <c r="H1670" s="25"/>
      <c r="I1670" s="25"/>
      <c r="J1670" s="25"/>
      <c r="K1670" s="25"/>
      <c r="L1670" s="25"/>
      <c r="M1670" s="25"/>
      <c r="N1670" s="25"/>
      <c r="O1670" s="25"/>
      <c r="P1670" s="25"/>
      <c r="Q1670" s="25"/>
      <c r="R1670" s="25"/>
      <c r="S1670" s="25"/>
      <c r="T1670" s="25"/>
      <c r="U1670" s="25"/>
      <c r="V1670" s="25"/>
      <c r="W1670" s="25"/>
      <c r="X1670" s="25"/>
      <c r="Y1670" s="25"/>
      <c r="Z1670" s="25"/>
      <c r="AA1670" s="25"/>
      <c r="AB1670" s="25"/>
      <c r="AC1670" s="25"/>
      <c r="AD1670" s="25"/>
      <c r="AE1670" s="25"/>
      <c r="AF1670" s="25"/>
      <c r="AG1670" s="25"/>
      <c r="AH1670" s="25"/>
      <c r="AI1670" s="25"/>
      <c r="AJ1670" s="155"/>
    </row>
    <row r="1671" spans="4:36" x14ac:dyDescent="0.2">
      <c r="D1671" s="25"/>
      <c r="E1671" s="25"/>
      <c r="F1671" s="25"/>
      <c r="G1671" s="25"/>
      <c r="H1671" s="25"/>
      <c r="I1671" s="25"/>
      <c r="J1671" s="25"/>
      <c r="K1671" s="25"/>
      <c r="L1671" s="25"/>
      <c r="M1671" s="25"/>
      <c r="N1671" s="25"/>
      <c r="O1671" s="25"/>
      <c r="P1671" s="25"/>
      <c r="Q1671" s="25"/>
      <c r="R1671" s="25"/>
      <c r="S1671" s="25"/>
      <c r="T1671" s="25"/>
      <c r="U1671" s="25"/>
      <c r="V1671" s="25"/>
      <c r="W1671" s="25"/>
      <c r="X1671" s="25"/>
      <c r="Y1671" s="25"/>
      <c r="Z1671" s="25"/>
      <c r="AA1671" s="25"/>
      <c r="AB1671" s="25"/>
      <c r="AC1671" s="25"/>
      <c r="AD1671" s="25"/>
      <c r="AE1671" s="25"/>
      <c r="AF1671" s="25"/>
      <c r="AG1671" s="25"/>
      <c r="AH1671" s="25"/>
      <c r="AI1671" s="25"/>
      <c r="AJ1671" s="155"/>
    </row>
    <row r="1672" spans="4:36" x14ac:dyDescent="0.2">
      <c r="D1672" s="25"/>
      <c r="E1672" s="25"/>
      <c r="F1672" s="25"/>
      <c r="G1672" s="25"/>
      <c r="H1672" s="25"/>
      <c r="I1672" s="25"/>
      <c r="J1672" s="25"/>
      <c r="K1672" s="25"/>
      <c r="L1672" s="25"/>
      <c r="M1672" s="25"/>
      <c r="N1672" s="25"/>
      <c r="O1672" s="25"/>
      <c r="P1672" s="25"/>
      <c r="Q1672" s="25"/>
      <c r="R1672" s="25"/>
      <c r="S1672" s="25"/>
      <c r="T1672" s="25"/>
      <c r="U1672" s="25"/>
      <c r="V1672" s="25"/>
      <c r="W1672" s="25"/>
      <c r="X1672" s="25"/>
      <c r="Y1672" s="25"/>
      <c r="Z1672" s="25"/>
      <c r="AA1672" s="25"/>
      <c r="AB1672" s="25"/>
      <c r="AC1672" s="25"/>
      <c r="AD1672" s="25"/>
      <c r="AE1672" s="25"/>
      <c r="AF1672" s="25"/>
      <c r="AG1672" s="25"/>
      <c r="AH1672" s="25"/>
      <c r="AI1672" s="25"/>
      <c r="AJ1672" s="155"/>
    </row>
    <row r="1673" spans="4:36" x14ac:dyDescent="0.2">
      <c r="D1673" s="25"/>
      <c r="E1673" s="25"/>
      <c r="F1673" s="25"/>
      <c r="G1673" s="25"/>
      <c r="H1673" s="25"/>
      <c r="I1673" s="25"/>
      <c r="J1673" s="25"/>
      <c r="K1673" s="25"/>
      <c r="L1673" s="25"/>
      <c r="M1673" s="25"/>
      <c r="N1673" s="25"/>
      <c r="O1673" s="25"/>
      <c r="P1673" s="25"/>
      <c r="Q1673" s="25"/>
      <c r="R1673" s="25"/>
      <c r="S1673" s="25"/>
      <c r="T1673" s="25"/>
      <c r="U1673" s="25"/>
      <c r="V1673" s="25"/>
      <c r="W1673" s="25"/>
      <c r="X1673" s="25"/>
      <c r="Y1673" s="25"/>
      <c r="Z1673" s="25"/>
      <c r="AA1673" s="25"/>
      <c r="AB1673" s="25"/>
      <c r="AC1673" s="25"/>
      <c r="AD1673" s="25"/>
      <c r="AE1673" s="25"/>
      <c r="AF1673" s="25"/>
      <c r="AG1673" s="25"/>
      <c r="AH1673" s="25"/>
      <c r="AI1673" s="25"/>
      <c r="AJ1673" s="155"/>
    </row>
    <row r="1674" spans="4:36" x14ac:dyDescent="0.2">
      <c r="D1674" s="25"/>
      <c r="E1674" s="25"/>
      <c r="F1674" s="25"/>
      <c r="G1674" s="25"/>
      <c r="H1674" s="25"/>
      <c r="I1674" s="25"/>
      <c r="J1674" s="25"/>
      <c r="K1674" s="25"/>
      <c r="L1674" s="25"/>
      <c r="M1674" s="25"/>
      <c r="N1674" s="25"/>
      <c r="O1674" s="25"/>
      <c r="P1674" s="25"/>
      <c r="Q1674" s="25"/>
      <c r="R1674" s="25"/>
      <c r="S1674" s="25"/>
      <c r="T1674" s="25"/>
      <c r="U1674" s="25"/>
      <c r="V1674" s="25"/>
      <c r="W1674" s="25"/>
      <c r="X1674" s="25"/>
      <c r="Y1674" s="25"/>
      <c r="Z1674" s="25"/>
      <c r="AA1674" s="25"/>
      <c r="AB1674" s="25"/>
      <c r="AC1674" s="25"/>
      <c r="AD1674" s="25"/>
      <c r="AE1674" s="25"/>
      <c r="AF1674" s="25"/>
      <c r="AG1674" s="25"/>
      <c r="AH1674" s="25"/>
      <c r="AI1674" s="25"/>
      <c r="AJ1674" s="155"/>
    </row>
    <row r="1675" spans="4:36" x14ac:dyDescent="0.2">
      <c r="D1675" s="25"/>
      <c r="E1675" s="25"/>
      <c r="F1675" s="25"/>
      <c r="G1675" s="25"/>
      <c r="H1675" s="25"/>
      <c r="I1675" s="25"/>
      <c r="J1675" s="25"/>
      <c r="K1675" s="25"/>
      <c r="L1675" s="25"/>
      <c r="M1675" s="25"/>
      <c r="N1675" s="25"/>
      <c r="O1675" s="25"/>
      <c r="P1675" s="25"/>
      <c r="Q1675" s="25"/>
      <c r="R1675" s="25"/>
      <c r="S1675" s="25"/>
      <c r="T1675" s="25"/>
      <c r="U1675" s="25"/>
      <c r="V1675" s="25"/>
      <c r="W1675" s="25"/>
      <c r="X1675" s="25"/>
      <c r="Y1675" s="25"/>
      <c r="Z1675" s="25"/>
      <c r="AA1675" s="25"/>
      <c r="AB1675" s="25"/>
      <c r="AC1675" s="25"/>
      <c r="AD1675" s="25"/>
      <c r="AE1675" s="25"/>
      <c r="AF1675" s="25"/>
      <c r="AG1675" s="25"/>
      <c r="AH1675" s="25"/>
      <c r="AI1675" s="25"/>
      <c r="AJ1675" s="155"/>
    </row>
    <row r="1676" spans="4:36" x14ac:dyDescent="0.2">
      <c r="D1676" s="25"/>
      <c r="E1676" s="25"/>
      <c r="F1676" s="25"/>
      <c r="G1676" s="25"/>
      <c r="H1676" s="25"/>
      <c r="I1676" s="25"/>
      <c r="J1676" s="25"/>
      <c r="K1676" s="25"/>
      <c r="L1676" s="25"/>
      <c r="M1676" s="25"/>
      <c r="N1676" s="25"/>
      <c r="O1676" s="25"/>
      <c r="P1676" s="25"/>
      <c r="Q1676" s="25"/>
      <c r="R1676" s="25"/>
      <c r="S1676" s="25"/>
      <c r="T1676" s="25"/>
      <c r="U1676" s="25"/>
      <c r="V1676" s="25"/>
      <c r="W1676" s="25"/>
      <c r="X1676" s="25"/>
      <c r="Y1676" s="25"/>
      <c r="Z1676" s="25"/>
      <c r="AA1676" s="25"/>
      <c r="AB1676" s="25"/>
      <c r="AC1676" s="25"/>
      <c r="AD1676" s="25"/>
      <c r="AE1676" s="25"/>
      <c r="AF1676" s="25"/>
      <c r="AG1676" s="25"/>
      <c r="AH1676" s="25"/>
      <c r="AI1676" s="25"/>
      <c r="AJ1676" s="155"/>
    </row>
    <row r="1677" spans="4:36" x14ac:dyDescent="0.2">
      <c r="D1677" s="25"/>
      <c r="E1677" s="25"/>
      <c r="F1677" s="25"/>
      <c r="G1677" s="25"/>
      <c r="H1677" s="25"/>
      <c r="I1677" s="25"/>
      <c r="J1677" s="25"/>
      <c r="K1677" s="25"/>
      <c r="L1677" s="25"/>
      <c r="M1677" s="25"/>
      <c r="N1677" s="25"/>
      <c r="O1677" s="25"/>
      <c r="P1677" s="25"/>
      <c r="Q1677" s="25"/>
      <c r="R1677" s="25"/>
      <c r="S1677" s="25"/>
      <c r="T1677" s="25"/>
      <c r="U1677" s="25"/>
      <c r="V1677" s="25"/>
      <c r="W1677" s="25"/>
      <c r="X1677" s="25"/>
      <c r="Y1677" s="25"/>
      <c r="Z1677" s="25"/>
      <c r="AA1677" s="25"/>
      <c r="AB1677" s="25"/>
      <c r="AC1677" s="25"/>
      <c r="AD1677" s="25"/>
      <c r="AE1677" s="25"/>
      <c r="AF1677" s="25"/>
      <c r="AG1677" s="25"/>
      <c r="AH1677" s="25"/>
      <c r="AI1677" s="25"/>
      <c r="AJ1677" s="155"/>
    </row>
    <row r="1678" spans="4:36" x14ac:dyDescent="0.2">
      <c r="D1678" s="25"/>
      <c r="E1678" s="25"/>
      <c r="F1678" s="25"/>
      <c r="G1678" s="25"/>
      <c r="H1678" s="25"/>
      <c r="I1678" s="25"/>
      <c r="J1678" s="25"/>
      <c r="K1678" s="25"/>
      <c r="L1678" s="25"/>
      <c r="M1678" s="25"/>
      <c r="N1678" s="25"/>
      <c r="O1678" s="25"/>
      <c r="P1678" s="25"/>
      <c r="Q1678" s="25"/>
      <c r="R1678" s="25"/>
      <c r="S1678" s="25"/>
      <c r="T1678" s="25"/>
      <c r="U1678" s="25"/>
      <c r="V1678" s="25"/>
      <c r="W1678" s="25"/>
      <c r="X1678" s="25"/>
      <c r="Y1678" s="25"/>
      <c r="Z1678" s="25"/>
      <c r="AA1678" s="25"/>
      <c r="AB1678" s="25"/>
      <c r="AC1678" s="25"/>
      <c r="AD1678" s="25"/>
      <c r="AE1678" s="25"/>
      <c r="AF1678" s="25"/>
      <c r="AG1678" s="25"/>
      <c r="AH1678" s="25"/>
      <c r="AI1678" s="25"/>
      <c r="AJ1678" s="155"/>
    </row>
    <row r="1679" spans="4:36" x14ac:dyDescent="0.2">
      <c r="D1679" s="25"/>
      <c r="E1679" s="25"/>
      <c r="F1679" s="25"/>
      <c r="G1679" s="25"/>
      <c r="H1679" s="25"/>
      <c r="I1679" s="25"/>
      <c r="J1679" s="25"/>
      <c r="K1679" s="25"/>
      <c r="L1679" s="25"/>
      <c r="M1679" s="25"/>
      <c r="N1679" s="25"/>
      <c r="O1679" s="25"/>
      <c r="P1679" s="25"/>
      <c r="Q1679" s="25"/>
      <c r="R1679" s="25"/>
      <c r="S1679" s="25"/>
      <c r="T1679" s="25"/>
      <c r="U1679" s="25"/>
      <c r="V1679" s="25"/>
      <c r="W1679" s="25"/>
      <c r="X1679" s="25"/>
      <c r="Y1679" s="25"/>
      <c r="Z1679" s="25"/>
      <c r="AA1679" s="25"/>
      <c r="AB1679" s="25"/>
      <c r="AC1679" s="25"/>
      <c r="AD1679" s="25"/>
      <c r="AE1679" s="25"/>
      <c r="AF1679" s="25"/>
      <c r="AG1679" s="25"/>
      <c r="AH1679" s="25"/>
      <c r="AI1679" s="25"/>
      <c r="AJ1679" s="155"/>
    </row>
    <row r="1680" spans="4:36" x14ac:dyDescent="0.2">
      <c r="D1680" s="25"/>
      <c r="E1680" s="25"/>
      <c r="F1680" s="25"/>
      <c r="G1680" s="25"/>
      <c r="H1680" s="25"/>
      <c r="I1680" s="25"/>
      <c r="J1680" s="25"/>
      <c r="K1680" s="25"/>
      <c r="L1680" s="25"/>
      <c r="M1680" s="25"/>
      <c r="N1680" s="25"/>
      <c r="O1680" s="25"/>
      <c r="P1680" s="25"/>
      <c r="Q1680" s="25"/>
      <c r="R1680" s="25"/>
      <c r="S1680" s="25"/>
      <c r="T1680" s="25"/>
      <c r="U1680" s="25"/>
      <c r="V1680" s="25"/>
      <c r="W1680" s="25"/>
      <c r="X1680" s="25"/>
      <c r="Y1680" s="25"/>
      <c r="Z1680" s="25"/>
      <c r="AA1680" s="25"/>
      <c r="AB1680" s="25"/>
      <c r="AC1680" s="25"/>
      <c r="AD1680" s="25"/>
      <c r="AE1680" s="25"/>
      <c r="AF1680" s="25"/>
      <c r="AG1680" s="25"/>
      <c r="AH1680" s="25"/>
      <c r="AI1680" s="25"/>
      <c r="AJ1680" s="155"/>
    </row>
    <row r="1681" spans="4:36" x14ac:dyDescent="0.2">
      <c r="D1681" s="25"/>
      <c r="E1681" s="25"/>
      <c r="F1681" s="25"/>
      <c r="G1681" s="25"/>
      <c r="H1681" s="25"/>
      <c r="I1681" s="25"/>
      <c r="J1681" s="25"/>
      <c r="K1681" s="25"/>
      <c r="L1681" s="25"/>
      <c r="M1681" s="25"/>
      <c r="N1681" s="25"/>
      <c r="O1681" s="25"/>
      <c r="P1681" s="25"/>
      <c r="Q1681" s="25"/>
      <c r="R1681" s="25"/>
      <c r="S1681" s="25"/>
      <c r="T1681" s="25"/>
      <c r="U1681" s="25"/>
      <c r="V1681" s="25"/>
      <c r="W1681" s="25"/>
      <c r="X1681" s="25"/>
      <c r="Y1681" s="25"/>
      <c r="Z1681" s="25"/>
      <c r="AA1681" s="25"/>
      <c r="AB1681" s="25"/>
      <c r="AC1681" s="25"/>
      <c r="AD1681" s="25"/>
      <c r="AE1681" s="25"/>
      <c r="AF1681" s="25"/>
      <c r="AG1681" s="25"/>
      <c r="AH1681" s="25"/>
      <c r="AI1681" s="25"/>
      <c r="AJ1681" s="155"/>
    </row>
    <row r="1682" spans="4:36" x14ac:dyDescent="0.2">
      <c r="D1682" s="25"/>
      <c r="E1682" s="25"/>
      <c r="F1682" s="25"/>
      <c r="G1682" s="25"/>
      <c r="H1682" s="25"/>
      <c r="I1682" s="25"/>
      <c r="J1682" s="25"/>
      <c r="K1682" s="25"/>
      <c r="L1682" s="25"/>
      <c r="M1682" s="25"/>
      <c r="N1682" s="25"/>
      <c r="O1682" s="25"/>
      <c r="P1682" s="25"/>
      <c r="Q1682" s="25"/>
      <c r="R1682" s="25"/>
      <c r="S1682" s="25"/>
      <c r="T1682" s="25"/>
      <c r="U1682" s="25"/>
      <c r="V1682" s="25"/>
      <c r="W1682" s="25"/>
      <c r="X1682" s="25"/>
      <c r="Y1682" s="25"/>
      <c r="Z1682" s="25"/>
      <c r="AA1682" s="25"/>
      <c r="AB1682" s="25"/>
      <c r="AC1682" s="25"/>
      <c r="AD1682" s="25"/>
      <c r="AE1682" s="25"/>
      <c r="AF1682" s="25"/>
      <c r="AG1682" s="25"/>
      <c r="AH1682" s="25"/>
      <c r="AI1682" s="25"/>
      <c r="AJ1682" s="155"/>
    </row>
    <row r="1683" spans="4:36" x14ac:dyDescent="0.2">
      <c r="D1683" s="25"/>
      <c r="E1683" s="25"/>
      <c r="F1683" s="25"/>
      <c r="G1683" s="25"/>
      <c r="H1683" s="25"/>
      <c r="I1683" s="25"/>
      <c r="J1683" s="25"/>
      <c r="K1683" s="25"/>
      <c r="L1683" s="25"/>
      <c r="M1683" s="25"/>
      <c r="N1683" s="25"/>
      <c r="O1683" s="25"/>
      <c r="P1683" s="25"/>
      <c r="Q1683" s="25"/>
      <c r="R1683" s="25"/>
      <c r="S1683" s="25"/>
      <c r="T1683" s="25"/>
      <c r="U1683" s="25"/>
      <c r="V1683" s="25"/>
      <c r="W1683" s="25"/>
      <c r="X1683" s="25"/>
      <c r="Y1683" s="25"/>
      <c r="Z1683" s="25"/>
      <c r="AA1683" s="25"/>
      <c r="AB1683" s="25"/>
      <c r="AC1683" s="25"/>
      <c r="AD1683" s="25"/>
      <c r="AE1683" s="25"/>
      <c r="AF1683" s="25"/>
      <c r="AG1683" s="25"/>
      <c r="AH1683" s="25"/>
      <c r="AI1683" s="25"/>
      <c r="AJ1683" s="155"/>
    </row>
    <row r="1684" spans="4:36" x14ac:dyDescent="0.2">
      <c r="D1684" s="25"/>
      <c r="E1684" s="25"/>
      <c r="F1684" s="25"/>
      <c r="G1684" s="25"/>
      <c r="H1684" s="25"/>
      <c r="I1684" s="25"/>
      <c r="J1684" s="25"/>
      <c r="K1684" s="25"/>
      <c r="L1684" s="25"/>
      <c r="M1684" s="25"/>
      <c r="N1684" s="25"/>
      <c r="O1684" s="25"/>
      <c r="P1684" s="25"/>
      <c r="Q1684" s="25"/>
      <c r="R1684" s="25"/>
      <c r="S1684" s="25"/>
      <c r="T1684" s="25"/>
      <c r="U1684" s="25"/>
      <c r="V1684" s="25"/>
      <c r="W1684" s="25"/>
      <c r="X1684" s="25"/>
      <c r="Y1684" s="25"/>
      <c r="Z1684" s="25"/>
      <c r="AA1684" s="25"/>
      <c r="AB1684" s="25"/>
      <c r="AC1684" s="25"/>
      <c r="AD1684" s="25"/>
      <c r="AE1684" s="25"/>
      <c r="AF1684" s="25"/>
      <c r="AG1684" s="25"/>
      <c r="AH1684" s="25"/>
      <c r="AI1684" s="25"/>
      <c r="AJ1684" s="155"/>
    </row>
    <row r="1685" spans="4:36" x14ac:dyDescent="0.2">
      <c r="D1685" s="25"/>
      <c r="E1685" s="25"/>
      <c r="F1685" s="25"/>
      <c r="G1685" s="25"/>
      <c r="H1685" s="25"/>
      <c r="I1685" s="25"/>
      <c r="J1685" s="25"/>
      <c r="K1685" s="25"/>
      <c r="L1685" s="25"/>
      <c r="M1685" s="25"/>
      <c r="N1685" s="25"/>
      <c r="O1685" s="25"/>
      <c r="P1685" s="25"/>
      <c r="Q1685" s="25"/>
      <c r="R1685" s="25"/>
      <c r="S1685" s="25"/>
      <c r="T1685" s="25"/>
      <c r="U1685" s="25"/>
      <c r="V1685" s="25"/>
      <c r="W1685" s="25"/>
      <c r="X1685" s="25"/>
      <c r="Y1685" s="25"/>
      <c r="Z1685" s="25"/>
      <c r="AA1685" s="25"/>
      <c r="AB1685" s="25"/>
      <c r="AC1685" s="25"/>
      <c r="AD1685" s="25"/>
      <c r="AE1685" s="25"/>
      <c r="AF1685" s="25"/>
      <c r="AG1685" s="25"/>
      <c r="AH1685" s="25"/>
      <c r="AI1685" s="25"/>
      <c r="AJ1685" s="155"/>
    </row>
    <row r="1686" spans="4:36" x14ac:dyDescent="0.2">
      <c r="D1686" s="25"/>
      <c r="E1686" s="25"/>
      <c r="F1686" s="25"/>
      <c r="G1686" s="25"/>
      <c r="H1686" s="25"/>
      <c r="I1686" s="25"/>
      <c r="J1686" s="25"/>
      <c r="K1686" s="25"/>
      <c r="L1686" s="25"/>
      <c r="M1686" s="25"/>
      <c r="N1686" s="25"/>
      <c r="O1686" s="25"/>
      <c r="P1686" s="25"/>
      <c r="Q1686" s="25"/>
      <c r="R1686" s="25"/>
      <c r="S1686" s="25"/>
      <c r="T1686" s="25"/>
      <c r="U1686" s="25"/>
      <c r="V1686" s="25"/>
      <c r="W1686" s="25"/>
      <c r="X1686" s="25"/>
      <c r="Y1686" s="25"/>
      <c r="Z1686" s="25"/>
      <c r="AA1686" s="25"/>
      <c r="AB1686" s="25"/>
      <c r="AC1686" s="25"/>
      <c r="AD1686" s="25"/>
      <c r="AE1686" s="25"/>
      <c r="AF1686" s="25"/>
      <c r="AG1686" s="25"/>
      <c r="AH1686" s="25"/>
      <c r="AI1686" s="25"/>
      <c r="AJ1686" s="155"/>
    </row>
    <row r="1687" spans="4:36" x14ac:dyDescent="0.2">
      <c r="D1687" s="25"/>
      <c r="E1687" s="25"/>
      <c r="F1687" s="25"/>
      <c r="G1687" s="25"/>
      <c r="H1687" s="25"/>
      <c r="I1687" s="25"/>
      <c r="J1687" s="25"/>
      <c r="K1687" s="25"/>
      <c r="L1687" s="25"/>
      <c r="M1687" s="25"/>
      <c r="N1687" s="25"/>
      <c r="O1687" s="25"/>
      <c r="P1687" s="25"/>
      <c r="Q1687" s="25"/>
      <c r="R1687" s="25"/>
      <c r="S1687" s="25"/>
      <c r="T1687" s="25"/>
      <c r="U1687" s="25"/>
      <c r="V1687" s="25"/>
      <c r="W1687" s="25"/>
      <c r="X1687" s="25"/>
      <c r="Y1687" s="25"/>
      <c r="Z1687" s="25"/>
      <c r="AA1687" s="25"/>
      <c r="AB1687" s="25"/>
      <c r="AC1687" s="25"/>
      <c r="AD1687" s="25"/>
      <c r="AE1687" s="25"/>
      <c r="AF1687" s="25"/>
      <c r="AG1687" s="25"/>
      <c r="AH1687" s="25"/>
      <c r="AI1687" s="25"/>
      <c r="AJ1687" s="155"/>
    </row>
    <row r="1688" spans="4:36" x14ac:dyDescent="0.2">
      <c r="D1688" s="25"/>
      <c r="E1688" s="25"/>
      <c r="F1688" s="25"/>
      <c r="G1688" s="25"/>
      <c r="H1688" s="25"/>
      <c r="I1688" s="25"/>
      <c r="J1688" s="25"/>
      <c r="K1688" s="25"/>
      <c r="L1688" s="25"/>
      <c r="M1688" s="25"/>
      <c r="N1688" s="25"/>
      <c r="O1688" s="25"/>
      <c r="P1688" s="25"/>
      <c r="Q1688" s="25"/>
      <c r="R1688" s="25"/>
      <c r="S1688" s="25"/>
      <c r="T1688" s="25"/>
      <c r="U1688" s="25"/>
      <c r="V1688" s="25"/>
      <c r="W1688" s="25"/>
      <c r="X1688" s="25"/>
      <c r="Y1688" s="25"/>
      <c r="Z1688" s="25"/>
      <c r="AA1688" s="25"/>
      <c r="AB1688" s="25"/>
      <c r="AC1688" s="25"/>
      <c r="AD1688" s="25"/>
      <c r="AE1688" s="25"/>
      <c r="AF1688" s="25"/>
      <c r="AG1688" s="25"/>
      <c r="AH1688" s="25"/>
      <c r="AI1688" s="25"/>
      <c r="AJ1688" s="155"/>
    </row>
    <row r="1689" spans="4:36" x14ac:dyDescent="0.2">
      <c r="D1689" s="25"/>
      <c r="E1689" s="25"/>
      <c r="F1689" s="25"/>
      <c r="G1689" s="25"/>
      <c r="H1689" s="25"/>
      <c r="I1689" s="25"/>
      <c r="J1689" s="25"/>
      <c r="K1689" s="25"/>
      <c r="L1689" s="25"/>
      <c r="M1689" s="25"/>
      <c r="N1689" s="25"/>
      <c r="O1689" s="25"/>
      <c r="P1689" s="25"/>
      <c r="Q1689" s="25"/>
      <c r="R1689" s="25"/>
      <c r="S1689" s="25"/>
      <c r="T1689" s="25"/>
      <c r="U1689" s="25"/>
      <c r="V1689" s="25"/>
      <c r="W1689" s="25"/>
      <c r="X1689" s="25"/>
      <c r="Y1689" s="25"/>
      <c r="Z1689" s="25"/>
      <c r="AA1689" s="25"/>
      <c r="AB1689" s="25"/>
      <c r="AC1689" s="25"/>
      <c r="AD1689" s="25"/>
      <c r="AE1689" s="25"/>
      <c r="AF1689" s="25"/>
      <c r="AG1689" s="25"/>
      <c r="AH1689" s="25"/>
      <c r="AI1689" s="25"/>
      <c r="AJ1689" s="155"/>
    </row>
    <row r="1690" spans="4:36" x14ac:dyDescent="0.2">
      <c r="D1690" s="25"/>
      <c r="E1690" s="25"/>
      <c r="F1690" s="25"/>
      <c r="G1690" s="25"/>
      <c r="H1690" s="25"/>
      <c r="I1690" s="25"/>
      <c r="J1690" s="25"/>
      <c r="K1690" s="25"/>
      <c r="L1690" s="25"/>
      <c r="M1690" s="25"/>
      <c r="N1690" s="25"/>
      <c r="O1690" s="25"/>
      <c r="P1690" s="25"/>
      <c r="Q1690" s="25"/>
      <c r="R1690" s="25"/>
      <c r="S1690" s="25"/>
      <c r="T1690" s="25"/>
      <c r="U1690" s="25"/>
      <c r="V1690" s="25"/>
      <c r="W1690" s="25"/>
      <c r="X1690" s="25"/>
      <c r="Y1690" s="25"/>
      <c r="Z1690" s="25"/>
      <c r="AA1690" s="25"/>
      <c r="AB1690" s="25"/>
      <c r="AC1690" s="25"/>
      <c r="AD1690" s="25"/>
      <c r="AE1690" s="25"/>
      <c r="AF1690" s="25"/>
      <c r="AG1690" s="25"/>
      <c r="AH1690" s="25"/>
      <c r="AI1690" s="25"/>
      <c r="AJ1690" s="155"/>
    </row>
    <row r="1691" spans="4:36" x14ac:dyDescent="0.2">
      <c r="D1691" s="25"/>
      <c r="E1691" s="25"/>
      <c r="F1691" s="25"/>
      <c r="G1691" s="25"/>
      <c r="H1691" s="25"/>
      <c r="I1691" s="25"/>
      <c r="J1691" s="25"/>
      <c r="K1691" s="25"/>
      <c r="L1691" s="25"/>
      <c r="M1691" s="25"/>
      <c r="N1691" s="25"/>
      <c r="O1691" s="25"/>
      <c r="P1691" s="25"/>
      <c r="Q1691" s="25"/>
      <c r="R1691" s="25"/>
      <c r="S1691" s="25"/>
      <c r="T1691" s="25"/>
      <c r="U1691" s="25"/>
      <c r="V1691" s="25"/>
      <c r="W1691" s="25"/>
      <c r="X1691" s="25"/>
      <c r="Y1691" s="25"/>
      <c r="Z1691" s="25"/>
      <c r="AA1691" s="25"/>
      <c r="AB1691" s="25"/>
      <c r="AC1691" s="25"/>
      <c r="AD1691" s="25"/>
      <c r="AE1691" s="25"/>
      <c r="AF1691" s="25"/>
      <c r="AG1691" s="25"/>
      <c r="AH1691" s="25"/>
      <c r="AI1691" s="25"/>
      <c r="AJ1691" s="155"/>
    </row>
    <row r="1692" spans="4:36" x14ac:dyDescent="0.2">
      <c r="D1692" s="25"/>
      <c r="E1692" s="25"/>
      <c r="F1692" s="25"/>
      <c r="G1692" s="25"/>
      <c r="H1692" s="25"/>
      <c r="I1692" s="25"/>
      <c r="J1692" s="25"/>
      <c r="K1692" s="25"/>
      <c r="L1692" s="25"/>
      <c r="M1692" s="25"/>
      <c r="N1692" s="25"/>
      <c r="O1692" s="25"/>
      <c r="P1692" s="25"/>
      <c r="Q1692" s="25"/>
      <c r="R1692" s="25"/>
      <c r="S1692" s="25"/>
      <c r="T1692" s="25"/>
      <c r="U1692" s="25"/>
      <c r="V1692" s="25"/>
      <c r="W1692" s="25"/>
      <c r="X1692" s="25"/>
      <c r="Y1692" s="25"/>
      <c r="Z1692" s="25"/>
      <c r="AA1692" s="25"/>
      <c r="AB1692" s="25"/>
      <c r="AC1692" s="25"/>
      <c r="AD1692" s="25"/>
      <c r="AE1692" s="25"/>
      <c r="AF1692" s="25"/>
      <c r="AG1692" s="25"/>
      <c r="AH1692" s="25"/>
      <c r="AI1692" s="25"/>
      <c r="AJ1692" s="155"/>
    </row>
    <row r="1693" spans="4:36" x14ac:dyDescent="0.2">
      <c r="D1693" s="25"/>
      <c r="E1693" s="25"/>
      <c r="F1693" s="25"/>
      <c r="G1693" s="25"/>
      <c r="H1693" s="25"/>
      <c r="I1693" s="25"/>
      <c r="J1693" s="25"/>
      <c r="K1693" s="25"/>
      <c r="L1693" s="25"/>
      <c r="M1693" s="25"/>
      <c r="N1693" s="25"/>
      <c r="O1693" s="25"/>
      <c r="P1693" s="25"/>
      <c r="Q1693" s="25"/>
      <c r="R1693" s="25"/>
      <c r="S1693" s="25"/>
      <c r="T1693" s="25"/>
      <c r="U1693" s="25"/>
      <c r="V1693" s="25"/>
      <c r="W1693" s="25"/>
      <c r="X1693" s="25"/>
      <c r="Y1693" s="25"/>
      <c r="Z1693" s="25"/>
      <c r="AA1693" s="25"/>
      <c r="AB1693" s="25"/>
      <c r="AC1693" s="25"/>
      <c r="AD1693" s="25"/>
      <c r="AE1693" s="25"/>
      <c r="AF1693" s="25"/>
      <c r="AG1693" s="25"/>
      <c r="AH1693" s="25"/>
      <c r="AI1693" s="25"/>
      <c r="AJ1693" s="155"/>
    </row>
    <row r="1694" spans="4:36" x14ac:dyDescent="0.2">
      <c r="D1694" s="25"/>
      <c r="E1694" s="25"/>
      <c r="F1694" s="25"/>
      <c r="G1694" s="25"/>
      <c r="H1694" s="25"/>
      <c r="I1694" s="25"/>
      <c r="J1694" s="25"/>
      <c r="K1694" s="25"/>
      <c r="L1694" s="25"/>
      <c r="M1694" s="25"/>
      <c r="N1694" s="25"/>
      <c r="O1694" s="25"/>
      <c r="P1694" s="25"/>
      <c r="Q1694" s="25"/>
      <c r="R1694" s="25"/>
      <c r="S1694" s="25"/>
      <c r="T1694" s="25"/>
      <c r="U1694" s="25"/>
      <c r="V1694" s="25"/>
      <c r="W1694" s="25"/>
      <c r="X1694" s="25"/>
      <c r="Y1694" s="25"/>
      <c r="Z1694" s="25"/>
      <c r="AA1694" s="25"/>
      <c r="AB1694" s="25"/>
      <c r="AC1694" s="25"/>
      <c r="AD1694" s="25"/>
      <c r="AE1694" s="25"/>
      <c r="AF1694" s="25"/>
      <c r="AG1694" s="25"/>
      <c r="AH1694" s="25"/>
      <c r="AI1694" s="25"/>
      <c r="AJ1694" s="155"/>
    </row>
    <row r="1695" spans="4:36" x14ac:dyDescent="0.2">
      <c r="D1695" s="25"/>
      <c r="E1695" s="25"/>
      <c r="F1695" s="25"/>
      <c r="G1695" s="25"/>
      <c r="H1695" s="25"/>
      <c r="I1695" s="25"/>
      <c r="J1695" s="25"/>
      <c r="K1695" s="25"/>
      <c r="L1695" s="25"/>
      <c r="M1695" s="25"/>
      <c r="N1695" s="25"/>
      <c r="O1695" s="25"/>
      <c r="P1695" s="25"/>
      <c r="Q1695" s="25"/>
      <c r="R1695" s="25"/>
      <c r="S1695" s="25"/>
      <c r="T1695" s="25"/>
      <c r="U1695" s="25"/>
      <c r="V1695" s="25"/>
      <c r="W1695" s="25"/>
      <c r="X1695" s="25"/>
      <c r="Y1695" s="25"/>
      <c r="Z1695" s="25"/>
      <c r="AA1695" s="25"/>
      <c r="AB1695" s="25"/>
      <c r="AC1695" s="25"/>
      <c r="AD1695" s="25"/>
      <c r="AE1695" s="25"/>
      <c r="AF1695" s="25"/>
      <c r="AG1695" s="25"/>
      <c r="AH1695" s="25"/>
      <c r="AI1695" s="25"/>
      <c r="AJ1695" s="155"/>
    </row>
    <row r="1696" spans="4:36" x14ac:dyDescent="0.2">
      <c r="D1696" s="25"/>
      <c r="E1696" s="25"/>
      <c r="F1696" s="25"/>
      <c r="G1696" s="25"/>
      <c r="H1696" s="25"/>
      <c r="I1696" s="25"/>
      <c r="J1696" s="25"/>
      <c r="K1696" s="25"/>
      <c r="L1696" s="25"/>
      <c r="M1696" s="25"/>
      <c r="N1696" s="25"/>
      <c r="O1696" s="25"/>
      <c r="P1696" s="25"/>
      <c r="Q1696" s="25"/>
      <c r="R1696" s="25"/>
      <c r="S1696" s="25"/>
      <c r="T1696" s="25"/>
      <c r="U1696" s="25"/>
      <c r="V1696" s="25"/>
      <c r="W1696" s="25"/>
      <c r="X1696" s="25"/>
      <c r="Y1696" s="25"/>
      <c r="Z1696" s="25"/>
      <c r="AA1696" s="25"/>
      <c r="AB1696" s="25"/>
      <c r="AC1696" s="25"/>
      <c r="AD1696" s="25"/>
      <c r="AE1696" s="25"/>
      <c r="AF1696" s="25"/>
      <c r="AG1696" s="25"/>
      <c r="AH1696" s="25"/>
      <c r="AI1696" s="25"/>
      <c r="AJ1696" s="155"/>
    </row>
    <row r="1697" spans="4:36" x14ac:dyDescent="0.2">
      <c r="D1697" s="25"/>
      <c r="E1697" s="25"/>
      <c r="F1697" s="25"/>
      <c r="G1697" s="25"/>
      <c r="H1697" s="25"/>
      <c r="I1697" s="25"/>
      <c r="J1697" s="25"/>
      <c r="K1697" s="25"/>
      <c r="L1697" s="25"/>
      <c r="M1697" s="25"/>
      <c r="N1697" s="25"/>
      <c r="O1697" s="25"/>
      <c r="P1697" s="25"/>
      <c r="Q1697" s="25"/>
      <c r="R1697" s="25"/>
      <c r="S1697" s="25"/>
      <c r="T1697" s="25"/>
      <c r="U1697" s="25"/>
      <c r="V1697" s="25"/>
      <c r="W1697" s="25"/>
      <c r="X1697" s="25"/>
      <c r="Y1697" s="25"/>
      <c r="Z1697" s="25"/>
      <c r="AA1697" s="25"/>
      <c r="AB1697" s="25"/>
      <c r="AC1697" s="25"/>
      <c r="AD1697" s="25"/>
      <c r="AE1697" s="25"/>
      <c r="AF1697" s="25"/>
      <c r="AG1697" s="25"/>
      <c r="AH1697" s="25"/>
      <c r="AI1697" s="25"/>
      <c r="AJ1697" s="155"/>
    </row>
    <row r="1698" spans="4:36" x14ac:dyDescent="0.2">
      <c r="D1698" s="25"/>
      <c r="E1698" s="25"/>
      <c r="F1698" s="25"/>
      <c r="G1698" s="25"/>
      <c r="H1698" s="25"/>
      <c r="I1698" s="25"/>
      <c r="J1698" s="25"/>
      <c r="K1698" s="25"/>
      <c r="L1698" s="25"/>
      <c r="M1698" s="25"/>
      <c r="N1698" s="25"/>
      <c r="O1698" s="25"/>
      <c r="P1698" s="25"/>
      <c r="Q1698" s="25"/>
      <c r="R1698" s="25"/>
      <c r="S1698" s="25"/>
      <c r="T1698" s="25"/>
      <c r="U1698" s="25"/>
      <c r="V1698" s="25"/>
      <c r="W1698" s="25"/>
      <c r="X1698" s="25"/>
      <c r="Y1698" s="25"/>
      <c r="Z1698" s="25"/>
      <c r="AA1698" s="25"/>
      <c r="AB1698" s="25"/>
      <c r="AC1698" s="25"/>
      <c r="AD1698" s="25"/>
      <c r="AE1698" s="25"/>
      <c r="AF1698" s="25"/>
      <c r="AG1698" s="25"/>
      <c r="AH1698" s="25"/>
      <c r="AI1698" s="25"/>
      <c r="AJ1698" s="155"/>
    </row>
    <row r="1699" spans="4:36" x14ac:dyDescent="0.2">
      <c r="D1699" s="25"/>
      <c r="E1699" s="25"/>
      <c r="F1699" s="25"/>
      <c r="G1699" s="25"/>
      <c r="H1699" s="25"/>
      <c r="I1699" s="25"/>
      <c r="J1699" s="25"/>
      <c r="K1699" s="25"/>
      <c r="L1699" s="25"/>
      <c r="M1699" s="25"/>
      <c r="N1699" s="25"/>
      <c r="O1699" s="25"/>
      <c r="P1699" s="25"/>
      <c r="Q1699" s="25"/>
      <c r="R1699" s="25"/>
      <c r="S1699" s="25"/>
      <c r="T1699" s="25"/>
      <c r="U1699" s="25"/>
      <c r="V1699" s="25"/>
      <c r="W1699" s="25"/>
      <c r="X1699" s="25"/>
      <c r="Y1699" s="25"/>
      <c r="Z1699" s="25"/>
      <c r="AA1699" s="25"/>
      <c r="AB1699" s="25"/>
      <c r="AC1699" s="25"/>
      <c r="AD1699" s="25"/>
      <c r="AE1699" s="25"/>
      <c r="AF1699" s="25"/>
      <c r="AG1699" s="25"/>
      <c r="AH1699" s="25"/>
      <c r="AI1699" s="25"/>
      <c r="AJ1699" s="155"/>
    </row>
    <row r="1700" spans="4:36" x14ac:dyDescent="0.2">
      <c r="D1700" s="25"/>
      <c r="E1700" s="25"/>
      <c r="F1700" s="25"/>
      <c r="G1700" s="25"/>
      <c r="H1700" s="25"/>
      <c r="I1700" s="25"/>
      <c r="J1700" s="25"/>
      <c r="K1700" s="25"/>
      <c r="L1700" s="25"/>
      <c r="M1700" s="25"/>
      <c r="N1700" s="25"/>
      <c r="O1700" s="25"/>
      <c r="P1700" s="25"/>
      <c r="Q1700" s="25"/>
      <c r="R1700" s="25"/>
      <c r="S1700" s="25"/>
      <c r="T1700" s="25"/>
      <c r="U1700" s="25"/>
      <c r="V1700" s="25"/>
      <c r="W1700" s="25"/>
      <c r="X1700" s="25"/>
      <c r="Y1700" s="25"/>
      <c r="Z1700" s="25"/>
      <c r="AA1700" s="25"/>
      <c r="AB1700" s="25"/>
      <c r="AC1700" s="25"/>
      <c r="AD1700" s="25"/>
      <c r="AE1700" s="25"/>
      <c r="AF1700" s="25"/>
      <c r="AG1700" s="25"/>
      <c r="AH1700" s="25"/>
      <c r="AI1700" s="25"/>
      <c r="AJ1700" s="155"/>
    </row>
    <row r="1701" spans="4:36" x14ac:dyDescent="0.2">
      <c r="D1701" s="25"/>
      <c r="E1701" s="25"/>
      <c r="F1701" s="25"/>
      <c r="G1701" s="25"/>
      <c r="H1701" s="25"/>
      <c r="I1701" s="25"/>
      <c r="J1701" s="25"/>
      <c r="K1701" s="25"/>
      <c r="L1701" s="25"/>
      <c r="M1701" s="25"/>
      <c r="N1701" s="25"/>
      <c r="O1701" s="25"/>
      <c r="P1701" s="25"/>
      <c r="Q1701" s="25"/>
      <c r="R1701" s="25"/>
      <c r="S1701" s="25"/>
      <c r="T1701" s="25"/>
      <c r="U1701" s="25"/>
      <c r="V1701" s="25"/>
      <c r="W1701" s="25"/>
      <c r="X1701" s="25"/>
      <c r="Y1701" s="25"/>
      <c r="Z1701" s="25"/>
      <c r="AA1701" s="25"/>
      <c r="AB1701" s="25"/>
      <c r="AC1701" s="25"/>
      <c r="AD1701" s="25"/>
      <c r="AE1701" s="25"/>
      <c r="AF1701" s="25"/>
      <c r="AG1701" s="25"/>
      <c r="AH1701" s="25"/>
      <c r="AI1701" s="25"/>
      <c r="AJ1701" s="155"/>
    </row>
    <row r="1702" spans="4:36" x14ac:dyDescent="0.2">
      <c r="D1702" s="25"/>
      <c r="E1702" s="25"/>
      <c r="F1702" s="25"/>
      <c r="G1702" s="25"/>
      <c r="H1702" s="25"/>
      <c r="I1702" s="25"/>
      <c r="J1702" s="25"/>
      <c r="K1702" s="25"/>
      <c r="L1702" s="25"/>
      <c r="M1702" s="25"/>
      <c r="N1702" s="25"/>
      <c r="O1702" s="25"/>
      <c r="P1702" s="25"/>
      <c r="Q1702" s="25"/>
      <c r="R1702" s="25"/>
      <c r="S1702" s="25"/>
      <c r="T1702" s="25"/>
      <c r="U1702" s="25"/>
      <c r="V1702" s="25"/>
      <c r="W1702" s="25"/>
      <c r="X1702" s="25"/>
      <c r="Y1702" s="25"/>
      <c r="Z1702" s="25"/>
      <c r="AA1702" s="25"/>
      <c r="AB1702" s="25"/>
      <c r="AC1702" s="25"/>
      <c r="AD1702" s="25"/>
      <c r="AE1702" s="25"/>
      <c r="AF1702" s="25"/>
      <c r="AG1702" s="25"/>
      <c r="AH1702" s="25"/>
      <c r="AI1702" s="25"/>
      <c r="AJ1702" s="155"/>
    </row>
    <row r="1703" spans="4:36" x14ac:dyDescent="0.2">
      <c r="D1703" s="25"/>
      <c r="E1703" s="25"/>
      <c r="F1703" s="25"/>
      <c r="G1703" s="25"/>
      <c r="H1703" s="25"/>
      <c r="I1703" s="25"/>
      <c r="J1703" s="25"/>
      <c r="K1703" s="25"/>
      <c r="L1703" s="25"/>
      <c r="M1703" s="25"/>
      <c r="N1703" s="25"/>
      <c r="O1703" s="25"/>
      <c r="P1703" s="25"/>
      <c r="Q1703" s="25"/>
      <c r="R1703" s="25"/>
      <c r="S1703" s="25"/>
      <c r="T1703" s="25"/>
      <c r="U1703" s="25"/>
      <c r="V1703" s="25"/>
      <c r="W1703" s="25"/>
      <c r="X1703" s="25"/>
      <c r="Y1703" s="25"/>
      <c r="Z1703" s="25"/>
      <c r="AA1703" s="25"/>
      <c r="AB1703" s="25"/>
      <c r="AC1703" s="25"/>
      <c r="AD1703" s="25"/>
      <c r="AE1703" s="25"/>
      <c r="AF1703" s="25"/>
      <c r="AG1703" s="25"/>
      <c r="AH1703" s="25"/>
      <c r="AI1703" s="25"/>
      <c r="AJ1703" s="155"/>
    </row>
    <row r="1704" spans="4:36" x14ac:dyDescent="0.2">
      <c r="D1704" s="25"/>
      <c r="E1704" s="25"/>
      <c r="F1704" s="25"/>
      <c r="G1704" s="25"/>
      <c r="H1704" s="25"/>
      <c r="I1704" s="25"/>
      <c r="J1704" s="25"/>
      <c r="K1704" s="25"/>
      <c r="L1704" s="25"/>
      <c r="M1704" s="25"/>
      <c r="N1704" s="25"/>
      <c r="O1704" s="25"/>
      <c r="P1704" s="25"/>
      <c r="Q1704" s="25"/>
      <c r="R1704" s="25"/>
      <c r="S1704" s="25"/>
      <c r="T1704" s="25"/>
      <c r="U1704" s="25"/>
      <c r="V1704" s="25"/>
      <c r="W1704" s="25"/>
      <c r="X1704" s="25"/>
      <c r="Y1704" s="25"/>
      <c r="Z1704" s="25"/>
      <c r="AA1704" s="25"/>
      <c r="AB1704" s="25"/>
      <c r="AC1704" s="25"/>
      <c r="AD1704" s="25"/>
      <c r="AE1704" s="25"/>
      <c r="AF1704" s="25"/>
      <c r="AG1704" s="25"/>
      <c r="AH1704" s="25"/>
      <c r="AI1704" s="25"/>
      <c r="AJ1704" s="155"/>
    </row>
    <row r="1705" spans="4:36" x14ac:dyDescent="0.2">
      <c r="D1705" s="25"/>
      <c r="E1705" s="25"/>
      <c r="F1705" s="25"/>
      <c r="G1705" s="25"/>
      <c r="H1705" s="25"/>
      <c r="I1705" s="25"/>
      <c r="J1705" s="25"/>
      <c r="K1705" s="25"/>
      <c r="L1705" s="25"/>
      <c r="M1705" s="25"/>
      <c r="N1705" s="25"/>
      <c r="O1705" s="25"/>
      <c r="P1705" s="25"/>
      <c r="Q1705" s="25"/>
      <c r="R1705" s="25"/>
      <c r="S1705" s="25"/>
      <c r="T1705" s="25"/>
      <c r="U1705" s="25"/>
      <c r="V1705" s="25"/>
      <c r="W1705" s="25"/>
      <c r="X1705" s="25"/>
      <c r="Y1705" s="25"/>
      <c r="Z1705" s="25"/>
      <c r="AA1705" s="25"/>
      <c r="AB1705" s="25"/>
      <c r="AC1705" s="25"/>
      <c r="AD1705" s="25"/>
      <c r="AE1705" s="25"/>
      <c r="AF1705" s="25"/>
      <c r="AG1705" s="25"/>
      <c r="AH1705" s="25"/>
      <c r="AI1705" s="25"/>
      <c r="AJ1705" s="155"/>
    </row>
    <row r="1706" spans="4:36" x14ac:dyDescent="0.2">
      <c r="D1706" s="25"/>
      <c r="E1706" s="25"/>
      <c r="F1706" s="25"/>
      <c r="G1706" s="25"/>
      <c r="H1706" s="25"/>
      <c r="I1706" s="25"/>
      <c r="J1706" s="25"/>
      <c r="K1706" s="25"/>
      <c r="L1706" s="25"/>
      <c r="M1706" s="25"/>
      <c r="N1706" s="25"/>
      <c r="O1706" s="25"/>
      <c r="P1706" s="25"/>
      <c r="Q1706" s="25"/>
      <c r="R1706" s="25"/>
      <c r="S1706" s="25"/>
      <c r="T1706" s="25"/>
      <c r="U1706" s="25"/>
      <c r="V1706" s="25"/>
      <c r="W1706" s="25"/>
      <c r="X1706" s="25"/>
      <c r="Y1706" s="25"/>
      <c r="Z1706" s="25"/>
      <c r="AA1706" s="25"/>
      <c r="AB1706" s="25"/>
      <c r="AC1706" s="25"/>
      <c r="AD1706" s="25"/>
      <c r="AE1706" s="25"/>
      <c r="AF1706" s="25"/>
      <c r="AG1706" s="25"/>
      <c r="AH1706" s="25"/>
      <c r="AI1706" s="25"/>
      <c r="AJ1706" s="155"/>
    </row>
    <row r="1707" spans="4:36" x14ac:dyDescent="0.2">
      <c r="D1707" s="25"/>
      <c r="E1707" s="25"/>
      <c r="F1707" s="25"/>
      <c r="G1707" s="25"/>
      <c r="H1707" s="25"/>
      <c r="I1707" s="25"/>
      <c r="J1707" s="25"/>
      <c r="K1707" s="25"/>
      <c r="L1707" s="25"/>
      <c r="M1707" s="25"/>
      <c r="N1707" s="25"/>
      <c r="O1707" s="25"/>
      <c r="P1707" s="25"/>
      <c r="Q1707" s="25"/>
      <c r="R1707" s="25"/>
      <c r="S1707" s="25"/>
      <c r="T1707" s="25"/>
      <c r="U1707" s="25"/>
      <c r="V1707" s="25"/>
      <c r="W1707" s="25"/>
      <c r="X1707" s="25"/>
      <c r="Y1707" s="25"/>
      <c r="Z1707" s="25"/>
      <c r="AA1707" s="25"/>
      <c r="AB1707" s="25"/>
      <c r="AC1707" s="25"/>
      <c r="AD1707" s="25"/>
      <c r="AE1707" s="25"/>
      <c r="AF1707" s="25"/>
      <c r="AG1707" s="25"/>
      <c r="AH1707" s="25"/>
      <c r="AI1707" s="25"/>
      <c r="AJ1707" s="155"/>
    </row>
    <row r="1708" spans="4:36" x14ac:dyDescent="0.2">
      <c r="D1708" s="25"/>
      <c r="E1708" s="25"/>
      <c r="F1708" s="25"/>
      <c r="G1708" s="25"/>
      <c r="H1708" s="25"/>
      <c r="I1708" s="25"/>
      <c r="J1708" s="25"/>
      <c r="K1708" s="25"/>
      <c r="L1708" s="25"/>
      <c r="M1708" s="25"/>
      <c r="N1708" s="25"/>
      <c r="O1708" s="25"/>
      <c r="P1708" s="25"/>
      <c r="Q1708" s="25"/>
      <c r="R1708" s="25"/>
      <c r="S1708" s="25"/>
      <c r="T1708" s="25"/>
      <c r="U1708" s="25"/>
      <c r="V1708" s="25"/>
      <c r="W1708" s="25"/>
      <c r="X1708" s="25"/>
      <c r="Y1708" s="25"/>
      <c r="Z1708" s="25"/>
      <c r="AA1708" s="25"/>
      <c r="AB1708" s="25"/>
      <c r="AC1708" s="25"/>
      <c r="AD1708" s="25"/>
      <c r="AE1708" s="25"/>
      <c r="AF1708" s="25"/>
      <c r="AG1708" s="25"/>
      <c r="AH1708" s="25"/>
      <c r="AI1708" s="25"/>
      <c r="AJ1708" s="155"/>
    </row>
    <row r="1709" spans="4:36" x14ac:dyDescent="0.2">
      <c r="D1709" s="25"/>
      <c r="E1709" s="25"/>
      <c r="F1709" s="25"/>
      <c r="G1709" s="25"/>
      <c r="H1709" s="25"/>
      <c r="I1709" s="25"/>
      <c r="J1709" s="25"/>
      <c r="K1709" s="25"/>
      <c r="L1709" s="25"/>
      <c r="M1709" s="25"/>
      <c r="N1709" s="25"/>
      <c r="O1709" s="25"/>
      <c r="P1709" s="25"/>
      <c r="Q1709" s="25"/>
      <c r="R1709" s="25"/>
      <c r="S1709" s="25"/>
      <c r="T1709" s="25"/>
      <c r="U1709" s="25"/>
      <c r="V1709" s="25"/>
      <c r="W1709" s="25"/>
      <c r="X1709" s="25"/>
      <c r="Y1709" s="25"/>
      <c r="Z1709" s="25"/>
      <c r="AA1709" s="25"/>
      <c r="AB1709" s="25"/>
      <c r="AC1709" s="25"/>
      <c r="AD1709" s="25"/>
      <c r="AE1709" s="25"/>
      <c r="AF1709" s="25"/>
      <c r="AG1709" s="25"/>
      <c r="AH1709" s="25"/>
      <c r="AI1709" s="25"/>
      <c r="AJ1709" s="155"/>
    </row>
    <row r="1710" spans="4:36" x14ac:dyDescent="0.2">
      <c r="D1710" s="25"/>
      <c r="E1710" s="25"/>
      <c r="F1710" s="25"/>
      <c r="G1710" s="25"/>
      <c r="H1710" s="25"/>
      <c r="I1710" s="25"/>
      <c r="J1710" s="25"/>
      <c r="K1710" s="25"/>
      <c r="L1710" s="25"/>
      <c r="M1710" s="25"/>
      <c r="N1710" s="25"/>
      <c r="O1710" s="25"/>
      <c r="P1710" s="25"/>
      <c r="Q1710" s="25"/>
      <c r="R1710" s="25"/>
      <c r="S1710" s="25"/>
      <c r="T1710" s="25"/>
      <c r="U1710" s="25"/>
      <c r="V1710" s="25"/>
      <c r="W1710" s="25"/>
      <c r="X1710" s="25"/>
      <c r="Y1710" s="25"/>
      <c r="Z1710" s="25"/>
      <c r="AA1710" s="25"/>
      <c r="AB1710" s="25"/>
      <c r="AC1710" s="25"/>
      <c r="AD1710" s="25"/>
      <c r="AE1710" s="25"/>
      <c r="AF1710" s="25"/>
      <c r="AG1710" s="25"/>
      <c r="AH1710" s="25"/>
      <c r="AI1710" s="25"/>
      <c r="AJ1710" s="155"/>
    </row>
    <row r="1711" spans="4:36" x14ac:dyDescent="0.2">
      <c r="D1711" s="25"/>
      <c r="E1711" s="25"/>
      <c r="F1711" s="25"/>
      <c r="G1711" s="25"/>
      <c r="H1711" s="25"/>
      <c r="I1711" s="25"/>
      <c r="J1711" s="25"/>
      <c r="K1711" s="25"/>
      <c r="L1711" s="25"/>
      <c r="M1711" s="25"/>
      <c r="N1711" s="25"/>
      <c r="O1711" s="25"/>
      <c r="P1711" s="25"/>
      <c r="Q1711" s="25"/>
      <c r="R1711" s="25"/>
      <c r="S1711" s="25"/>
      <c r="T1711" s="25"/>
      <c r="U1711" s="25"/>
      <c r="V1711" s="25"/>
      <c r="W1711" s="25"/>
      <c r="X1711" s="25"/>
      <c r="Y1711" s="25"/>
      <c r="Z1711" s="25"/>
      <c r="AA1711" s="25"/>
      <c r="AB1711" s="25"/>
      <c r="AC1711" s="25"/>
      <c r="AD1711" s="25"/>
      <c r="AE1711" s="25"/>
      <c r="AF1711" s="25"/>
      <c r="AG1711" s="25"/>
      <c r="AH1711" s="25"/>
      <c r="AI1711" s="25"/>
      <c r="AJ1711" s="155"/>
    </row>
    <row r="1712" spans="4:36" x14ac:dyDescent="0.2">
      <c r="D1712" s="25"/>
      <c r="E1712" s="25"/>
      <c r="F1712" s="25"/>
      <c r="G1712" s="25"/>
      <c r="H1712" s="25"/>
      <c r="I1712" s="25"/>
      <c r="J1712" s="25"/>
      <c r="K1712" s="25"/>
      <c r="L1712" s="25"/>
      <c r="M1712" s="25"/>
      <c r="N1712" s="25"/>
      <c r="O1712" s="25"/>
      <c r="P1712" s="25"/>
      <c r="Q1712" s="25"/>
      <c r="R1712" s="25"/>
      <c r="S1712" s="25"/>
      <c r="T1712" s="25"/>
      <c r="U1712" s="25"/>
      <c r="V1712" s="25"/>
      <c r="W1712" s="25"/>
      <c r="X1712" s="25"/>
      <c r="Y1712" s="25"/>
      <c r="Z1712" s="25"/>
      <c r="AA1712" s="25"/>
      <c r="AB1712" s="25"/>
      <c r="AC1712" s="25"/>
      <c r="AD1712" s="25"/>
      <c r="AE1712" s="25"/>
      <c r="AF1712" s="25"/>
      <c r="AG1712" s="25"/>
      <c r="AH1712" s="25"/>
      <c r="AI1712" s="25"/>
      <c r="AJ1712" s="155"/>
    </row>
    <row r="1713" spans="4:36" x14ac:dyDescent="0.2">
      <c r="D1713" s="25"/>
      <c r="E1713" s="25"/>
      <c r="F1713" s="25"/>
      <c r="G1713" s="25"/>
      <c r="H1713" s="25"/>
      <c r="I1713" s="25"/>
      <c r="J1713" s="25"/>
      <c r="K1713" s="25"/>
      <c r="L1713" s="25"/>
      <c r="M1713" s="25"/>
      <c r="N1713" s="25"/>
      <c r="O1713" s="25"/>
      <c r="P1713" s="25"/>
      <c r="Q1713" s="25"/>
      <c r="R1713" s="25"/>
      <c r="S1713" s="25"/>
      <c r="T1713" s="25"/>
      <c r="U1713" s="25"/>
      <c r="V1713" s="25"/>
      <c r="W1713" s="25"/>
      <c r="X1713" s="25"/>
      <c r="Y1713" s="25"/>
      <c r="Z1713" s="25"/>
      <c r="AA1713" s="25"/>
      <c r="AB1713" s="25"/>
      <c r="AC1713" s="25"/>
      <c r="AD1713" s="25"/>
      <c r="AE1713" s="25"/>
      <c r="AF1713" s="25"/>
      <c r="AG1713" s="25"/>
      <c r="AH1713" s="25"/>
      <c r="AI1713" s="25"/>
      <c r="AJ1713" s="155"/>
    </row>
    <row r="1714" spans="4:36" x14ac:dyDescent="0.2">
      <c r="D1714" s="25"/>
      <c r="E1714" s="25"/>
      <c r="F1714" s="25"/>
      <c r="G1714" s="25"/>
      <c r="H1714" s="25"/>
      <c r="I1714" s="25"/>
      <c r="J1714" s="25"/>
      <c r="K1714" s="25"/>
      <c r="L1714" s="25"/>
      <c r="M1714" s="25"/>
      <c r="N1714" s="25"/>
      <c r="O1714" s="25"/>
      <c r="P1714" s="25"/>
      <c r="Q1714" s="25"/>
      <c r="R1714" s="25"/>
      <c r="S1714" s="25"/>
      <c r="T1714" s="25"/>
      <c r="U1714" s="25"/>
      <c r="V1714" s="25"/>
      <c r="W1714" s="25"/>
      <c r="X1714" s="25"/>
      <c r="Y1714" s="25"/>
      <c r="Z1714" s="25"/>
      <c r="AA1714" s="25"/>
      <c r="AB1714" s="25"/>
      <c r="AC1714" s="25"/>
      <c r="AD1714" s="25"/>
      <c r="AE1714" s="25"/>
      <c r="AF1714" s="25"/>
      <c r="AG1714" s="25"/>
      <c r="AH1714" s="25"/>
      <c r="AI1714" s="25"/>
      <c r="AJ1714" s="155"/>
    </row>
    <row r="1715" spans="4:36" x14ac:dyDescent="0.2">
      <c r="D1715" s="25"/>
      <c r="E1715" s="25"/>
      <c r="F1715" s="25"/>
      <c r="G1715" s="25"/>
      <c r="H1715" s="25"/>
      <c r="I1715" s="25"/>
      <c r="J1715" s="25"/>
      <c r="K1715" s="25"/>
      <c r="L1715" s="25"/>
      <c r="M1715" s="25"/>
      <c r="N1715" s="25"/>
      <c r="O1715" s="25"/>
      <c r="P1715" s="25"/>
      <c r="Q1715" s="25"/>
      <c r="R1715" s="25"/>
      <c r="S1715" s="25"/>
      <c r="T1715" s="25"/>
      <c r="U1715" s="25"/>
      <c r="V1715" s="25"/>
      <c r="W1715" s="25"/>
      <c r="X1715" s="25"/>
      <c r="Y1715" s="25"/>
      <c r="Z1715" s="25"/>
      <c r="AA1715" s="25"/>
      <c r="AB1715" s="25"/>
      <c r="AC1715" s="25"/>
      <c r="AD1715" s="25"/>
      <c r="AE1715" s="25"/>
      <c r="AF1715" s="25"/>
      <c r="AG1715" s="25"/>
      <c r="AH1715" s="25"/>
      <c r="AI1715" s="25"/>
      <c r="AJ1715" s="155"/>
    </row>
    <row r="1716" spans="4:36" x14ac:dyDescent="0.2">
      <c r="D1716" s="25"/>
      <c r="E1716" s="25"/>
      <c r="F1716" s="25"/>
      <c r="G1716" s="25"/>
      <c r="H1716" s="25"/>
      <c r="I1716" s="25"/>
      <c r="J1716" s="25"/>
      <c r="K1716" s="25"/>
      <c r="L1716" s="25"/>
      <c r="M1716" s="25"/>
      <c r="N1716" s="25"/>
      <c r="O1716" s="25"/>
      <c r="P1716" s="25"/>
      <c r="Q1716" s="25"/>
      <c r="R1716" s="25"/>
      <c r="S1716" s="25"/>
      <c r="T1716" s="25"/>
      <c r="U1716" s="25"/>
      <c r="V1716" s="25"/>
      <c r="W1716" s="25"/>
      <c r="X1716" s="25"/>
      <c r="Y1716" s="25"/>
      <c r="Z1716" s="25"/>
      <c r="AA1716" s="25"/>
      <c r="AB1716" s="25"/>
      <c r="AC1716" s="25"/>
      <c r="AD1716" s="25"/>
      <c r="AE1716" s="25"/>
      <c r="AF1716" s="25"/>
      <c r="AG1716" s="25"/>
      <c r="AH1716" s="25"/>
      <c r="AI1716" s="25"/>
      <c r="AJ1716" s="155"/>
    </row>
    <row r="1717" spans="4:36" x14ac:dyDescent="0.2">
      <c r="D1717" s="25"/>
      <c r="E1717" s="25"/>
      <c r="F1717" s="25"/>
      <c r="G1717" s="25"/>
      <c r="H1717" s="25"/>
      <c r="I1717" s="25"/>
      <c r="J1717" s="25"/>
      <c r="K1717" s="25"/>
      <c r="L1717" s="25"/>
      <c r="M1717" s="25"/>
      <c r="N1717" s="25"/>
      <c r="O1717" s="25"/>
      <c r="P1717" s="25"/>
      <c r="Q1717" s="25"/>
      <c r="R1717" s="25"/>
      <c r="S1717" s="25"/>
      <c r="T1717" s="25"/>
      <c r="U1717" s="25"/>
      <c r="V1717" s="25"/>
      <c r="W1717" s="25"/>
      <c r="X1717" s="25"/>
      <c r="Y1717" s="25"/>
      <c r="Z1717" s="25"/>
      <c r="AA1717" s="25"/>
      <c r="AB1717" s="25"/>
      <c r="AC1717" s="25"/>
      <c r="AD1717" s="25"/>
      <c r="AE1717" s="25"/>
      <c r="AF1717" s="25"/>
      <c r="AG1717" s="25"/>
      <c r="AH1717" s="25"/>
      <c r="AI1717" s="25"/>
      <c r="AJ1717" s="155"/>
    </row>
    <row r="1718" spans="4:36" x14ac:dyDescent="0.2">
      <c r="D1718" s="25"/>
      <c r="E1718" s="25"/>
      <c r="F1718" s="25"/>
      <c r="G1718" s="25"/>
      <c r="H1718" s="25"/>
      <c r="I1718" s="25"/>
      <c r="J1718" s="25"/>
      <c r="K1718" s="25"/>
      <c r="L1718" s="25"/>
      <c r="M1718" s="25"/>
      <c r="N1718" s="25"/>
      <c r="O1718" s="25"/>
      <c r="P1718" s="25"/>
      <c r="Q1718" s="25"/>
      <c r="R1718" s="25"/>
      <c r="S1718" s="25"/>
      <c r="T1718" s="25"/>
      <c r="U1718" s="25"/>
      <c r="V1718" s="25"/>
      <c r="W1718" s="25"/>
      <c r="X1718" s="25"/>
      <c r="Y1718" s="25"/>
      <c r="Z1718" s="25"/>
      <c r="AA1718" s="25"/>
      <c r="AB1718" s="25"/>
      <c r="AC1718" s="25"/>
      <c r="AD1718" s="25"/>
      <c r="AE1718" s="25"/>
      <c r="AF1718" s="25"/>
      <c r="AG1718" s="25"/>
      <c r="AH1718" s="25"/>
      <c r="AI1718" s="25"/>
      <c r="AJ1718" s="155"/>
    </row>
    <row r="1719" spans="4:36" x14ac:dyDescent="0.2">
      <c r="D1719" s="25"/>
      <c r="E1719" s="25"/>
      <c r="F1719" s="25"/>
      <c r="G1719" s="25"/>
      <c r="H1719" s="25"/>
      <c r="I1719" s="25"/>
      <c r="J1719" s="25"/>
      <c r="K1719" s="25"/>
      <c r="L1719" s="25"/>
      <c r="M1719" s="25"/>
      <c r="N1719" s="25"/>
      <c r="O1719" s="25"/>
      <c r="P1719" s="25"/>
      <c r="Q1719" s="25"/>
      <c r="R1719" s="25"/>
      <c r="S1719" s="25"/>
      <c r="T1719" s="25"/>
      <c r="U1719" s="25"/>
      <c r="V1719" s="25"/>
      <c r="W1719" s="25"/>
      <c r="X1719" s="25"/>
      <c r="Y1719" s="25"/>
      <c r="Z1719" s="25"/>
      <c r="AA1719" s="25"/>
      <c r="AB1719" s="25"/>
      <c r="AC1719" s="25"/>
      <c r="AD1719" s="25"/>
      <c r="AE1719" s="25"/>
      <c r="AF1719" s="25"/>
      <c r="AG1719" s="25"/>
      <c r="AH1719" s="25"/>
      <c r="AI1719" s="25"/>
      <c r="AJ1719" s="155"/>
    </row>
    <row r="1720" spans="4:36" x14ac:dyDescent="0.2">
      <c r="D1720" s="25"/>
      <c r="E1720" s="25"/>
      <c r="F1720" s="25"/>
      <c r="G1720" s="25"/>
      <c r="H1720" s="25"/>
      <c r="I1720" s="25"/>
      <c r="J1720" s="25"/>
      <c r="K1720" s="25"/>
      <c r="L1720" s="25"/>
      <c r="M1720" s="25"/>
      <c r="N1720" s="25"/>
      <c r="O1720" s="25"/>
      <c r="P1720" s="25"/>
      <c r="Q1720" s="25"/>
      <c r="R1720" s="25"/>
      <c r="S1720" s="25"/>
      <c r="T1720" s="25"/>
      <c r="U1720" s="25"/>
      <c r="V1720" s="25"/>
      <c r="W1720" s="25"/>
      <c r="X1720" s="25"/>
      <c r="Y1720" s="25"/>
      <c r="Z1720" s="25"/>
      <c r="AA1720" s="25"/>
      <c r="AB1720" s="25"/>
      <c r="AC1720" s="25"/>
      <c r="AD1720" s="25"/>
      <c r="AE1720" s="25"/>
      <c r="AF1720" s="25"/>
      <c r="AG1720" s="25"/>
      <c r="AH1720" s="25"/>
      <c r="AI1720" s="25"/>
      <c r="AJ1720" s="155"/>
    </row>
    <row r="1721" spans="4:36" x14ac:dyDescent="0.2">
      <c r="D1721" s="25"/>
      <c r="E1721" s="25"/>
      <c r="F1721" s="25"/>
      <c r="G1721" s="25"/>
      <c r="H1721" s="25"/>
      <c r="I1721" s="25"/>
      <c r="J1721" s="25"/>
      <c r="K1721" s="25"/>
      <c r="L1721" s="25"/>
      <c r="M1721" s="25"/>
      <c r="N1721" s="25"/>
      <c r="O1721" s="25"/>
      <c r="P1721" s="25"/>
      <c r="Q1721" s="25"/>
      <c r="R1721" s="25"/>
      <c r="S1721" s="25"/>
      <c r="T1721" s="25"/>
      <c r="U1721" s="25"/>
      <c r="V1721" s="25"/>
      <c r="W1721" s="25"/>
      <c r="X1721" s="25"/>
      <c r="Y1721" s="25"/>
      <c r="Z1721" s="25"/>
      <c r="AA1721" s="25"/>
      <c r="AB1721" s="25"/>
      <c r="AC1721" s="25"/>
      <c r="AD1721" s="25"/>
      <c r="AE1721" s="25"/>
      <c r="AF1721" s="25"/>
      <c r="AG1721" s="25"/>
      <c r="AH1721" s="25"/>
      <c r="AI1721" s="25"/>
      <c r="AJ1721" s="155"/>
    </row>
    <row r="1722" spans="4:36" x14ac:dyDescent="0.2">
      <c r="D1722" s="25"/>
      <c r="E1722" s="25"/>
      <c r="F1722" s="25"/>
      <c r="G1722" s="25"/>
      <c r="H1722" s="25"/>
      <c r="I1722" s="25"/>
      <c r="J1722" s="25"/>
      <c r="K1722" s="25"/>
      <c r="L1722" s="25"/>
      <c r="M1722" s="25"/>
      <c r="N1722" s="25"/>
      <c r="O1722" s="25"/>
      <c r="P1722" s="25"/>
      <c r="Q1722" s="25"/>
      <c r="R1722" s="25"/>
      <c r="S1722" s="25"/>
      <c r="T1722" s="25"/>
      <c r="U1722" s="25"/>
      <c r="V1722" s="25"/>
      <c r="W1722" s="25"/>
      <c r="X1722" s="25"/>
      <c r="Y1722" s="25"/>
      <c r="Z1722" s="25"/>
      <c r="AA1722" s="25"/>
      <c r="AB1722" s="25"/>
      <c r="AC1722" s="25"/>
      <c r="AD1722" s="25"/>
      <c r="AE1722" s="25"/>
      <c r="AF1722" s="25"/>
      <c r="AG1722" s="25"/>
      <c r="AH1722" s="25"/>
      <c r="AI1722" s="25"/>
      <c r="AJ1722" s="155"/>
    </row>
    <row r="1723" spans="4:36" x14ac:dyDescent="0.2">
      <c r="D1723" s="25"/>
      <c r="E1723" s="25"/>
      <c r="F1723" s="25"/>
      <c r="G1723" s="25"/>
      <c r="H1723" s="25"/>
      <c r="I1723" s="25"/>
      <c r="J1723" s="25"/>
      <c r="K1723" s="25"/>
      <c r="L1723" s="25"/>
      <c r="M1723" s="25"/>
      <c r="N1723" s="25"/>
      <c r="O1723" s="25"/>
      <c r="P1723" s="25"/>
      <c r="Q1723" s="25"/>
      <c r="R1723" s="25"/>
      <c r="S1723" s="25"/>
      <c r="T1723" s="25"/>
      <c r="U1723" s="25"/>
      <c r="V1723" s="25"/>
      <c r="W1723" s="25"/>
      <c r="X1723" s="25"/>
      <c r="Y1723" s="25"/>
      <c r="Z1723" s="25"/>
      <c r="AA1723" s="25"/>
      <c r="AB1723" s="25"/>
      <c r="AC1723" s="25"/>
      <c r="AD1723" s="25"/>
      <c r="AE1723" s="25"/>
      <c r="AF1723" s="25"/>
      <c r="AG1723" s="25"/>
      <c r="AH1723" s="25"/>
      <c r="AI1723" s="25"/>
      <c r="AJ1723" s="155"/>
    </row>
    <row r="1724" spans="4:36" x14ac:dyDescent="0.2">
      <c r="D1724" s="25"/>
      <c r="E1724" s="25"/>
      <c r="F1724" s="25"/>
      <c r="G1724" s="25"/>
      <c r="H1724" s="25"/>
      <c r="I1724" s="25"/>
      <c r="J1724" s="25"/>
      <c r="K1724" s="25"/>
      <c r="L1724" s="25"/>
      <c r="M1724" s="25"/>
      <c r="N1724" s="25"/>
      <c r="O1724" s="25"/>
      <c r="P1724" s="25"/>
      <c r="Q1724" s="25"/>
      <c r="R1724" s="25"/>
      <c r="S1724" s="25"/>
      <c r="T1724" s="25"/>
      <c r="U1724" s="25"/>
      <c r="V1724" s="25"/>
      <c r="W1724" s="25"/>
      <c r="X1724" s="25"/>
      <c r="Y1724" s="25"/>
      <c r="Z1724" s="25"/>
      <c r="AA1724" s="25"/>
      <c r="AB1724" s="25"/>
      <c r="AC1724" s="25"/>
      <c r="AD1724" s="25"/>
      <c r="AE1724" s="25"/>
      <c r="AF1724" s="25"/>
      <c r="AG1724" s="25"/>
      <c r="AH1724" s="25"/>
      <c r="AI1724" s="25"/>
      <c r="AJ1724" s="155"/>
    </row>
    <row r="1725" spans="4:36" x14ac:dyDescent="0.2">
      <c r="D1725" s="25"/>
      <c r="E1725" s="25"/>
      <c r="F1725" s="25"/>
      <c r="G1725" s="25"/>
      <c r="H1725" s="25"/>
      <c r="I1725" s="25"/>
      <c r="J1725" s="25"/>
      <c r="K1725" s="25"/>
      <c r="L1725" s="25"/>
      <c r="M1725" s="25"/>
      <c r="N1725" s="25"/>
      <c r="O1725" s="25"/>
      <c r="P1725" s="25"/>
      <c r="Q1725" s="25"/>
      <c r="R1725" s="25"/>
      <c r="S1725" s="25"/>
      <c r="T1725" s="25"/>
      <c r="U1725" s="25"/>
      <c r="V1725" s="25"/>
      <c r="W1725" s="25"/>
      <c r="X1725" s="25"/>
      <c r="Y1725" s="25"/>
      <c r="Z1725" s="25"/>
      <c r="AA1725" s="25"/>
      <c r="AB1725" s="25"/>
      <c r="AC1725" s="25"/>
      <c r="AD1725" s="25"/>
      <c r="AE1725" s="25"/>
      <c r="AF1725" s="25"/>
      <c r="AG1725" s="25"/>
      <c r="AH1725" s="25"/>
      <c r="AI1725" s="25"/>
      <c r="AJ1725" s="155"/>
    </row>
    <row r="1726" spans="4:36" x14ac:dyDescent="0.2">
      <c r="D1726" s="25"/>
      <c r="E1726" s="25"/>
      <c r="F1726" s="25"/>
      <c r="G1726" s="25"/>
      <c r="H1726" s="25"/>
      <c r="I1726" s="25"/>
      <c r="J1726" s="25"/>
      <c r="K1726" s="25"/>
      <c r="L1726" s="25"/>
      <c r="M1726" s="25"/>
      <c r="N1726" s="25"/>
      <c r="O1726" s="25"/>
      <c r="P1726" s="25"/>
      <c r="Q1726" s="25"/>
      <c r="R1726" s="25"/>
      <c r="S1726" s="25"/>
      <c r="T1726" s="25"/>
      <c r="U1726" s="25"/>
      <c r="V1726" s="25"/>
      <c r="W1726" s="25"/>
      <c r="X1726" s="25"/>
      <c r="Y1726" s="25"/>
      <c r="Z1726" s="25"/>
      <c r="AA1726" s="25"/>
      <c r="AB1726" s="25"/>
      <c r="AC1726" s="25"/>
      <c r="AD1726" s="25"/>
      <c r="AE1726" s="25"/>
      <c r="AF1726" s="25"/>
      <c r="AG1726" s="25"/>
      <c r="AH1726" s="25"/>
      <c r="AI1726" s="25"/>
      <c r="AJ1726" s="155"/>
    </row>
    <row r="1727" spans="4:36" x14ac:dyDescent="0.2">
      <c r="D1727" s="25"/>
      <c r="E1727" s="25"/>
      <c r="F1727" s="25"/>
      <c r="G1727" s="25"/>
      <c r="H1727" s="25"/>
      <c r="I1727" s="25"/>
      <c r="J1727" s="25"/>
      <c r="K1727" s="25"/>
      <c r="L1727" s="25"/>
      <c r="M1727" s="25"/>
      <c r="N1727" s="25"/>
      <c r="O1727" s="25"/>
      <c r="P1727" s="25"/>
      <c r="Q1727" s="25"/>
      <c r="R1727" s="25"/>
      <c r="S1727" s="25"/>
      <c r="T1727" s="25"/>
      <c r="U1727" s="25"/>
      <c r="V1727" s="25"/>
      <c r="W1727" s="25"/>
      <c r="X1727" s="25"/>
      <c r="Y1727" s="25"/>
      <c r="Z1727" s="25"/>
      <c r="AA1727" s="25"/>
      <c r="AB1727" s="25"/>
      <c r="AC1727" s="25"/>
      <c r="AD1727" s="25"/>
      <c r="AE1727" s="25"/>
      <c r="AF1727" s="25"/>
      <c r="AG1727" s="25"/>
      <c r="AH1727" s="25"/>
      <c r="AI1727" s="25"/>
      <c r="AJ1727" s="155"/>
    </row>
    <row r="1728" spans="4:36" x14ac:dyDescent="0.2">
      <c r="D1728" s="25"/>
      <c r="E1728" s="25"/>
      <c r="F1728" s="25"/>
      <c r="G1728" s="25"/>
      <c r="H1728" s="25"/>
      <c r="I1728" s="25"/>
      <c r="J1728" s="25"/>
      <c r="K1728" s="25"/>
      <c r="L1728" s="25"/>
      <c r="M1728" s="25"/>
      <c r="N1728" s="25"/>
      <c r="O1728" s="25"/>
      <c r="P1728" s="25"/>
      <c r="Q1728" s="25"/>
      <c r="R1728" s="25"/>
      <c r="S1728" s="25"/>
      <c r="T1728" s="25"/>
      <c r="U1728" s="25"/>
      <c r="V1728" s="25"/>
      <c r="W1728" s="25"/>
      <c r="X1728" s="25"/>
      <c r="Y1728" s="25"/>
      <c r="Z1728" s="25"/>
      <c r="AA1728" s="25"/>
      <c r="AB1728" s="25"/>
      <c r="AC1728" s="25"/>
      <c r="AD1728" s="25"/>
      <c r="AE1728" s="25"/>
      <c r="AF1728" s="25"/>
      <c r="AG1728" s="25"/>
      <c r="AH1728" s="25"/>
      <c r="AI1728" s="25"/>
      <c r="AJ1728" s="155"/>
    </row>
    <row r="1729" spans="4:36" x14ac:dyDescent="0.2">
      <c r="D1729" s="25"/>
      <c r="E1729" s="25"/>
      <c r="F1729" s="25"/>
      <c r="G1729" s="25"/>
      <c r="H1729" s="25"/>
      <c r="I1729" s="25"/>
      <c r="J1729" s="25"/>
      <c r="K1729" s="25"/>
      <c r="L1729" s="25"/>
      <c r="M1729" s="25"/>
      <c r="N1729" s="25"/>
      <c r="O1729" s="25"/>
      <c r="P1729" s="25"/>
      <c r="Q1729" s="25"/>
      <c r="R1729" s="25"/>
      <c r="S1729" s="25"/>
      <c r="T1729" s="25"/>
      <c r="U1729" s="25"/>
      <c r="V1729" s="25"/>
      <c r="W1729" s="25"/>
      <c r="X1729" s="25"/>
      <c r="Y1729" s="25"/>
      <c r="Z1729" s="25"/>
      <c r="AA1729" s="25"/>
      <c r="AB1729" s="25"/>
      <c r="AC1729" s="25"/>
      <c r="AD1729" s="25"/>
      <c r="AE1729" s="25"/>
      <c r="AF1729" s="25"/>
      <c r="AG1729" s="25"/>
      <c r="AH1729" s="25"/>
      <c r="AI1729" s="25"/>
      <c r="AJ1729" s="155"/>
    </row>
    <row r="1730" spans="4:36" x14ac:dyDescent="0.2">
      <c r="D1730" s="25"/>
      <c r="E1730" s="25"/>
      <c r="F1730" s="25"/>
      <c r="G1730" s="25"/>
      <c r="H1730" s="25"/>
      <c r="I1730" s="25"/>
      <c r="J1730" s="25"/>
      <c r="K1730" s="25"/>
      <c r="L1730" s="25"/>
      <c r="M1730" s="25"/>
      <c r="N1730" s="25"/>
      <c r="O1730" s="25"/>
      <c r="P1730" s="25"/>
      <c r="Q1730" s="25"/>
      <c r="R1730" s="25"/>
      <c r="S1730" s="25"/>
      <c r="T1730" s="25"/>
      <c r="U1730" s="25"/>
      <c r="V1730" s="25"/>
      <c r="W1730" s="25"/>
      <c r="X1730" s="25"/>
      <c r="Y1730" s="25"/>
      <c r="Z1730" s="25"/>
      <c r="AA1730" s="25"/>
      <c r="AB1730" s="25"/>
      <c r="AC1730" s="25"/>
      <c r="AD1730" s="25"/>
      <c r="AE1730" s="25"/>
      <c r="AF1730" s="25"/>
      <c r="AG1730" s="25"/>
      <c r="AH1730" s="25"/>
      <c r="AI1730" s="25"/>
      <c r="AJ1730" s="155"/>
    </row>
    <row r="1731" spans="4:36" x14ac:dyDescent="0.2">
      <c r="D1731" s="25"/>
      <c r="E1731" s="25"/>
      <c r="F1731" s="25"/>
      <c r="G1731" s="25"/>
      <c r="H1731" s="25"/>
      <c r="I1731" s="25"/>
      <c r="J1731" s="25"/>
      <c r="K1731" s="25"/>
      <c r="L1731" s="25"/>
      <c r="M1731" s="25"/>
      <c r="N1731" s="25"/>
      <c r="O1731" s="25"/>
      <c r="P1731" s="25"/>
      <c r="Q1731" s="25"/>
      <c r="R1731" s="25"/>
      <c r="S1731" s="25"/>
      <c r="T1731" s="25"/>
      <c r="U1731" s="25"/>
      <c r="V1731" s="25"/>
      <c r="W1731" s="25"/>
      <c r="X1731" s="25"/>
      <c r="Y1731" s="25"/>
      <c r="Z1731" s="25"/>
      <c r="AA1731" s="25"/>
      <c r="AB1731" s="25"/>
      <c r="AC1731" s="25"/>
      <c r="AD1731" s="25"/>
      <c r="AE1731" s="25"/>
      <c r="AF1731" s="25"/>
      <c r="AG1731" s="25"/>
      <c r="AH1731" s="25"/>
      <c r="AI1731" s="25"/>
      <c r="AJ1731" s="155"/>
    </row>
    <row r="1732" spans="4:36" x14ac:dyDescent="0.2">
      <c r="D1732" s="25"/>
      <c r="E1732" s="25"/>
      <c r="F1732" s="25"/>
      <c r="G1732" s="25"/>
      <c r="H1732" s="25"/>
      <c r="I1732" s="25"/>
      <c r="J1732" s="25"/>
      <c r="K1732" s="25"/>
      <c r="L1732" s="25"/>
      <c r="M1732" s="25"/>
      <c r="N1732" s="25"/>
      <c r="O1732" s="25"/>
      <c r="P1732" s="25"/>
      <c r="Q1732" s="25"/>
      <c r="R1732" s="25"/>
      <c r="S1732" s="25"/>
      <c r="T1732" s="25"/>
      <c r="U1732" s="25"/>
      <c r="V1732" s="25"/>
      <c r="W1732" s="25"/>
      <c r="X1732" s="25"/>
      <c r="Y1732" s="25"/>
      <c r="Z1732" s="25"/>
      <c r="AA1732" s="25"/>
      <c r="AB1732" s="25"/>
      <c r="AC1732" s="25"/>
      <c r="AD1732" s="25"/>
      <c r="AE1732" s="25"/>
      <c r="AF1732" s="25"/>
      <c r="AG1732" s="25"/>
      <c r="AH1732" s="25"/>
      <c r="AI1732" s="25"/>
      <c r="AJ1732" s="155"/>
    </row>
    <row r="1733" spans="4:36" x14ac:dyDescent="0.2">
      <c r="D1733" s="25"/>
      <c r="E1733" s="25"/>
      <c r="F1733" s="25"/>
      <c r="G1733" s="25"/>
      <c r="H1733" s="25"/>
      <c r="I1733" s="25"/>
      <c r="J1733" s="25"/>
      <c r="K1733" s="25"/>
      <c r="L1733" s="25"/>
      <c r="M1733" s="25"/>
      <c r="N1733" s="25"/>
      <c r="O1733" s="25"/>
      <c r="P1733" s="25"/>
      <c r="Q1733" s="25"/>
      <c r="R1733" s="25"/>
      <c r="S1733" s="25"/>
      <c r="T1733" s="25"/>
      <c r="U1733" s="25"/>
      <c r="V1733" s="25"/>
      <c r="W1733" s="25"/>
      <c r="X1733" s="25"/>
      <c r="Y1733" s="25"/>
      <c r="Z1733" s="25"/>
      <c r="AA1733" s="25"/>
      <c r="AB1733" s="25"/>
      <c r="AC1733" s="25"/>
      <c r="AD1733" s="25"/>
      <c r="AE1733" s="25"/>
      <c r="AF1733" s="25"/>
      <c r="AG1733" s="25"/>
      <c r="AH1733" s="25"/>
      <c r="AI1733" s="25"/>
      <c r="AJ1733" s="155"/>
    </row>
    <row r="1734" spans="4:36" x14ac:dyDescent="0.2">
      <c r="D1734" s="25"/>
      <c r="E1734" s="25"/>
      <c r="F1734" s="25"/>
      <c r="G1734" s="25"/>
      <c r="H1734" s="25"/>
      <c r="I1734" s="25"/>
      <c r="J1734" s="25"/>
      <c r="K1734" s="25"/>
      <c r="L1734" s="25"/>
      <c r="M1734" s="25"/>
      <c r="N1734" s="25"/>
      <c r="O1734" s="25"/>
      <c r="P1734" s="25"/>
      <c r="Q1734" s="25"/>
      <c r="R1734" s="25"/>
      <c r="S1734" s="25"/>
      <c r="T1734" s="25"/>
      <c r="U1734" s="25"/>
      <c r="V1734" s="25"/>
      <c r="W1734" s="25"/>
      <c r="X1734" s="25"/>
      <c r="Y1734" s="25"/>
      <c r="Z1734" s="25"/>
      <c r="AA1734" s="25"/>
      <c r="AB1734" s="25"/>
      <c r="AC1734" s="25"/>
      <c r="AD1734" s="25"/>
      <c r="AE1734" s="25"/>
      <c r="AF1734" s="25"/>
      <c r="AG1734" s="25"/>
      <c r="AH1734" s="25"/>
      <c r="AI1734" s="25"/>
      <c r="AJ1734" s="155"/>
    </row>
    <row r="1735" spans="4:36" x14ac:dyDescent="0.2">
      <c r="D1735" s="25"/>
      <c r="E1735" s="25"/>
      <c r="F1735" s="25"/>
      <c r="G1735" s="25"/>
      <c r="H1735" s="25"/>
      <c r="I1735" s="25"/>
      <c r="J1735" s="25"/>
      <c r="K1735" s="25"/>
      <c r="L1735" s="25"/>
      <c r="M1735" s="25"/>
      <c r="N1735" s="25"/>
      <c r="O1735" s="25"/>
      <c r="P1735" s="25"/>
      <c r="Q1735" s="25"/>
      <c r="R1735" s="25"/>
      <c r="S1735" s="25"/>
      <c r="T1735" s="25"/>
      <c r="U1735" s="25"/>
      <c r="V1735" s="25"/>
      <c r="W1735" s="25"/>
      <c r="X1735" s="25"/>
      <c r="Y1735" s="25"/>
      <c r="Z1735" s="25"/>
      <c r="AA1735" s="25"/>
      <c r="AB1735" s="25"/>
      <c r="AC1735" s="25"/>
      <c r="AD1735" s="25"/>
      <c r="AE1735" s="25"/>
      <c r="AF1735" s="25"/>
      <c r="AG1735" s="25"/>
      <c r="AH1735" s="25"/>
      <c r="AI1735" s="25"/>
      <c r="AJ1735" s="155"/>
    </row>
    <row r="1736" spans="4:36" x14ac:dyDescent="0.2">
      <c r="D1736" s="25"/>
      <c r="E1736" s="25"/>
      <c r="F1736" s="25"/>
      <c r="G1736" s="25"/>
      <c r="H1736" s="25"/>
      <c r="I1736" s="25"/>
      <c r="J1736" s="25"/>
      <c r="K1736" s="25"/>
      <c r="L1736" s="25"/>
      <c r="M1736" s="25"/>
      <c r="N1736" s="25"/>
      <c r="O1736" s="25"/>
      <c r="P1736" s="25"/>
      <c r="Q1736" s="25"/>
      <c r="R1736" s="25"/>
      <c r="S1736" s="25"/>
      <c r="T1736" s="25"/>
      <c r="U1736" s="25"/>
      <c r="V1736" s="25"/>
      <c r="W1736" s="25"/>
      <c r="X1736" s="25"/>
      <c r="Y1736" s="25"/>
      <c r="Z1736" s="25"/>
      <c r="AA1736" s="25"/>
      <c r="AB1736" s="25"/>
      <c r="AC1736" s="25"/>
      <c r="AD1736" s="25"/>
      <c r="AE1736" s="25"/>
      <c r="AF1736" s="25"/>
      <c r="AG1736" s="25"/>
      <c r="AH1736" s="25"/>
      <c r="AI1736" s="25"/>
      <c r="AJ1736" s="155"/>
    </row>
    <row r="1737" spans="4:36" x14ac:dyDescent="0.2">
      <c r="D1737" s="25"/>
      <c r="E1737" s="25"/>
      <c r="F1737" s="25"/>
      <c r="G1737" s="25"/>
      <c r="H1737" s="25"/>
      <c r="I1737" s="25"/>
      <c r="J1737" s="25"/>
      <c r="K1737" s="25"/>
      <c r="L1737" s="25"/>
      <c r="M1737" s="25"/>
      <c r="N1737" s="25"/>
      <c r="O1737" s="25"/>
      <c r="P1737" s="25"/>
      <c r="Q1737" s="25"/>
      <c r="R1737" s="25"/>
      <c r="S1737" s="25"/>
      <c r="T1737" s="25"/>
      <c r="U1737" s="25"/>
      <c r="V1737" s="25"/>
      <c r="W1737" s="25"/>
      <c r="X1737" s="25"/>
      <c r="Y1737" s="25"/>
      <c r="Z1737" s="25"/>
      <c r="AA1737" s="25"/>
      <c r="AB1737" s="25"/>
      <c r="AC1737" s="25"/>
      <c r="AD1737" s="25"/>
      <c r="AE1737" s="25"/>
      <c r="AF1737" s="25"/>
      <c r="AG1737" s="25"/>
      <c r="AH1737" s="25"/>
      <c r="AI1737" s="25"/>
      <c r="AJ1737" s="155"/>
    </row>
    <row r="1738" spans="4:36" x14ac:dyDescent="0.2">
      <c r="D1738" s="25"/>
      <c r="E1738" s="25"/>
      <c r="F1738" s="25"/>
      <c r="G1738" s="25"/>
      <c r="H1738" s="25"/>
      <c r="I1738" s="25"/>
      <c r="J1738" s="25"/>
      <c r="K1738" s="25"/>
      <c r="L1738" s="25"/>
      <c r="M1738" s="25"/>
      <c r="N1738" s="25"/>
      <c r="O1738" s="25"/>
      <c r="P1738" s="25"/>
      <c r="Q1738" s="25"/>
      <c r="R1738" s="25"/>
      <c r="S1738" s="25"/>
      <c r="T1738" s="25"/>
      <c r="U1738" s="25"/>
      <c r="V1738" s="25"/>
      <c r="W1738" s="25"/>
      <c r="X1738" s="25"/>
      <c r="Y1738" s="25"/>
      <c r="Z1738" s="25"/>
      <c r="AA1738" s="25"/>
      <c r="AB1738" s="25"/>
      <c r="AC1738" s="25"/>
      <c r="AD1738" s="25"/>
      <c r="AE1738" s="25"/>
      <c r="AF1738" s="25"/>
      <c r="AG1738" s="25"/>
      <c r="AH1738" s="25"/>
      <c r="AI1738" s="25"/>
      <c r="AJ1738" s="155"/>
    </row>
    <row r="1739" spans="4:36" x14ac:dyDescent="0.2">
      <c r="D1739" s="25"/>
      <c r="E1739" s="25"/>
      <c r="F1739" s="25"/>
      <c r="G1739" s="25"/>
      <c r="H1739" s="25"/>
      <c r="I1739" s="25"/>
      <c r="J1739" s="25"/>
      <c r="K1739" s="25"/>
      <c r="L1739" s="25"/>
      <c r="M1739" s="25"/>
      <c r="N1739" s="25"/>
      <c r="O1739" s="25"/>
      <c r="P1739" s="25"/>
      <c r="Q1739" s="25"/>
      <c r="R1739" s="25"/>
      <c r="S1739" s="25"/>
      <c r="T1739" s="25"/>
      <c r="U1739" s="25"/>
      <c r="V1739" s="25"/>
      <c r="W1739" s="25"/>
      <c r="X1739" s="25"/>
      <c r="Y1739" s="25"/>
      <c r="Z1739" s="25"/>
      <c r="AA1739" s="25"/>
      <c r="AB1739" s="25"/>
      <c r="AC1739" s="25"/>
      <c r="AD1739" s="25"/>
      <c r="AE1739" s="25"/>
      <c r="AF1739" s="25"/>
      <c r="AG1739" s="25"/>
      <c r="AH1739" s="25"/>
      <c r="AI1739" s="25"/>
      <c r="AJ1739" s="155"/>
    </row>
    <row r="1740" spans="4:36" x14ac:dyDescent="0.2">
      <c r="D1740" s="25"/>
      <c r="E1740" s="25"/>
      <c r="F1740" s="25"/>
      <c r="G1740" s="25"/>
      <c r="H1740" s="25"/>
      <c r="I1740" s="25"/>
      <c r="J1740" s="25"/>
      <c r="K1740" s="25"/>
      <c r="L1740" s="25"/>
      <c r="M1740" s="25"/>
      <c r="N1740" s="25"/>
      <c r="O1740" s="25"/>
      <c r="P1740" s="25"/>
      <c r="Q1740" s="25"/>
      <c r="R1740" s="25"/>
      <c r="S1740" s="25"/>
      <c r="T1740" s="25"/>
      <c r="U1740" s="25"/>
      <c r="V1740" s="25"/>
      <c r="W1740" s="25"/>
      <c r="X1740" s="25"/>
      <c r="Y1740" s="25"/>
      <c r="Z1740" s="25"/>
      <c r="AA1740" s="25"/>
      <c r="AB1740" s="25"/>
      <c r="AC1740" s="25"/>
      <c r="AD1740" s="25"/>
      <c r="AE1740" s="25"/>
      <c r="AF1740" s="25"/>
      <c r="AG1740" s="25"/>
      <c r="AH1740" s="25"/>
      <c r="AI1740" s="25"/>
      <c r="AJ1740" s="155"/>
    </row>
    <row r="1741" spans="4:36" x14ac:dyDescent="0.2">
      <c r="D1741" s="25"/>
      <c r="E1741" s="25"/>
      <c r="F1741" s="25"/>
      <c r="G1741" s="25"/>
      <c r="H1741" s="25"/>
      <c r="I1741" s="25"/>
      <c r="J1741" s="25"/>
      <c r="K1741" s="25"/>
      <c r="L1741" s="25"/>
      <c r="M1741" s="25"/>
      <c r="N1741" s="25"/>
      <c r="O1741" s="25"/>
      <c r="P1741" s="25"/>
      <c r="Q1741" s="25"/>
      <c r="R1741" s="25"/>
      <c r="S1741" s="25"/>
      <c r="T1741" s="25"/>
      <c r="U1741" s="25"/>
      <c r="V1741" s="25"/>
      <c r="W1741" s="25"/>
      <c r="X1741" s="25"/>
      <c r="Y1741" s="25"/>
      <c r="Z1741" s="25"/>
      <c r="AA1741" s="25"/>
      <c r="AB1741" s="25"/>
      <c r="AC1741" s="25"/>
      <c r="AD1741" s="25"/>
      <c r="AE1741" s="25"/>
      <c r="AF1741" s="25"/>
      <c r="AG1741" s="25"/>
      <c r="AH1741" s="25"/>
      <c r="AI1741" s="25"/>
      <c r="AJ1741" s="155"/>
    </row>
    <row r="1742" spans="4:36" x14ac:dyDescent="0.2">
      <c r="D1742" s="25"/>
      <c r="E1742" s="25"/>
      <c r="F1742" s="25"/>
      <c r="G1742" s="25"/>
      <c r="H1742" s="25"/>
      <c r="I1742" s="25"/>
      <c r="J1742" s="25"/>
      <c r="K1742" s="25"/>
      <c r="L1742" s="25"/>
      <c r="M1742" s="25"/>
      <c r="N1742" s="25"/>
      <c r="O1742" s="25"/>
      <c r="P1742" s="25"/>
      <c r="Q1742" s="25"/>
      <c r="R1742" s="25"/>
      <c r="S1742" s="25"/>
      <c r="T1742" s="25"/>
      <c r="U1742" s="25"/>
      <c r="V1742" s="25"/>
      <c r="W1742" s="25"/>
      <c r="X1742" s="25"/>
      <c r="Y1742" s="25"/>
      <c r="Z1742" s="25"/>
      <c r="AA1742" s="25"/>
      <c r="AB1742" s="25"/>
      <c r="AC1742" s="25"/>
      <c r="AD1742" s="25"/>
      <c r="AE1742" s="25"/>
      <c r="AF1742" s="25"/>
      <c r="AG1742" s="25"/>
      <c r="AH1742" s="25"/>
      <c r="AI1742" s="25"/>
      <c r="AJ1742" s="155"/>
    </row>
    <row r="1743" spans="4:36" x14ac:dyDescent="0.2">
      <c r="D1743" s="25"/>
      <c r="E1743" s="25"/>
      <c r="F1743" s="25"/>
      <c r="G1743" s="25"/>
      <c r="H1743" s="25"/>
      <c r="I1743" s="25"/>
      <c r="J1743" s="25"/>
      <c r="K1743" s="25"/>
      <c r="L1743" s="25"/>
      <c r="M1743" s="25"/>
      <c r="N1743" s="25"/>
      <c r="O1743" s="25"/>
      <c r="P1743" s="25"/>
      <c r="Q1743" s="25"/>
      <c r="R1743" s="25"/>
      <c r="S1743" s="25"/>
      <c r="T1743" s="25"/>
      <c r="U1743" s="25"/>
      <c r="V1743" s="25"/>
      <c r="W1743" s="25"/>
      <c r="X1743" s="25"/>
      <c r="Y1743" s="25"/>
      <c r="Z1743" s="25"/>
      <c r="AA1743" s="25"/>
      <c r="AB1743" s="25"/>
      <c r="AC1743" s="25"/>
      <c r="AD1743" s="25"/>
      <c r="AE1743" s="25"/>
      <c r="AF1743" s="25"/>
      <c r="AG1743" s="25"/>
      <c r="AH1743" s="25"/>
      <c r="AI1743" s="25"/>
      <c r="AJ1743" s="155"/>
    </row>
    <row r="1744" spans="4:36" x14ac:dyDescent="0.2">
      <c r="D1744" s="25"/>
      <c r="E1744" s="25"/>
      <c r="F1744" s="25"/>
      <c r="G1744" s="25"/>
      <c r="H1744" s="25"/>
      <c r="I1744" s="25"/>
      <c r="J1744" s="25"/>
      <c r="K1744" s="25"/>
      <c r="L1744" s="25"/>
      <c r="M1744" s="25"/>
      <c r="N1744" s="25"/>
      <c r="O1744" s="25"/>
      <c r="P1744" s="25"/>
      <c r="Q1744" s="25"/>
      <c r="R1744" s="25"/>
      <c r="S1744" s="25"/>
      <c r="T1744" s="25"/>
      <c r="U1744" s="25"/>
      <c r="V1744" s="25"/>
      <c r="W1744" s="25"/>
      <c r="X1744" s="25"/>
      <c r="Y1744" s="25"/>
      <c r="Z1744" s="25"/>
      <c r="AA1744" s="25"/>
      <c r="AB1744" s="25"/>
      <c r="AC1744" s="25"/>
      <c r="AD1744" s="25"/>
      <c r="AE1744" s="25"/>
      <c r="AF1744" s="25"/>
      <c r="AG1744" s="25"/>
      <c r="AH1744" s="25"/>
      <c r="AI1744" s="25"/>
      <c r="AJ1744" s="155"/>
    </row>
    <row r="1745" spans="4:36" x14ac:dyDescent="0.2">
      <c r="D1745" s="25"/>
      <c r="E1745" s="25"/>
      <c r="F1745" s="25"/>
      <c r="G1745" s="25"/>
      <c r="H1745" s="25"/>
      <c r="I1745" s="25"/>
      <c r="J1745" s="25"/>
      <c r="K1745" s="25"/>
      <c r="L1745" s="25"/>
      <c r="M1745" s="25"/>
      <c r="N1745" s="25"/>
      <c r="O1745" s="25"/>
      <c r="P1745" s="25"/>
      <c r="Q1745" s="25"/>
      <c r="R1745" s="25"/>
      <c r="S1745" s="25"/>
      <c r="T1745" s="25"/>
      <c r="U1745" s="25"/>
      <c r="V1745" s="25"/>
      <c r="W1745" s="25"/>
      <c r="X1745" s="25"/>
      <c r="Y1745" s="25"/>
      <c r="Z1745" s="25"/>
      <c r="AA1745" s="25"/>
      <c r="AB1745" s="25"/>
      <c r="AC1745" s="25"/>
      <c r="AD1745" s="25"/>
      <c r="AE1745" s="25"/>
      <c r="AF1745" s="25"/>
      <c r="AG1745" s="25"/>
      <c r="AH1745" s="25"/>
      <c r="AI1745" s="25"/>
      <c r="AJ1745" s="155"/>
    </row>
    <row r="1746" spans="4:36" x14ac:dyDescent="0.2">
      <c r="D1746" s="25"/>
      <c r="E1746" s="25"/>
      <c r="F1746" s="25"/>
      <c r="G1746" s="25"/>
      <c r="H1746" s="25"/>
      <c r="I1746" s="25"/>
      <c r="J1746" s="25"/>
      <c r="K1746" s="25"/>
      <c r="L1746" s="25"/>
      <c r="M1746" s="25"/>
      <c r="N1746" s="25"/>
      <c r="O1746" s="25"/>
      <c r="P1746" s="25"/>
      <c r="Q1746" s="25"/>
      <c r="R1746" s="25"/>
      <c r="S1746" s="25"/>
      <c r="T1746" s="25"/>
      <c r="U1746" s="25"/>
      <c r="V1746" s="25"/>
      <c r="W1746" s="25"/>
      <c r="X1746" s="25"/>
      <c r="Y1746" s="25"/>
      <c r="Z1746" s="25"/>
      <c r="AA1746" s="25"/>
      <c r="AB1746" s="25"/>
      <c r="AC1746" s="25"/>
      <c r="AD1746" s="25"/>
      <c r="AE1746" s="25"/>
      <c r="AF1746" s="25"/>
      <c r="AG1746" s="25"/>
      <c r="AH1746" s="25"/>
      <c r="AI1746" s="25"/>
      <c r="AJ1746" s="155"/>
    </row>
    <row r="1747" spans="4:36" x14ac:dyDescent="0.2">
      <c r="D1747" s="25"/>
      <c r="E1747" s="25"/>
      <c r="F1747" s="25"/>
      <c r="G1747" s="25"/>
      <c r="H1747" s="25"/>
      <c r="I1747" s="25"/>
      <c r="J1747" s="25"/>
      <c r="K1747" s="25"/>
      <c r="L1747" s="25"/>
      <c r="M1747" s="25"/>
      <c r="N1747" s="25"/>
      <c r="O1747" s="25"/>
      <c r="P1747" s="25"/>
      <c r="Q1747" s="25"/>
      <c r="R1747" s="25"/>
      <c r="S1747" s="25"/>
      <c r="T1747" s="25"/>
      <c r="U1747" s="25"/>
      <c r="V1747" s="25"/>
      <c r="W1747" s="25"/>
      <c r="X1747" s="25"/>
      <c r="Y1747" s="25"/>
      <c r="Z1747" s="25"/>
      <c r="AA1747" s="25"/>
      <c r="AB1747" s="25"/>
      <c r="AC1747" s="25"/>
      <c r="AD1747" s="25"/>
      <c r="AE1747" s="25"/>
      <c r="AF1747" s="25"/>
      <c r="AG1747" s="25"/>
      <c r="AH1747" s="25"/>
      <c r="AI1747" s="25"/>
      <c r="AJ1747" s="155"/>
    </row>
    <row r="1748" spans="4:36" x14ac:dyDescent="0.2">
      <c r="D1748" s="25"/>
      <c r="E1748" s="25"/>
      <c r="F1748" s="25"/>
      <c r="G1748" s="25"/>
      <c r="H1748" s="25"/>
      <c r="I1748" s="25"/>
      <c r="J1748" s="25"/>
      <c r="K1748" s="25"/>
      <c r="L1748" s="25"/>
      <c r="M1748" s="25"/>
      <c r="N1748" s="25"/>
      <c r="O1748" s="25"/>
      <c r="P1748" s="25"/>
      <c r="Q1748" s="25"/>
      <c r="R1748" s="25"/>
      <c r="S1748" s="25"/>
      <c r="T1748" s="25"/>
      <c r="U1748" s="25"/>
      <c r="V1748" s="25"/>
      <c r="W1748" s="25"/>
      <c r="X1748" s="25"/>
      <c r="Y1748" s="25"/>
      <c r="Z1748" s="25"/>
      <c r="AA1748" s="25"/>
      <c r="AB1748" s="25"/>
      <c r="AC1748" s="25"/>
      <c r="AD1748" s="25"/>
      <c r="AE1748" s="25"/>
      <c r="AF1748" s="25"/>
      <c r="AG1748" s="25"/>
      <c r="AH1748" s="25"/>
      <c r="AI1748" s="25"/>
      <c r="AJ1748" s="155"/>
    </row>
    <row r="1749" spans="4:36" x14ac:dyDescent="0.2">
      <c r="D1749" s="25"/>
      <c r="E1749" s="25"/>
      <c r="F1749" s="25"/>
      <c r="G1749" s="25"/>
      <c r="H1749" s="25"/>
      <c r="I1749" s="25"/>
      <c r="J1749" s="25"/>
      <c r="K1749" s="25"/>
      <c r="L1749" s="25"/>
      <c r="M1749" s="25"/>
      <c r="N1749" s="25"/>
      <c r="O1749" s="25"/>
      <c r="P1749" s="25"/>
      <c r="Q1749" s="25"/>
      <c r="R1749" s="25"/>
      <c r="S1749" s="25"/>
      <c r="T1749" s="25"/>
      <c r="U1749" s="25"/>
      <c r="V1749" s="25"/>
      <c r="W1749" s="25"/>
      <c r="X1749" s="25"/>
      <c r="Y1749" s="25"/>
      <c r="Z1749" s="25"/>
      <c r="AA1749" s="25"/>
      <c r="AB1749" s="25"/>
      <c r="AC1749" s="25"/>
      <c r="AD1749" s="25"/>
      <c r="AE1749" s="25"/>
      <c r="AF1749" s="25"/>
      <c r="AG1749" s="25"/>
      <c r="AH1749" s="25"/>
      <c r="AI1749" s="25"/>
      <c r="AJ1749" s="155"/>
    </row>
    <row r="1750" spans="4:36" x14ac:dyDescent="0.2">
      <c r="D1750" s="25"/>
      <c r="E1750" s="25"/>
      <c r="F1750" s="25"/>
      <c r="G1750" s="25"/>
      <c r="H1750" s="25"/>
      <c r="I1750" s="25"/>
      <c r="J1750" s="25"/>
      <c r="K1750" s="25"/>
      <c r="L1750" s="25"/>
      <c r="M1750" s="25"/>
      <c r="N1750" s="25"/>
      <c r="O1750" s="25"/>
      <c r="P1750" s="25"/>
      <c r="Q1750" s="25"/>
      <c r="R1750" s="25"/>
      <c r="S1750" s="25"/>
      <c r="T1750" s="25"/>
      <c r="U1750" s="25"/>
      <c r="V1750" s="25"/>
      <c r="W1750" s="25"/>
      <c r="X1750" s="25"/>
      <c r="Y1750" s="25"/>
      <c r="Z1750" s="25"/>
      <c r="AA1750" s="25"/>
      <c r="AB1750" s="25"/>
      <c r="AC1750" s="25"/>
      <c r="AD1750" s="25"/>
      <c r="AE1750" s="25"/>
      <c r="AF1750" s="25"/>
      <c r="AG1750" s="25"/>
      <c r="AH1750" s="25"/>
      <c r="AI1750" s="25"/>
      <c r="AJ1750" s="155"/>
    </row>
    <row r="1751" spans="4:36" x14ac:dyDescent="0.2">
      <c r="D1751" s="25"/>
      <c r="E1751" s="25"/>
      <c r="F1751" s="25"/>
      <c r="G1751" s="25"/>
      <c r="H1751" s="25"/>
      <c r="I1751" s="25"/>
      <c r="J1751" s="25"/>
      <c r="K1751" s="25"/>
      <c r="L1751" s="25"/>
      <c r="M1751" s="25"/>
      <c r="N1751" s="25"/>
      <c r="O1751" s="25"/>
      <c r="P1751" s="25"/>
      <c r="Q1751" s="25"/>
      <c r="R1751" s="25"/>
      <c r="S1751" s="25"/>
      <c r="T1751" s="25"/>
      <c r="U1751" s="25"/>
      <c r="V1751" s="25"/>
      <c r="W1751" s="25"/>
      <c r="X1751" s="25"/>
      <c r="Y1751" s="25"/>
      <c r="Z1751" s="25"/>
      <c r="AA1751" s="25"/>
      <c r="AB1751" s="25"/>
      <c r="AC1751" s="25"/>
      <c r="AD1751" s="25"/>
      <c r="AE1751" s="25"/>
      <c r="AF1751" s="25"/>
      <c r="AG1751" s="25"/>
      <c r="AH1751" s="25"/>
      <c r="AI1751" s="25"/>
      <c r="AJ1751" s="155"/>
    </row>
    <row r="1752" spans="4:36" x14ac:dyDescent="0.2">
      <c r="D1752" s="25"/>
      <c r="E1752" s="25"/>
      <c r="F1752" s="25"/>
      <c r="G1752" s="25"/>
      <c r="H1752" s="25"/>
      <c r="I1752" s="25"/>
      <c r="J1752" s="25"/>
      <c r="K1752" s="25"/>
      <c r="L1752" s="25"/>
      <c r="M1752" s="25"/>
      <c r="N1752" s="25"/>
      <c r="O1752" s="25"/>
      <c r="P1752" s="25"/>
      <c r="Q1752" s="25"/>
      <c r="R1752" s="25"/>
      <c r="S1752" s="25"/>
      <c r="T1752" s="25"/>
      <c r="U1752" s="25"/>
      <c r="V1752" s="25"/>
      <c r="W1752" s="25"/>
      <c r="X1752" s="25"/>
      <c r="Y1752" s="25"/>
      <c r="Z1752" s="25"/>
      <c r="AA1752" s="25"/>
      <c r="AB1752" s="25"/>
      <c r="AC1752" s="25"/>
      <c r="AD1752" s="25"/>
      <c r="AE1752" s="25"/>
      <c r="AF1752" s="25"/>
      <c r="AG1752" s="25"/>
      <c r="AH1752" s="25"/>
      <c r="AI1752" s="25"/>
      <c r="AJ1752" s="155"/>
    </row>
    <row r="1753" spans="4:36" x14ac:dyDescent="0.2">
      <c r="D1753" s="25"/>
      <c r="E1753" s="25"/>
      <c r="F1753" s="25"/>
      <c r="G1753" s="25"/>
      <c r="H1753" s="25"/>
      <c r="I1753" s="25"/>
      <c r="J1753" s="25"/>
      <c r="K1753" s="25"/>
      <c r="L1753" s="25"/>
      <c r="M1753" s="25"/>
      <c r="N1753" s="25"/>
      <c r="O1753" s="25"/>
      <c r="P1753" s="25"/>
      <c r="Q1753" s="25"/>
      <c r="R1753" s="25"/>
      <c r="S1753" s="25"/>
      <c r="T1753" s="25"/>
      <c r="U1753" s="25"/>
      <c r="V1753" s="25"/>
      <c r="W1753" s="25"/>
      <c r="X1753" s="25"/>
      <c r="Y1753" s="25"/>
      <c r="Z1753" s="25"/>
      <c r="AA1753" s="25"/>
      <c r="AB1753" s="25"/>
      <c r="AC1753" s="25"/>
      <c r="AD1753" s="25"/>
      <c r="AE1753" s="25"/>
      <c r="AF1753" s="25"/>
      <c r="AG1753" s="25"/>
      <c r="AH1753" s="25"/>
      <c r="AI1753" s="25"/>
      <c r="AJ1753" s="155"/>
    </row>
    <row r="1754" spans="4:36" x14ac:dyDescent="0.2">
      <c r="D1754" s="25"/>
      <c r="E1754" s="25"/>
      <c r="F1754" s="25"/>
      <c r="G1754" s="25"/>
      <c r="H1754" s="25"/>
      <c r="I1754" s="25"/>
      <c r="J1754" s="25"/>
      <c r="K1754" s="25"/>
      <c r="L1754" s="25"/>
      <c r="M1754" s="25"/>
      <c r="N1754" s="25"/>
      <c r="O1754" s="25"/>
      <c r="P1754" s="25"/>
      <c r="Q1754" s="25"/>
      <c r="R1754" s="25"/>
      <c r="S1754" s="25"/>
      <c r="T1754" s="25"/>
      <c r="U1754" s="25"/>
      <c r="V1754" s="25"/>
      <c r="W1754" s="25"/>
      <c r="X1754" s="25"/>
      <c r="Y1754" s="25"/>
      <c r="Z1754" s="25"/>
      <c r="AA1754" s="25"/>
      <c r="AB1754" s="25"/>
      <c r="AC1754" s="25"/>
      <c r="AD1754" s="25"/>
      <c r="AE1754" s="25"/>
      <c r="AF1754" s="25"/>
      <c r="AG1754" s="25"/>
      <c r="AH1754" s="25"/>
      <c r="AI1754" s="25"/>
      <c r="AJ1754" s="155"/>
    </row>
    <row r="1755" spans="4:36" x14ac:dyDescent="0.2">
      <c r="D1755" s="25"/>
      <c r="E1755" s="25"/>
      <c r="F1755" s="25"/>
      <c r="G1755" s="25"/>
      <c r="H1755" s="25"/>
      <c r="I1755" s="25"/>
      <c r="J1755" s="25"/>
      <c r="K1755" s="25"/>
      <c r="L1755" s="25"/>
      <c r="M1755" s="25"/>
      <c r="N1755" s="25"/>
      <c r="O1755" s="25"/>
      <c r="P1755" s="25"/>
      <c r="Q1755" s="25"/>
      <c r="R1755" s="25"/>
      <c r="S1755" s="25"/>
      <c r="T1755" s="25"/>
      <c r="U1755" s="25"/>
      <c r="V1755" s="25"/>
      <c r="W1755" s="25"/>
      <c r="X1755" s="25"/>
      <c r="Y1755" s="25"/>
      <c r="Z1755" s="25"/>
      <c r="AA1755" s="25"/>
      <c r="AB1755" s="25"/>
      <c r="AC1755" s="25"/>
      <c r="AD1755" s="25"/>
      <c r="AE1755" s="25"/>
      <c r="AF1755" s="25"/>
      <c r="AG1755" s="25"/>
      <c r="AH1755" s="25"/>
      <c r="AI1755" s="25"/>
      <c r="AJ1755" s="155"/>
    </row>
    <row r="1756" spans="4:36" x14ac:dyDescent="0.2">
      <c r="D1756" s="25"/>
      <c r="E1756" s="25"/>
      <c r="F1756" s="25"/>
      <c r="G1756" s="25"/>
      <c r="H1756" s="25"/>
      <c r="I1756" s="25"/>
      <c r="J1756" s="25"/>
      <c r="K1756" s="25"/>
      <c r="L1756" s="25"/>
      <c r="M1756" s="25"/>
      <c r="N1756" s="25"/>
      <c r="O1756" s="25"/>
      <c r="P1756" s="25"/>
      <c r="Q1756" s="25"/>
      <c r="R1756" s="25"/>
      <c r="S1756" s="25"/>
      <c r="T1756" s="25"/>
      <c r="U1756" s="25"/>
      <c r="V1756" s="25"/>
      <c r="W1756" s="25"/>
      <c r="X1756" s="25"/>
      <c r="Y1756" s="25"/>
      <c r="Z1756" s="25"/>
      <c r="AA1756" s="25"/>
      <c r="AB1756" s="25"/>
      <c r="AC1756" s="25"/>
      <c r="AD1756" s="25"/>
      <c r="AE1756" s="25"/>
      <c r="AF1756" s="25"/>
      <c r="AG1756" s="25"/>
      <c r="AH1756" s="25"/>
      <c r="AI1756" s="25"/>
      <c r="AJ1756" s="155"/>
    </row>
    <row r="1757" spans="4:36" x14ac:dyDescent="0.2">
      <c r="D1757" s="25"/>
      <c r="E1757" s="25"/>
      <c r="F1757" s="25"/>
      <c r="G1757" s="25"/>
      <c r="H1757" s="25"/>
      <c r="I1757" s="25"/>
      <c r="J1757" s="25"/>
      <c r="K1757" s="25"/>
      <c r="L1757" s="25"/>
      <c r="M1757" s="25"/>
      <c r="N1757" s="25"/>
      <c r="O1757" s="25"/>
      <c r="P1757" s="25"/>
      <c r="Q1757" s="25"/>
      <c r="R1757" s="25"/>
      <c r="S1757" s="25"/>
      <c r="T1757" s="25"/>
      <c r="U1757" s="25"/>
      <c r="V1757" s="25"/>
      <c r="W1757" s="25"/>
      <c r="X1757" s="25"/>
      <c r="Y1757" s="25"/>
      <c r="Z1757" s="25"/>
      <c r="AA1757" s="25"/>
      <c r="AB1757" s="25"/>
      <c r="AC1757" s="25"/>
      <c r="AD1757" s="25"/>
      <c r="AE1757" s="25"/>
      <c r="AF1757" s="25"/>
      <c r="AG1757" s="25"/>
      <c r="AH1757" s="25"/>
      <c r="AI1757" s="25"/>
      <c r="AJ1757" s="155"/>
    </row>
    <row r="1758" spans="4:36" x14ac:dyDescent="0.2">
      <c r="D1758" s="25"/>
      <c r="E1758" s="25"/>
      <c r="F1758" s="25"/>
      <c r="G1758" s="25"/>
      <c r="H1758" s="25"/>
      <c r="I1758" s="25"/>
      <c r="J1758" s="25"/>
      <c r="K1758" s="25"/>
      <c r="L1758" s="25"/>
      <c r="M1758" s="25"/>
      <c r="N1758" s="25"/>
      <c r="O1758" s="25"/>
      <c r="P1758" s="25"/>
      <c r="Q1758" s="25"/>
      <c r="R1758" s="25"/>
      <c r="S1758" s="25"/>
      <c r="T1758" s="25"/>
      <c r="U1758" s="25"/>
      <c r="V1758" s="25"/>
      <c r="W1758" s="25"/>
      <c r="X1758" s="25"/>
      <c r="Y1758" s="25"/>
      <c r="Z1758" s="25"/>
      <c r="AA1758" s="25"/>
      <c r="AB1758" s="25"/>
      <c r="AC1758" s="25"/>
      <c r="AD1758" s="25"/>
      <c r="AE1758" s="25"/>
      <c r="AF1758" s="25"/>
      <c r="AG1758" s="25"/>
      <c r="AH1758" s="25"/>
      <c r="AI1758" s="25"/>
      <c r="AJ1758" s="155"/>
    </row>
    <row r="1759" spans="4:36" x14ac:dyDescent="0.2">
      <c r="D1759" s="25"/>
      <c r="E1759" s="25"/>
      <c r="F1759" s="25"/>
      <c r="G1759" s="25"/>
      <c r="H1759" s="25"/>
      <c r="I1759" s="25"/>
      <c r="J1759" s="25"/>
      <c r="K1759" s="25"/>
      <c r="L1759" s="25"/>
      <c r="M1759" s="25"/>
      <c r="N1759" s="25"/>
      <c r="O1759" s="25"/>
      <c r="P1759" s="25"/>
      <c r="Q1759" s="25"/>
      <c r="R1759" s="25"/>
      <c r="S1759" s="25"/>
      <c r="T1759" s="25"/>
      <c r="U1759" s="25"/>
      <c r="V1759" s="25"/>
      <c r="W1759" s="25"/>
      <c r="X1759" s="25"/>
      <c r="Y1759" s="25"/>
      <c r="Z1759" s="25"/>
      <c r="AA1759" s="25"/>
      <c r="AB1759" s="25"/>
      <c r="AC1759" s="25"/>
      <c r="AD1759" s="25"/>
      <c r="AE1759" s="25"/>
      <c r="AF1759" s="25"/>
      <c r="AG1759" s="25"/>
      <c r="AH1759" s="25"/>
      <c r="AI1759" s="25"/>
      <c r="AJ1759" s="155"/>
    </row>
    <row r="1760" spans="4:36" x14ac:dyDescent="0.2">
      <c r="D1760" s="25"/>
      <c r="E1760" s="25"/>
      <c r="F1760" s="25"/>
      <c r="G1760" s="25"/>
      <c r="H1760" s="25"/>
      <c r="I1760" s="25"/>
      <c r="J1760" s="25"/>
      <c r="K1760" s="25"/>
      <c r="L1760" s="25"/>
      <c r="M1760" s="25"/>
      <c r="N1760" s="25"/>
      <c r="O1760" s="25"/>
      <c r="P1760" s="25"/>
      <c r="Q1760" s="25"/>
      <c r="R1760" s="25"/>
      <c r="S1760" s="25"/>
      <c r="T1760" s="25"/>
      <c r="U1760" s="25"/>
      <c r="V1760" s="25"/>
      <c r="W1760" s="25"/>
      <c r="X1760" s="25"/>
      <c r="Y1760" s="25"/>
      <c r="Z1760" s="25"/>
      <c r="AA1760" s="25"/>
      <c r="AB1760" s="25"/>
      <c r="AC1760" s="25"/>
      <c r="AD1760" s="25"/>
      <c r="AE1760" s="25"/>
      <c r="AF1760" s="25"/>
      <c r="AG1760" s="25"/>
      <c r="AH1760" s="25"/>
      <c r="AI1760" s="25"/>
      <c r="AJ1760" s="155"/>
    </row>
    <row r="1761" spans="4:36" x14ac:dyDescent="0.2">
      <c r="D1761" s="25"/>
      <c r="E1761" s="25"/>
      <c r="F1761" s="25"/>
      <c r="G1761" s="25"/>
      <c r="H1761" s="25"/>
      <c r="I1761" s="25"/>
      <c r="J1761" s="25"/>
      <c r="K1761" s="25"/>
      <c r="L1761" s="25"/>
      <c r="M1761" s="25"/>
      <c r="N1761" s="25"/>
      <c r="O1761" s="25"/>
      <c r="P1761" s="25"/>
      <c r="Q1761" s="25"/>
      <c r="R1761" s="25"/>
      <c r="S1761" s="25"/>
      <c r="T1761" s="25"/>
      <c r="U1761" s="25"/>
      <c r="V1761" s="25"/>
      <c r="W1761" s="25"/>
      <c r="X1761" s="25"/>
      <c r="Y1761" s="25"/>
      <c r="Z1761" s="25"/>
      <c r="AA1761" s="25"/>
      <c r="AB1761" s="25"/>
      <c r="AC1761" s="25"/>
      <c r="AD1761" s="25"/>
      <c r="AE1761" s="25"/>
      <c r="AF1761" s="25"/>
      <c r="AG1761" s="25"/>
      <c r="AH1761" s="25"/>
      <c r="AI1761" s="25"/>
      <c r="AJ1761" s="155"/>
    </row>
    <row r="1762" spans="4:36" x14ac:dyDescent="0.2">
      <c r="D1762" s="25"/>
      <c r="E1762" s="25"/>
      <c r="F1762" s="25"/>
      <c r="G1762" s="25"/>
      <c r="H1762" s="25"/>
      <c r="I1762" s="25"/>
      <c r="J1762" s="25"/>
      <c r="K1762" s="25"/>
      <c r="L1762" s="25"/>
      <c r="M1762" s="25"/>
      <c r="N1762" s="25"/>
      <c r="O1762" s="25"/>
      <c r="P1762" s="25"/>
      <c r="Q1762" s="25"/>
      <c r="R1762" s="25"/>
      <c r="S1762" s="25"/>
      <c r="T1762" s="25"/>
      <c r="U1762" s="25"/>
      <c r="V1762" s="25"/>
      <c r="W1762" s="25"/>
      <c r="X1762" s="25"/>
      <c r="Y1762" s="25"/>
      <c r="Z1762" s="25"/>
      <c r="AA1762" s="25"/>
      <c r="AB1762" s="25"/>
      <c r="AC1762" s="25"/>
      <c r="AD1762" s="25"/>
      <c r="AE1762" s="25"/>
      <c r="AF1762" s="25"/>
      <c r="AG1762" s="25"/>
      <c r="AH1762" s="25"/>
      <c r="AI1762" s="25"/>
      <c r="AJ1762" s="155"/>
    </row>
    <row r="1763" spans="4:36" x14ac:dyDescent="0.2">
      <c r="D1763" s="25"/>
      <c r="E1763" s="25"/>
      <c r="F1763" s="25"/>
      <c r="G1763" s="25"/>
      <c r="H1763" s="25"/>
      <c r="I1763" s="25"/>
      <c r="J1763" s="25"/>
      <c r="K1763" s="25"/>
      <c r="L1763" s="25"/>
      <c r="M1763" s="25"/>
      <c r="N1763" s="25"/>
      <c r="O1763" s="25"/>
      <c r="P1763" s="25"/>
      <c r="Q1763" s="25"/>
      <c r="R1763" s="25"/>
      <c r="S1763" s="25"/>
      <c r="T1763" s="25"/>
      <c r="U1763" s="25"/>
      <c r="V1763" s="25"/>
      <c r="W1763" s="25"/>
      <c r="X1763" s="25"/>
      <c r="Y1763" s="25"/>
      <c r="Z1763" s="25"/>
      <c r="AA1763" s="25"/>
      <c r="AB1763" s="25"/>
      <c r="AC1763" s="25"/>
      <c r="AD1763" s="25"/>
      <c r="AE1763" s="25"/>
      <c r="AF1763" s="25"/>
      <c r="AG1763" s="25"/>
      <c r="AH1763" s="25"/>
      <c r="AI1763" s="25"/>
      <c r="AJ1763" s="155"/>
    </row>
    <row r="1764" spans="4:36" x14ac:dyDescent="0.2">
      <c r="D1764" s="25"/>
      <c r="E1764" s="25"/>
      <c r="F1764" s="25"/>
      <c r="G1764" s="25"/>
      <c r="H1764" s="25"/>
      <c r="I1764" s="25"/>
      <c r="J1764" s="25"/>
      <c r="K1764" s="25"/>
      <c r="L1764" s="25"/>
      <c r="M1764" s="25"/>
      <c r="N1764" s="25"/>
      <c r="O1764" s="25"/>
      <c r="P1764" s="25"/>
      <c r="Q1764" s="25"/>
      <c r="R1764" s="25"/>
      <c r="S1764" s="25"/>
      <c r="T1764" s="25"/>
      <c r="U1764" s="25"/>
      <c r="V1764" s="25"/>
      <c r="W1764" s="25"/>
      <c r="X1764" s="25"/>
      <c r="Y1764" s="25"/>
      <c r="Z1764" s="25"/>
      <c r="AA1764" s="25"/>
      <c r="AB1764" s="25"/>
      <c r="AC1764" s="25"/>
      <c r="AD1764" s="25"/>
      <c r="AE1764" s="25"/>
      <c r="AF1764" s="25"/>
      <c r="AG1764" s="25"/>
      <c r="AH1764" s="25"/>
      <c r="AI1764" s="25"/>
      <c r="AJ1764" s="155"/>
    </row>
    <row r="1765" spans="4:36" x14ac:dyDescent="0.2">
      <c r="D1765" s="25"/>
      <c r="E1765" s="25"/>
      <c r="F1765" s="25"/>
      <c r="G1765" s="25"/>
      <c r="H1765" s="25"/>
      <c r="I1765" s="25"/>
      <c r="J1765" s="25"/>
      <c r="K1765" s="25"/>
      <c r="L1765" s="25"/>
      <c r="M1765" s="25"/>
      <c r="N1765" s="25"/>
      <c r="O1765" s="25"/>
      <c r="P1765" s="25"/>
      <c r="Q1765" s="25"/>
      <c r="R1765" s="25"/>
      <c r="S1765" s="25"/>
      <c r="T1765" s="25"/>
      <c r="U1765" s="25"/>
      <c r="V1765" s="25"/>
      <c r="W1765" s="25"/>
      <c r="X1765" s="25"/>
      <c r="Y1765" s="25"/>
      <c r="Z1765" s="25"/>
      <c r="AA1765" s="25"/>
      <c r="AB1765" s="25"/>
      <c r="AC1765" s="25"/>
      <c r="AD1765" s="25"/>
      <c r="AE1765" s="25"/>
      <c r="AF1765" s="25"/>
      <c r="AG1765" s="25"/>
      <c r="AH1765" s="25"/>
      <c r="AI1765" s="25"/>
      <c r="AJ1765" s="155"/>
    </row>
    <row r="1766" spans="4:36" x14ac:dyDescent="0.2">
      <c r="D1766" s="25"/>
      <c r="E1766" s="25"/>
      <c r="F1766" s="25"/>
      <c r="G1766" s="25"/>
      <c r="H1766" s="25"/>
      <c r="I1766" s="25"/>
      <c r="J1766" s="25"/>
      <c r="K1766" s="25"/>
      <c r="L1766" s="25"/>
      <c r="M1766" s="25"/>
      <c r="N1766" s="25"/>
      <c r="O1766" s="25"/>
      <c r="P1766" s="25"/>
      <c r="Q1766" s="25"/>
      <c r="R1766" s="25"/>
      <c r="S1766" s="25"/>
      <c r="T1766" s="25"/>
      <c r="U1766" s="25"/>
      <c r="V1766" s="25"/>
      <c r="W1766" s="25"/>
      <c r="X1766" s="25"/>
      <c r="Y1766" s="25"/>
      <c r="Z1766" s="25"/>
      <c r="AA1766" s="25"/>
      <c r="AB1766" s="25"/>
      <c r="AC1766" s="25"/>
      <c r="AD1766" s="25"/>
      <c r="AE1766" s="25"/>
      <c r="AF1766" s="25"/>
      <c r="AG1766" s="25"/>
      <c r="AH1766" s="25"/>
      <c r="AI1766" s="25"/>
      <c r="AJ1766" s="155"/>
    </row>
    <row r="1767" spans="4:36" x14ac:dyDescent="0.2">
      <c r="D1767" s="25"/>
      <c r="E1767" s="25"/>
      <c r="F1767" s="25"/>
      <c r="G1767" s="25"/>
      <c r="H1767" s="25"/>
      <c r="I1767" s="25"/>
      <c r="J1767" s="25"/>
      <c r="K1767" s="25"/>
      <c r="L1767" s="25"/>
      <c r="M1767" s="25"/>
      <c r="N1767" s="25"/>
      <c r="O1767" s="25"/>
      <c r="P1767" s="25"/>
      <c r="Q1767" s="25"/>
      <c r="R1767" s="25"/>
      <c r="S1767" s="25"/>
      <c r="T1767" s="25"/>
      <c r="U1767" s="25"/>
      <c r="V1767" s="25"/>
      <c r="W1767" s="25"/>
      <c r="X1767" s="25"/>
      <c r="Y1767" s="25"/>
      <c r="Z1767" s="25"/>
      <c r="AA1767" s="25"/>
      <c r="AB1767" s="25"/>
      <c r="AC1767" s="25"/>
      <c r="AD1767" s="25"/>
      <c r="AE1767" s="25"/>
      <c r="AF1767" s="25"/>
      <c r="AG1767" s="25"/>
      <c r="AH1767" s="25"/>
      <c r="AI1767" s="25"/>
      <c r="AJ1767" s="155"/>
    </row>
    <row r="1768" spans="4:36" x14ac:dyDescent="0.2">
      <c r="D1768" s="25"/>
      <c r="E1768" s="25"/>
      <c r="F1768" s="25"/>
      <c r="G1768" s="25"/>
      <c r="H1768" s="25"/>
      <c r="I1768" s="25"/>
      <c r="J1768" s="25"/>
      <c r="K1768" s="25"/>
      <c r="L1768" s="25"/>
      <c r="M1768" s="25"/>
      <c r="N1768" s="25"/>
      <c r="O1768" s="25"/>
      <c r="P1768" s="25"/>
      <c r="Q1768" s="25"/>
      <c r="R1768" s="25"/>
      <c r="S1768" s="25"/>
      <c r="T1768" s="25"/>
      <c r="U1768" s="25"/>
      <c r="V1768" s="25"/>
      <c r="W1768" s="25"/>
      <c r="X1768" s="25"/>
      <c r="Y1768" s="25"/>
      <c r="Z1768" s="25"/>
      <c r="AA1768" s="25"/>
      <c r="AB1768" s="25"/>
      <c r="AC1768" s="25"/>
      <c r="AD1768" s="25"/>
      <c r="AE1768" s="25"/>
      <c r="AF1768" s="25"/>
      <c r="AG1768" s="25"/>
      <c r="AH1768" s="25"/>
      <c r="AI1768" s="25"/>
      <c r="AJ1768" s="155"/>
    </row>
    <row r="1769" spans="4:36" x14ac:dyDescent="0.2">
      <c r="D1769" s="25"/>
      <c r="E1769" s="25"/>
      <c r="F1769" s="25"/>
      <c r="G1769" s="25"/>
      <c r="H1769" s="25"/>
      <c r="I1769" s="25"/>
      <c r="J1769" s="25"/>
      <c r="K1769" s="25"/>
      <c r="L1769" s="25"/>
      <c r="M1769" s="25"/>
      <c r="N1769" s="25"/>
      <c r="O1769" s="25"/>
      <c r="P1769" s="25"/>
      <c r="Q1769" s="25"/>
      <c r="R1769" s="25"/>
      <c r="S1769" s="25"/>
      <c r="T1769" s="25"/>
      <c r="U1769" s="25"/>
      <c r="V1769" s="25"/>
      <c r="W1769" s="25"/>
      <c r="X1769" s="25"/>
      <c r="Y1769" s="25"/>
      <c r="Z1769" s="25"/>
      <c r="AA1769" s="25"/>
      <c r="AB1769" s="25"/>
      <c r="AC1769" s="25"/>
      <c r="AD1769" s="25"/>
      <c r="AE1769" s="25"/>
      <c r="AF1769" s="25"/>
      <c r="AG1769" s="25"/>
      <c r="AH1769" s="25"/>
      <c r="AI1769" s="25"/>
      <c r="AJ1769" s="155"/>
    </row>
    <row r="1770" spans="4:36" x14ac:dyDescent="0.2">
      <c r="D1770" s="25"/>
      <c r="E1770" s="25"/>
      <c r="F1770" s="25"/>
      <c r="G1770" s="25"/>
      <c r="H1770" s="25"/>
      <c r="I1770" s="25"/>
      <c r="J1770" s="25"/>
      <c r="K1770" s="25"/>
      <c r="L1770" s="25"/>
      <c r="M1770" s="25"/>
      <c r="N1770" s="25"/>
      <c r="O1770" s="25"/>
      <c r="P1770" s="25"/>
      <c r="Q1770" s="25"/>
      <c r="R1770" s="25"/>
      <c r="S1770" s="25"/>
      <c r="T1770" s="25"/>
      <c r="U1770" s="25"/>
      <c r="V1770" s="25"/>
      <c r="W1770" s="25"/>
      <c r="X1770" s="25"/>
      <c r="Y1770" s="25"/>
      <c r="Z1770" s="25"/>
      <c r="AA1770" s="25"/>
      <c r="AB1770" s="25"/>
      <c r="AC1770" s="25"/>
      <c r="AD1770" s="25"/>
      <c r="AE1770" s="25"/>
      <c r="AF1770" s="25"/>
      <c r="AG1770" s="25"/>
      <c r="AH1770" s="25"/>
      <c r="AI1770" s="25"/>
      <c r="AJ1770" s="155"/>
    </row>
    <row r="1771" spans="4:36" x14ac:dyDescent="0.2">
      <c r="D1771" s="25"/>
      <c r="E1771" s="25"/>
      <c r="F1771" s="25"/>
      <c r="G1771" s="25"/>
      <c r="H1771" s="25"/>
      <c r="I1771" s="25"/>
      <c r="J1771" s="25"/>
      <c r="K1771" s="25"/>
      <c r="L1771" s="25"/>
      <c r="M1771" s="25"/>
      <c r="N1771" s="25"/>
      <c r="O1771" s="25"/>
      <c r="P1771" s="25"/>
      <c r="Q1771" s="25"/>
      <c r="R1771" s="25"/>
      <c r="S1771" s="25"/>
      <c r="T1771" s="25"/>
      <c r="U1771" s="25"/>
      <c r="V1771" s="25"/>
      <c r="W1771" s="25"/>
      <c r="X1771" s="25"/>
      <c r="Y1771" s="25"/>
      <c r="Z1771" s="25"/>
      <c r="AA1771" s="25"/>
      <c r="AB1771" s="25"/>
      <c r="AC1771" s="25"/>
      <c r="AD1771" s="25"/>
      <c r="AE1771" s="25"/>
      <c r="AF1771" s="25"/>
      <c r="AG1771" s="25"/>
      <c r="AH1771" s="25"/>
      <c r="AI1771" s="25"/>
      <c r="AJ1771" s="155"/>
    </row>
    <row r="1772" spans="4:36" x14ac:dyDescent="0.2">
      <c r="D1772" s="25"/>
      <c r="E1772" s="25"/>
      <c r="F1772" s="25"/>
      <c r="G1772" s="25"/>
      <c r="H1772" s="25"/>
      <c r="I1772" s="25"/>
      <c r="J1772" s="25"/>
      <c r="K1772" s="25"/>
      <c r="L1772" s="25"/>
      <c r="M1772" s="25"/>
      <c r="N1772" s="25"/>
      <c r="O1772" s="25"/>
      <c r="P1772" s="25"/>
      <c r="Q1772" s="25"/>
      <c r="R1772" s="25"/>
      <c r="S1772" s="25"/>
      <c r="T1772" s="25"/>
      <c r="U1772" s="25"/>
      <c r="V1772" s="25"/>
      <c r="W1772" s="25"/>
      <c r="X1772" s="25"/>
      <c r="Y1772" s="25"/>
      <c r="Z1772" s="25"/>
      <c r="AA1772" s="25"/>
      <c r="AB1772" s="25"/>
      <c r="AC1772" s="25"/>
      <c r="AD1772" s="25"/>
      <c r="AE1772" s="25"/>
      <c r="AF1772" s="25"/>
      <c r="AG1772" s="25"/>
      <c r="AH1772" s="25"/>
      <c r="AI1772" s="25"/>
      <c r="AJ1772" s="155"/>
    </row>
    <row r="1773" spans="4:36" x14ac:dyDescent="0.2">
      <c r="D1773" s="25"/>
      <c r="E1773" s="25"/>
      <c r="F1773" s="25"/>
      <c r="G1773" s="25"/>
      <c r="H1773" s="25"/>
      <c r="I1773" s="25"/>
      <c r="J1773" s="25"/>
      <c r="K1773" s="25"/>
      <c r="L1773" s="25"/>
      <c r="M1773" s="25"/>
      <c r="N1773" s="25"/>
      <c r="O1773" s="25"/>
      <c r="P1773" s="25"/>
      <c r="Q1773" s="25"/>
      <c r="R1773" s="25"/>
      <c r="S1773" s="25"/>
      <c r="T1773" s="25"/>
      <c r="U1773" s="25"/>
      <c r="V1773" s="25"/>
      <c r="W1773" s="25"/>
      <c r="X1773" s="25"/>
      <c r="Y1773" s="25"/>
      <c r="Z1773" s="25"/>
      <c r="AA1773" s="25"/>
      <c r="AB1773" s="25"/>
      <c r="AC1773" s="25"/>
      <c r="AD1773" s="25"/>
      <c r="AE1773" s="25"/>
      <c r="AF1773" s="25"/>
      <c r="AG1773" s="25"/>
      <c r="AH1773" s="25"/>
      <c r="AI1773" s="25"/>
      <c r="AJ1773" s="155"/>
    </row>
    <row r="1774" spans="4:36" x14ac:dyDescent="0.2">
      <c r="D1774" s="25"/>
      <c r="E1774" s="25"/>
      <c r="F1774" s="25"/>
      <c r="G1774" s="25"/>
      <c r="H1774" s="25"/>
      <c r="I1774" s="25"/>
      <c r="J1774" s="25"/>
      <c r="K1774" s="25"/>
      <c r="L1774" s="25"/>
      <c r="M1774" s="25"/>
      <c r="N1774" s="25"/>
      <c r="O1774" s="25"/>
      <c r="P1774" s="25"/>
      <c r="Q1774" s="25"/>
      <c r="R1774" s="25"/>
      <c r="S1774" s="25"/>
      <c r="T1774" s="25"/>
      <c r="U1774" s="25"/>
      <c r="V1774" s="25"/>
      <c r="W1774" s="25"/>
      <c r="X1774" s="25"/>
      <c r="Y1774" s="25"/>
      <c r="Z1774" s="25"/>
      <c r="AA1774" s="25"/>
      <c r="AB1774" s="25"/>
      <c r="AC1774" s="25"/>
      <c r="AD1774" s="25"/>
      <c r="AE1774" s="25"/>
      <c r="AF1774" s="25"/>
      <c r="AG1774" s="25"/>
      <c r="AH1774" s="25"/>
      <c r="AI1774" s="25"/>
      <c r="AJ1774" s="155"/>
    </row>
    <row r="1775" spans="4:36" x14ac:dyDescent="0.2">
      <c r="D1775" s="25"/>
      <c r="E1775" s="25"/>
      <c r="F1775" s="25"/>
      <c r="G1775" s="25"/>
      <c r="H1775" s="25"/>
      <c r="I1775" s="25"/>
      <c r="J1775" s="25"/>
      <c r="K1775" s="25"/>
      <c r="L1775" s="25"/>
      <c r="M1775" s="25"/>
      <c r="N1775" s="25"/>
      <c r="O1775" s="25"/>
      <c r="P1775" s="25"/>
      <c r="Q1775" s="25"/>
      <c r="R1775" s="25"/>
      <c r="S1775" s="25"/>
      <c r="T1775" s="25"/>
      <c r="U1775" s="25"/>
      <c r="V1775" s="25"/>
      <c r="W1775" s="25"/>
      <c r="X1775" s="25"/>
      <c r="Y1775" s="25"/>
      <c r="Z1775" s="25"/>
      <c r="AA1775" s="25"/>
      <c r="AB1775" s="25"/>
      <c r="AC1775" s="25"/>
      <c r="AD1775" s="25"/>
      <c r="AE1775" s="25"/>
      <c r="AF1775" s="25"/>
      <c r="AG1775" s="25"/>
      <c r="AH1775" s="25"/>
      <c r="AI1775" s="25"/>
      <c r="AJ1775" s="155"/>
    </row>
    <row r="1776" spans="4:36" x14ac:dyDescent="0.2">
      <c r="D1776" s="25"/>
      <c r="E1776" s="25"/>
      <c r="F1776" s="25"/>
      <c r="G1776" s="25"/>
      <c r="H1776" s="25"/>
      <c r="I1776" s="25"/>
      <c r="J1776" s="25"/>
      <c r="K1776" s="25"/>
      <c r="L1776" s="25"/>
      <c r="M1776" s="25"/>
      <c r="N1776" s="25"/>
      <c r="O1776" s="25"/>
      <c r="P1776" s="25"/>
      <c r="Q1776" s="25"/>
      <c r="R1776" s="25"/>
      <c r="S1776" s="25"/>
      <c r="T1776" s="25"/>
      <c r="U1776" s="25"/>
      <c r="V1776" s="25"/>
      <c r="W1776" s="25"/>
      <c r="X1776" s="25"/>
      <c r="Y1776" s="25"/>
      <c r="Z1776" s="25"/>
      <c r="AA1776" s="25"/>
      <c r="AB1776" s="25"/>
      <c r="AC1776" s="25"/>
      <c r="AD1776" s="25"/>
      <c r="AE1776" s="25"/>
      <c r="AF1776" s="25"/>
      <c r="AG1776" s="25"/>
      <c r="AH1776" s="25"/>
      <c r="AI1776" s="25"/>
      <c r="AJ1776" s="155"/>
    </row>
    <row r="1777" spans="4:36" x14ac:dyDescent="0.2">
      <c r="D1777" s="25"/>
      <c r="E1777" s="25"/>
      <c r="F1777" s="25"/>
      <c r="G1777" s="25"/>
      <c r="H1777" s="25"/>
      <c r="I1777" s="25"/>
      <c r="J1777" s="25"/>
      <c r="K1777" s="25"/>
      <c r="L1777" s="25"/>
      <c r="M1777" s="25"/>
      <c r="N1777" s="25"/>
      <c r="O1777" s="25"/>
      <c r="P1777" s="25"/>
      <c r="Q1777" s="25"/>
      <c r="R1777" s="25"/>
      <c r="S1777" s="25"/>
      <c r="T1777" s="25"/>
      <c r="U1777" s="25"/>
      <c r="V1777" s="25"/>
      <c r="W1777" s="25"/>
      <c r="X1777" s="25"/>
      <c r="Y1777" s="25"/>
      <c r="Z1777" s="25"/>
      <c r="AA1777" s="25"/>
      <c r="AB1777" s="25"/>
      <c r="AC1777" s="25"/>
      <c r="AD1777" s="25"/>
      <c r="AE1777" s="25"/>
      <c r="AF1777" s="25"/>
      <c r="AG1777" s="25"/>
      <c r="AH1777" s="25"/>
      <c r="AI1777" s="25"/>
      <c r="AJ1777" s="155"/>
    </row>
    <row r="1778" spans="4:36" x14ac:dyDescent="0.2">
      <c r="D1778" s="25"/>
      <c r="E1778" s="25"/>
      <c r="F1778" s="25"/>
      <c r="G1778" s="25"/>
      <c r="H1778" s="25"/>
      <c r="I1778" s="25"/>
      <c r="J1778" s="25"/>
      <c r="K1778" s="25"/>
      <c r="L1778" s="25"/>
      <c r="M1778" s="25"/>
      <c r="N1778" s="25"/>
      <c r="O1778" s="25"/>
      <c r="P1778" s="25"/>
      <c r="Q1778" s="25"/>
      <c r="R1778" s="25"/>
      <c r="S1778" s="25"/>
      <c r="T1778" s="25"/>
      <c r="U1778" s="25"/>
      <c r="V1778" s="25"/>
      <c r="W1778" s="25"/>
      <c r="X1778" s="25"/>
      <c r="Y1778" s="25"/>
      <c r="Z1778" s="25"/>
      <c r="AA1778" s="25"/>
      <c r="AB1778" s="25"/>
      <c r="AC1778" s="25"/>
      <c r="AD1778" s="25"/>
      <c r="AE1778" s="25"/>
      <c r="AF1778" s="25"/>
      <c r="AG1778" s="25"/>
      <c r="AH1778" s="25"/>
      <c r="AI1778" s="25"/>
      <c r="AJ1778" s="155"/>
    </row>
    <row r="1779" spans="4:36" x14ac:dyDescent="0.2">
      <c r="D1779" s="25"/>
      <c r="E1779" s="25"/>
      <c r="F1779" s="25"/>
      <c r="G1779" s="25"/>
      <c r="H1779" s="25"/>
      <c r="I1779" s="25"/>
      <c r="J1779" s="25"/>
      <c r="K1779" s="25"/>
      <c r="L1779" s="25"/>
      <c r="M1779" s="25"/>
      <c r="N1779" s="25"/>
      <c r="O1779" s="25"/>
      <c r="P1779" s="25"/>
      <c r="Q1779" s="25"/>
      <c r="R1779" s="25"/>
      <c r="S1779" s="25"/>
      <c r="T1779" s="25"/>
      <c r="U1779" s="25"/>
      <c r="V1779" s="25"/>
      <c r="W1779" s="25"/>
      <c r="X1779" s="25"/>
      <c r="Y1779" s="25"/>
      <c r="Z1779" s="25"/>
      <c r="AA1779" s="25"/>
      <c r="AB1779" s="25"/>
      <c r="AC1779" s="25"/>
      <c r="AD1779" s="25"/>
      <c r="AE1779" s="25"/>
      <c r="AF1779" s="25"/>
      <c r="AG1779" s="25"/>
      <c r="AH1779" s="25"/>
      <c r="AI1779" s="25"/>
      <c r="AJ1779" s="155"/>
    </row>
    <row r="1780" spans="4:36" x14ac:dyDescent="0.2">
      <c r="D1780" s="25"/>
      <c r="E1780" s="25"/>
      <c r="F1780" s="25"/>
      <c r="G1780" s="25"/>
      <c r="H1780" s="25"/>
      <c r="I1780" s="25"/>
      <c r="J1780" s="25"/>
      <c r="K1780" s="25"/>
      <c r="L1780" s="25"/>
      <c r="M1780" s="25"/>
      <c r="N1780" s="25"/>
      <c r="O1780" s="25"/>
      <c r="P1780" s="25"/>
      <c r="Q1780" s="25"/>
      <c r="R1780" s="25"/>
      <c r="S1780" s="25"/>
      <c r="T1780" s="25"/>
      <c r="U1780" s="25"/>
      <c r="V1780" s="25"/>
      <c r="W1780" s="25"/>
      <c r="X1780" s="25"/>
      <c r="Y1780" s="25"/>
      <c r="Z1780" s="25"/>
      <c r="AA1780" s="25"/>
      <c r="AB1780" s="25"/>
      <c r="AC1780" s="25"/>
      <c r="AD1780" s="25"/>
      <c r="AE1780" s="25"/>
      <c r="AF1780" s="25"/>
      <c r="AG1780" s="25"/>
      <c r="AH1780" s="25"/>
      <c r="AI1780" s="25"/>
      <c r="AJ1780" s="155"/>
    </row>
    <row r="1781" spans="4:36" x14ac:dyDescent="0.2">
      <c r="D1781" s="25"/>
      <c r="E1781" s="25"/>
      <c r="F1781" s="25"/>
      <c r="G1781" s="25"/>
      <c r="H1781" s="25"/>
      <c r="I1781" s="25"/>
      <c r="J1781" s="25"/>
      <c r="K1781" s="25"/>
      <c r="L1781" s="25"/>
      <c r="M1781" s="25"/>
      <c r="N1781" s="25"/>
      <c r="O1781" s="25"/>
      <c r="P1781" s="25"/>
      <c r="Q1781" s="25"/>
      <c r="R1781" s="25"/>
      <c r="S1781" s="25"/>
      <c r="T1781" s="25"/>
      <c r="U1781" s="25"/>
      <c r="V1781" s="25"/>
      <c r="W1781" s="25"/>
      <c r="X1781" s="25"/>
      <c r="Y1781" s="25"/>
      <c r="Z1781" s="25"/>
      <c r="AA1781" s="25"/>
      <c r="AB1781" s="25"/>
      <c r="AC1781" s="25"/>
      <c r="AD1781" s="25"/>
      <c r="AE1781" s="25"/>
      <c r="AF1781" s="25"/>
      <c r="AG1781" s="25"/>
      <c r="AH1781" s="25"/>
      <c r="AI1781" s="25"/>
      <c r="AJ1781" s="155"/>
    </row>
    <row r="1782" spans="4:36" x14ac:dyDescent="0.2">
      <c r="D1782" s="25"/>
      <c r="E1782" s="25"/>
      <c r="F1782" s="25"/>
      <c r="G1782" s="25"/>
      <c r="H1782" s="25"/>
      <c r="I1782" s="25"/>
      <c r="J1782" s="25"/>
      <c r="K1782" s="25"/>
      <c r="L1782" s="25"/>
      <c r="M1782" s="25"/>
      <c r="N1782" s="25"/>
      <c r="O1782" s="25"/>
      <c r="P1782" s="25"/>
      <c r="Q1782" s="25"/>
      <c r="R1782" s="25"/>
      <c r="S1782" s="25"/>
      <c r="T1782" s="25"/>
      <c r="U1782" s="25"/>
      <c r="V1782" s="25"/>
      <c r="W1782" s="25"/>
      <c r="X1782" s="25"/>
      <c r="Y1782" s="25"/>
      <c r="Z1782" s="25"/>
      <c r="AA1782" s="25"/>
      <c r="AB1782" s="25"/>
      <c r="AC1782" s="25"/>
      <c r="AD1782" s="25"/>
      <c r="AE1782" s="25"/>
      <c r="AF1782" s="25"/>
      <c r="AG1782" s="25"/>
      <c r="AH1782" s="25"/>
      <c r="AI1782" s="25"/>
      <c r="AJ1782" s="155"/>
    </row>
    <row r="1783" spans="4:36" x14ac:dyDescent="0.2">
      <c r="D1783" s="25"/>
      <c r="E1783" s="25"/>
      <c r="F1783" s="25"/>
      <c r="G1783" s="25"/>
      <c r="H1783" s="25"/>
      <c r="I1783" s="25"/>
      <c r="J1783" s="25"/>
      <c r="K1783" s="25"/>
      <c r="L1783" s="25"/>
      <c r="M1783" s="25"/>
      <c r="N1783" s="25"/>
      <c r="O1783" s="25"/>
      <c r="P1783" s="25"/>
      <c r="Q1783" s="25"/>
      <c r="R1783" s="25"/>
      <c r="S1783" s="25"/>
      <c r="T1783" s="25"/>
      <c r="U1783" s="25"/>
      <c r="V1783" s="25"/>
      <c r="W1783" s="25"/>
      <c r="X1783" s="25"/>
      <c r="Y1783" s="25"/>
      <c r="Z1783" s="25"/>
      <c r="AA1783" s="25"/>
      <c r="AB1783" s="25"/>
      <c r="AC1783" s="25"/>
      <c r="AD1783" s="25"/>
      <c r="AE1783" s="25"/>
      <c r="AF1783" s="25"/>
      <c r="AG1783" s="25"/>
      <c r="AH1783" s="25"/>
      <c r="AI1783" s="25"/>
      <c r="AJ1783" s="155"/>
    </row>
    <row r="1784" spans="4:36" x14ac:dyDescent="0.2">
      <c r="D1784" s="25"/>
      <c r="E1784" s="25"/>
      <c r="F1784" s="25"/>
      <c r="G1784" s="25"/>
      <c r="H1784" s="25"/>
      <c r="I1784" s="25"/>
      <c r="J1784" s="25"/>
      <c r="K1784" s="25"/>
      <c r="L1784" s="25"/>
      <c r="M1784" s="25"/>
      <c r="N1784" s="25"/>
      <c r="O1784" s="25"/>
      <c r="P1784" s="25"/>
      <c r="Q1784" s="25"/>
      <c r="R1784" s="25"/>
      <c r="S1784" s="25"/>
      <c r="T1784" s="25"/>
      <c r="U1784" s="25"/>
      <c r="V1784" s="25"/>
      <c r="W1784" s="25"/>
      <c r="X1784" s="25"/>
      <c r="Y1784" s="25"/>
      <c r="Z1784" s="25"/>
      <c r="AA1784" s="25"/>
      <c r="AB1784" s="25"/>
      <c r="AC1784" s="25"/>
      <c r="AD1784" s="25"/>
      <c r="AE1784" s="25"/>
      <c r="AF1784" s="25"/>
      <c r="AG1784" s="25"/>
      <c r="AH1784" s="25"/>
      <c r="AI1784" s="25"/>
      <c r="AJ1784" s="155"/>
    </row>
    <row r="1785" spans="4:36" x14ac:dyDescent="0.2">
      <c r="D1785" s="25"/>
      <c r="E1785" s="25"/>
      <c r="F1785" s="25"/>
      <c r="G1785" s="25"/>
      <c r="H1785" s="25"/>
      <c r="I1785" s="25"/>
      <c r="J1785" s="25"/>
      <c r="K1785" s="25"/>
      <c r="L1785" s="25"/>
      <c r="M1785" s="25"/>
      <c r="N1785" s="25"/>
      <c r="O1785" s="25"/>
      <c r="P1785" s="25"/>
      <c r="Q1785" s="25"/>
      <c r="R1785" s="25"/>
      <c r="S1785" s="25"/>
      <c r="T1785" s="25"/>
      <c r="U1785" s="25"/>
      <c r="V1785" s="25"/>
      <c r="W1785" s="25"/>
      <c r="X1785" s="25"/>
      <c r="Y1785" s="25"/>
      <c r="Z1785" s="25"/>
      <c r="AA1785" s="25"/>
      <c r="AB1785" s="25"/>
      <c r="AC1785" s="25"/>
      <c r="AD1785" s="25"/>
      <c r="AE1785" s="25"/>
      <c r="AF1785" s="25"/>
      <c r="AG1785" s="25"/>
      <c r="AH1785" s="25"/>
      <c r="AI1785" s="25"/>
      <c r="AJ1785" s="155"/>
    </row>
    <row r="1786" spans="4:36" x14ac:dyDescent="0.2">
      <c r="D1786" s="25"/>
      <c r="E1786" s="25"/>
      <c r="F1786" s="25"/>
      <c r="G1786" s="25"/>
      <c r="H1786" s="25"/>
      <c r="I1786" s="25"/>
      <c r="J1786" s="25"/>
      <c r="K1786" s="25"/>
      <c r="L1786" s="25"/>
      <c r="M1786" s="25"/>
      <c r="N1786" s="25"/>
      <c r="O1786" s="25"/>
      <c r="P1786" s="25"/>
      <c r="Q1786" s="25"/>
      <c r="R1786" s="25"/>
      <c r="S1786" s="25"/>
      <c r="T1786" s="25"/>
      <c r="U1786" s="25"/>
      <c r="V1786" s="25"/>
      <c r="W1786" s="25"/>
      <c r="X1786" s="25"/>
      <c r="Y1786" s="25"/>
      <c r="Z1786" s="25"/>
      <c r="AA1786" s="25"/>
      <c r="AB1786" s="25"/>
      <c r="AC1786" s="25"/>
      <c r="AD1786" s="25"/>
      <c r="AE1786" s="25"/>
      <c r="AF1786" s="25"/>
      <c r="AG1786" s="25"/>
      <c r="AH1786" s="25"/>
      <c r="AI1786" s="25"/>
      <c r="AJ1786" s="155"/>
    </row>
    <row r="1787" spans="4:36" x14ac:dyDescent="0.2">
      <c r="D1787" s="25"/>
      <c r="E1787" s="25"/>
      <c r="F1787" s="25"/>
      <c r="G1787" s="25"/>
      <c r="H1787" s="25"/>
      <c r="I1787" s="25"/>
      <c r="J1787" s="25"/>
      <c r="K1787" s="25"/>
      <c r="L1787" s="25"/>
      <c r="M1787" s="25"/>
      <c r="N1787" s="25"/>
      <c r="O1787" s="25"/>
      <c r="P1787" s="25"/>
      <c r="Q1787" s="25"/>
      <c r="R1787" s="25"/>
      <c r="S1787" s="25"/>
      <c r="T1787" s="25"/>
      <c r="U1787" s="25"/>
      <c r="V1787" s="25"/>
      <c r="W1787" s="25"/>
      <c r="X1787" s="25"/>
      <c r="Y1787" s="25"/>
      <c r="Z1787" s="25"/>
      <c r="AA1787" s="25"/>
      <c r="AB1787" s="25"/>
      <c r="AC1787" s="25"/>
      <c r="AD1787" s="25"/>
      <c r="AE1787" s="25"/>
      <c r="AF1787" s="25"/>
      <c r="AG1787" s="25"/>
      <c r="AH1787" s="25"/>
      <c r="AI1787" s="25"/>
      <c r="AJ1787" s="155"/>
    </row>
    <row r="1788" spans="4:36" x14ac:dyDescent="0.2">
      <c r="D1788" s="25"/>
      <c r="E1788" s="25"/>
      <c r="F1788" s="25"/>
      <c r="G1788" s="25"/>
      <c r="H1788" s="25"/>
      <c r="I1788" s="25"/>
      <c r="J1788" s="25"/>
      <c r="K1788" s="25"/>
      <c r="L1788" s="25"/>
      <c r="M1788" s="25"/>
      <c r="N1788" s="25"/>
      <c r="O1788" s="25"/>
      <c r="P1788" s="25"/>
      <c r="Q1788" s="25"/>
      <c r="R1788" s="25"/>
      <c r="S1788" s="25"/>
      <c r="T1788" s="25"/>
      <c r="U1788" s="25"/>
      <c r="V1788" s="25"/>
      <c r="W1788" s="25"/>
      <c r="X1788" s="25"/>
      <c r="Y1788" s="25"/>
      <c r="Z1788" s="25"/>
      <c r="AA1788" s="25"/>
      <c r="AB1788" s="25"/>
      <c r="AC1788" s="25"/>
      <c r="AD1788" s="25"/>
      <c r="AE1788" s="25"/>
      <c r="AF1788" s="25"/>
      <c r="AG1788" s="25"/>
      <c r="AH1788" s="25"/>
      <c r="AI1788" s="25"/>
      <c r="AJ1788" s="155"/>
    </row>
    <row r="1789" spans="4:36" x14ac:dyDescent="0.2">
      <c r="D1789" s="25"/>
      <c r="E1789" s="25"/>
      <c r="F1789" s="25"/>
      <c r="G1789" s="25"/>
      <c r="H1789" s="25"/>
      <c r="I1789" s="25"/>
      <c r="J1789" s="25"/>
      <c r="K1789" s="25"/>
      <c r="L1789" s="25"/>
      <c r="M1789" s="25"/>
      <c r="N1789" s="25"/>
      <c r="O1789" s="25"/>
      <c r="P1789" s="25"/>
      <c r="Q1789" s="25"/>
      <c r="R1789" s="25"/>
      <c r="S1789" s="25"/>
      <c r="T1789" s="25"/>
      <c r="U1789" s="25"/>
      <c r="V1789" s="25"/>
      <c r="W1789" s="25"/>
      <c r="X1789" s="25"/>
      <c r="Y1789" s="25"/>
      <c r="Z1789" s="25"/>
      <c r="AA1789" s="25"/>
      <c r="AB1789" s="25"/>
      <c r="AC1789" s="25"/>
      <c r="AD1789" s="25"/>
      <c r="AE1789" s="25"/>
      <c r="AF1789" s="25"/>
      <c r="AG1789" s="25"/>
      <c r="AH1789" s="25"/>
      <c r="AI1789" s="25"/>
      <c r="AJ1789" s="155"/>
    </row>
    <row r="1790" spans="4:36" x14ac:dyDescent="0.2">
      <c r="D1790" s="25"/>
      <c r="E1790" s="25"/>
      <c r="F1790" s="25"/>
      <c r="G1790" s="25"/>
      <c r="H1790" s="25"/>
      <c r="I1790" s="25"/>
      <c r="J1790" s="25"/>
      <c r="K1790" s="25"/>
      <c r="L1790" s="25"/>
      <c r="M1790" s="25"/>
      <c r="N1790" s="25"/>
      <c r="O1790" s="25"/>
      <c r="P1790" s="25"/>
      <c r="Q1790" s="25"/>
      <c r="R1790" s="25"/>
      <c r="S1790" s="25"/>
      <c r="T1790" s="25"/>
      <c r="U1790" s="25"/>
      <c r="V1790" s="25"/>
      <c r="W1790" s="25"/>
      <c r="X1790" s="25"/>
      <c r="Y1790" s="25"/>
      <c r="Z1790" s="25"/>
      <c r="AA1790" s="25"/>
      <c r="AB1790" s="25"/>
      <c r="AC1790" s="25"/>
      <c r="AD1790" s="25"/>
      <c r="AE1790" s="25"/>
      <c r="AF1790" s="25"/>
      <c r="AG1790" s="25"/>
      <c r="AH1790" s="25"/>
      <c r="AI1790" s="25"/>
      <c r="AJ1790" s="155"/>
    </row>
    <row r="1791" spans="4:36" x14ac:dyDescent="0.2">
      <c r="D1791" s="25"/>
      <c r="E1791" s="25"/>
      <c r="F1791" s="25"/>
      <c r="G1791" s="25"/>
      <c r="H1791" s="25"/>
      <c r="I1791" s="25"/>
      <c r="J1791" s="25"/>
      <c r="K1791" s="25"/>
      <c r="L1791" s="25"/>
      <c r="M1791" s="25"/>
      <c r="N1791" s="25"/>
      <c r="O1791" s="25"/>
      <c r="P1791" s="25"/>
      <c r="Q1791" s="25"/>
      <c r="R1791" s="25"/>
      <c r="S1791" s="25"/>
      <c r="T1791" s="25"/>
      <c r="U1791" s="25"/>
      <c r="V1791" s="25"/>
      <c r="W1791" s="25"/>
      <c r="X1791" s="25"/>
      <c r="Y1791" s="25"/>
      <c r="Z1791" s="25"/>
      <c r="AA1791" s="25"/>
      <c r="AB1791" s="25"/>
      <c r="AC1791" s="25"/>
      <c r="AD1791" s="25"/>
      <c r="AE1791" s="25"/>
      <c r="AF1791" s="25"/>
      <c r="AG1791" s="25"/>
      <c r="AH1791" s="25"/>
      <c r="AI1791" s="25"/>
      <c r="AJ1791" s="155"/>
    </row>
    <row r="1792" spans="4:36" x14ac:dyDescent="0.2">
      <c r="D1792" s="25"/>
      <c r="E1792" s="25"/>
      <c r="F1792" s="25"/>
      <c r="G1792" s="25"/>
      <c r="H1792" s="25"/>
      <c r="I1792" s="25"/>
      <c r="J1792" s="25"/>
      <c r="K1792" s="25"/>
      <c r="L1792" s="25"/>
      <c r="M1792" s="25"/>
      <c r="N1792" s="25"/>
      <c r="O1792" s="25"/>
      <c r="P1792" s="25"/>
      <c r="Q1792" s="25"/>
      <c r="R1792" s="25"/>
      <c r="S1792" s="25"/>
      <c r="T1792" s="25"/>
      <c r="U1792" s="25"/>
      <c r="V1792" s="25"/>
      <c r="W1792" s="25"/>
      <c r="X1792" s="25"/>
      <c r="Y1792" s="25"/>
      <c r="Z1792" s="25"/>
      <c r="AA1792" s="25"/>
      <c r="AB1792" s="25"/>
      <c r="AC1792" s="25"/>
      <c r="AD1792" s="25"/>
      <c r="AE1792" s="25"/>
      <c r="AF1792" s="25"/>
      <c r="AG1792" s="25"/>
      <c r="AH1792" s="25"/>
      <c r="AI1792" s="25"/>
      <c r="AJ1792" s="155"/>
    </row>
    <row r="1793" spans="4:36" x14ac:dyDescent="0.2">
      <c r="D1793" s="25"/>
      <c r="E1793" s="25"/>
      <c r="F1793" s="25"/>
      <c r="G1793" s="25"/>
      <c r="H1793" s="25"/>
      <c r="I1793" s="25"/>
      <c r="J1793" s="25"/>
      <c r="K1793" s="25"/>
      <c r="L1793" s="25"/>
      <c r="M1793" s="25"/>
      <c r="N1793" s="25"/>
      <c r="O1793" s="25"/>
      <c r="P1793" s="25"/>
      <c r="Q1793" s="25"/>
      <c r="R1793" s="25"/>
      <c r="S1793" s="25"/>
      <c r="T1793" s="25"/>
      <c r="U1793" s="25"/>
      <c r="V1793" s="25"/>
      <c r="W1793" s="25"/>
      <c r="X1793" s="25"/>
      <c r="Y1793" s="25"/>
      <c r="Z1793" s="25"/>
      <c r="AA1793" s="25"/>
      <c r="AB1793" s="25"/>
      <c r="AC1793" s="25"/>
      <c r="AD1793" s="25"/>
      <c r="AE1793" s="25"/>
      <c r="AF1793" s="25"/>
      <c r="AG1793" s="25"/>
      <c r="AH1793" s="25"/>
      <c r="AI1793" s="25"/>
      <c r="AJ1793" s="155"/>
    </row>
    <row r="1794" spans="4:36" x14ac:dyDescent="0.2">
      <c r="D1794" s="25"/>
      <c r="E1794" s="25"/>
      <c r="F1794" s="25"/>
      <c r="G1794" s="25"/>
      <c r="H1794" s="25"/>
      <c r="I1794" s="25"/>
      <c r="J1794" s="25"/>
      <c r="K1794" s="25"/>
      <c r="L1794" s="25"/>
      <c r="M1794" s="25"/>
      <c r="N1794" s="25"/>
      <c r="O1794" s="25"/>
      <c r="P1794" s="25"/>
      <c r="Q1794" s="25"/>
      <c r="R1794" s="25"/>
      <c r="S1794" s="25"/>
      <c r="T1794" s="25"/>
      <c r="U1794" s="25"/>
      <c r="V1794" s="25"/>
      <c r="W1794" s="25"/>
      <c r="X1794" s="25"/>
      <c r="Y1794" s="25"/>
      <c r="Z1794" s="25"/>
      <c r="AA1794" s="25"/>
      <c r="AB1794" s="25"/>
      <c r="AC1794" s="25"/>
      <c r="AD1794" s="25"/>
      <c r="AE1794" s="25"/>
      <c r="AF1794" s="25"/>
      <c r="AG1794" s="25"/>
      <c r="AH1794" s="25"/>
      <c r="AI1794" s="25"/>
      <c r="AJ1794" s="155"/>
    </row>
    <row r="1795" spans="4:36" x14ac:dyDescent="0.2">
      <c r="D1795" s="25"/>
      <c r="E1795" s="25"/>
      <c r="F1795" s="25"/>
      <c r="G1795" s="25"/>
      <c r="H1795" s="25"/>
      <c r="I1795" s="25"/>
      <c r="J1795" s="25"/>
      <c r="K1795" s="25"/>
      <c r="L1795" s="25"/>
      <c r="M1795" s="25"/>
      <c r="N1795" s="25"/>
      <c r="O1795" s="25"/>
      <c r="P1795" s="25"/>
      <c r="Q1795" s="25"/>
      <c r="R1795" s="25"/>
      <c r="S1795" s="25"/>
      <c r="T1795" s="25"/>
      <c r="U1795" s="25"/>
      <c r="V1795" s="25"/>
      <c r="W1795" s="25"/>
      <c r="X1795" s="25"/>
      <c r="Y1795" s="25"/>
      <c r="Z1795" s="25"/>
      <c r="AA1795" s="25"/>
      <c r="AB1795" s="25"/>
      <c r="AC1795" s="25"/>
      <c r="AD1795" s="25"/>
      <c r="AE1795" s="25"/>
      <c r="AF1795" s="25"/>
      <c r="AG1795" s="25"/>
      <c r="AH1795" s="25"/>
      <c r="AI1795" s="25"/>
      <c r="AJ1795" s="155"/>
    </row>
    <row r="1796" spans="4:36" x14ac:dyDescent="0.2">
      <c r="D1796" s="25"/>
      <c r="E1796" s="25"/>
      <c r="F1796" s="25"/>
      <c r="G1796" s="25"/>
      <c r="H1796" s="25"/>
      <c r="I1796" s="25"/>
      <c r="J1796" s="25"/>
      <c r="K1796" s="25"/>
      <c r="L1796" s="25"/>
      <c r="M1796" s="25"/>
      <c r="N1796" s="25"/>
      <c r="O1796" s="25"/>
      <c r="P1796" s="25"/>
      <c r="Q1796" s="25"/>
      <c r="R1796" s="25"/>
      <c r="S1796" s="25"/>
      <c r="T1796" s="25"/>
      <c r="U1796" s="25"/>
      <c r="V1796" s="25"/>
      <c r="W1796" s="25"/>
      <c r="X1796" s="25"/>
      <c r="Y1796" s="25"/>
      <c r="Z1796" s="25"/>
      <c r="AA1796" s="25"/>
      <c r="AB1796" s="25"/>
      <c r="AC1796" s="25"/>
      <c r="AD1796" s="25"/>
      <c r="AE1796" s="25"/>
      <c r="AF1796" s="25"/>
      <c r="AG1796" s="25"/>
      <c r="AH1796" s="25"/>
      <c r="AI1796" s="25"/>
      <c r="AJ1796" s="155"/>
    </row>
    <row r="1797" spans="4:36" x14ac:dyDescent="0.2">
      <c r="D1797" s="25"/>
      <c r="E1797" s="25"/>
      <c r="F1797" s="25"/>
      <c r="G1797" s="25"/>
      <c r="H1797" s="25"/>
      <c r="I1797" s="25"/>
      <c r="J1797" s="25"/>
      <c r="K1797" s="25"/>
      <c r="L1797" s="25"/>
      <c r="M1797" s="25"/>
      <c r="N1797" s="25"/>
      <c r="O1797" s="25"/>
      <c r="P1797" s="25"/>
      <c r="Q1797" s="25"/>
      <c r="R1797" s="25"/>
      <c r="S1797" s="25"/>
      <c r="T1797" s="25"/>
      <c r="U1797" s="25"/>
      <c r="V1797" s="25"/>
      <c r="W1797" s="25"/>
      <c r="X1797" s="25"/>
      <c r="Y1797" s="25"/>
      <c r="Z1797" s="25"/>
      <c r="AA1797" s="25"/>
      <c r="AB1797" s="25"/>
      <c r="AC1797" s="25"/>
      <c r="AD1797" s="25"/>
      <c r="AE1797" s="25"/>
      <c r="AF1797" s="25"/>
      <c r="AG1797" s="25"/>
      <c r="AH1797" s="25"/>
      <c r="AI1797" s="25"/>
      <c r="AJ1797" s="155"/>
    </row>
    <row r="1798" spans="4:36" x14ac:dyDescent="0.2">
      <c r="D1798" s="25"/>
      <c r="E1798" s="25"/>
      <c r="F1798" s="25"/>
      <c r="G1798" s="25"/>
      <c r="H1798" s="25"/>
      <c r="I1798" s="25"/>
      <c r="J1798" s="25"/>
      <c r="K1798" s="25"/>
      <c r="L1798" s="25"/>
      <c r="M1798" s="25"/>
      <c r="N1798" s="25"/>
      <c r="O1798" s="25"/>
      <c r="P1798" s="25"/>
      <c r="Q1798" s="25"/>
      <c r="R1798" s="25"/>
      <c r="S1798" s="25"/>
      <c r="T1798" s="25"/>
      <c r="U1798" s="25"/>
      <c r="V1798" s="25"/>
      <c r="W1798" s="25"/>
      <c r="X1798" s="25"/>
      <c r="Y1798" s="25"/>
      <c r="Z1798" s="25"/>
      <c r="AA1798" s="25"/>
      <c r="AB1798" s="25"/>
      <c r="AC1798" s="25"/>
      <c r="AD1798" s="25"/>
      <c r="AE1798" s="25"/>
      <c r="AF1798" s="25"/>
      <c r="AG1798" s="25"/>
      <c r="AH1798" s="25"/>
      <c r="AI1798" s="25"/>
      <c r="AJ1798" s="155"/>
    </row>
    <row r="1799" spans="4:36" x14ac:dyDescent="0.2">
      <c r="D1799" s="25"/>
      <c r="E1799" s="25"/>
      <c r="F1799" s="25"/>
      <c r="G1799" s="25"/>
      <c r="H1799" s="25"/>
      <c r="I1799" s="25"/>
      <c r="J1799" s="25"/>
      <c r="K1799" s="25"/>
      <c r="L1799" s="25"/>
      <c r="M1799" s="25"/>
      <c r="N1799" s="25"/>
      <c r="O1799" s="25"/>
      <c r="P1799" s="25"/>
      <c r="Q1799" s="25"/>
      <c r="R1799" s="25"/>
      <c r="S1799" s="25"/>
      <c r="T1799" s="25"/>
      <c r="U1799" s="25"/>
      <c r="V1799" s="25"/>
      <c r="W1799" s="25"/>
      <c r="X1799" s="25"/>
      <c r="Y1799" s="25"/>
      <c r="Z1799" s="25"/>
      <c r="AA1799" s="25"/>
      <c r="AB1799" s="25"/>
      <c r="AC1799" s="25"/>
      <c r="AD1799" s="25"/>
      <c r="AE1799" s="25"/>
      <c r="AF1799" s="25"/>
      <c r="AG1799" s="25"/>
      <c r="AH1799" s="25"/>
      <c r="AI1799" s="25"/>
      <c r="AJ1799" s="155"/>
    </row>
    <row r="1800" spans="4:36" x14ac:dyDescent="0.2">
      <c r="D1800" s="25"/>
      <c r="E1800" s="25"/>
      <c r="F1800" s="25"/>
      <c r="G1800" s="25"/>
      <c r="H1800" s="25"/>
      <c r="I1800" s="25"/>
      <c r="J1800" s="25"/>
      <c r="K1800" s="25"/>
      <c r="L1800" s="25"/>
      <c r="M1800" s="25"/>
      <c r="N1800" s="25"/>
      <c r="O1800" s="25"/>
      <c r="P1800" s="25"/>
      <c r="Q1800" s="25"/>
      <c r="R1800" s="25"/>
      <c r="S1800" s="25"/>
      <c r="T1800" s="25"/>
      <c r="U1800" s="25"/>
      <c r="V1800" s="25"/>
      <c r="W1800" s="25"/>
      <c r="X1800" s="25"/>
      <c r="Y1800" s="25"/>
      <c r="Z1800" s="25"/>
      <c r="AA1800" s="25"/>
      <c r="AB1800" s="25"/>
      <c r="AC1800" s="25"/>
      <c r="AD1800" s="25"/>
      <c r="AE1800" s="25"/>
      <c r="AF1800" s="25"/>
      <c r="AG1800" s="25"/>
      <c r="AH1800" s="25"/>
      <c r="AI1800" s="25"/>
      <c r="AJ1800" s="155"/>
    </row>
    <row r="1801" spans="4:36" x14ac:dyDescent="0.2">
      <c r="D1801" s="25"/>
      <c r="E1801" s="25"/>
      <c r="F1801" s="25"/>
      <c r="G1801" s="25"/>
      <c r="H1801" s="25"/>
      <c r="I1801" s="25"/>
      <c r="J1801" s="25"/>
      <c r="K1801" s="25"/>
      <c r="L1801" s="25"/>
      <c r="M1801" s="25"/>
      <c r="N1801" s="25"/>
      <c r="O1801" s="25"/>
      <c r="P1801" s="25"/>
      <c r="Q1801" s="25"/>
      <c r="R1801" s="25"/>
      <c r="S1801" s="25"/>
      <c r="T1801" s="25"/>
      <c r="U1801" s="25"/>
      <c r="V1801" s="25"/>
      <c r="W1801" s="25"/>
      <c r="X1801" s="25"/>
      <c r="Y1801" s="25"/>
      <c r="Z1801" s="25"/>
      <c r="AA1801" s="25"/>
      <c r="AB1801" s="25"/>
      <c r="AC1801" s="25"/>
      <c r="AD1801" s="25"/>
      <c r="AE1801" s="25"/>
      <c r="AF1801" s="25"/>
      <c r="AG1801" s="25"/>
      <c r="AH1801" s="25"/>
      <c r="AI1801" s="25"/>
      <c r="AJ1801" s="155"/>
    </row>
    <row r="1802" spans="4:36" x14ac:dyDescent="0.2">
      <c r="D1802" s="25"/>
      <c r="E1802" s="25"/>
      <c r="F1802" s="25"/>
      <c r="G1802" s="25"/>
      <c r="H1802" s="25"/>
      <c r="I1802" s="25"/>
      <c r="J1802" s="25"/>
      <c r="K1802" s="25"/>
      <c r="L1802" s="25"/>
      <c r="M1802" s="25"/>
      <c r="N1802" s="25"/>
      <c r="O1802" s="25"/>
      <c r="P1802" s="25"/>
      <c r="Q1802" s="25"/>
      <c r="R1802" s="25"/>
      <c r="S1802" s="25"/>
      <c r="T1802" s="25"/>
      <c r="U1802" s="25"/>
      <c r="V1802" s="25"/>
      <c r="W1802" s="25"/>
      <c r="X1802" s="25"/>
      <c r="Y1802" s="25"/>
      <c r="Z1802" s="25"/>
      <c r="AA1802" s="25"/>
      <c r="AB1802" s="25"/>
      <c r="AC1802" s="25"/>
      <c r="AD1802" s="25"/>
      <c r="AE1802" s="25"/>
      <c r="AF1802" s="25"/>
      <c r="AG1802" s="25"/>
      <c r="AH1802" s="25"/>
      <c r="AI1802" s="25"/>
      <c r="AJ1802" s="155"/>
    </row>
    <row r="1803" spans="4:36" x14ac:dyDescent="0.2">
      <c r="D1803" s="25"/>
      <c r="E1803" s="25"/>
      <c r="F1803" s="25"/>
      <c r="G1803" s="25"/>
      <c r="H1803" s="25"/>
      <c r="I1803" s="25"/>
      <c r="J1803" s="25"/>
      <c r="K1803" s="25"/>
      <c r="L1803" s="25"/>
      <c r="M1803" s="25"/>
      <c r="N1803" s="25"/>
      <c r="O1803" s="25"/>
      <c r="P1803" s="25"/>
      <c r="Q1803" s="25"/>
      <c r="R1803" s="25"/>
      <c r="S1803" s="25"/>
      <c r="T1803" s="25"/>
      <c r="U1803" s="25"/>
      <c r="V1803" s="25"/>
      <c r="W1803" s="25"/>
      <c r="X1803" s="25"/>
      <c r="Y1803" s="25"/>
      <c r="Z1803" s="25"/>
      <c r="AA1803" s="25"/>
      <c r="AB1803" s="25"/>
      <c r="AC1803" s="25"/>
      <c r="AD1803" s="25"/>
      <c r="AE1803" s="25"/>
      <c r="AF1803" s="25"/>
      <c r="AG1803" s="25"/>
      <c r="AH1803" s="25"/>
      <c r="AI1803" s="25"/>
      <c r="AJ1803" s="155"/>
    </row>
    <row r="1804" spans="4:36" x14ac:dyDescent="0.2">
      <c r="D1804" s="25"/>
      <c r="E1804" s="25"/>
      <c r="F1804" s="25"/>
      <c r="G1804" s="25"/>
      <c r="H1804" s="25"/>
      <c r="I1804" s="25"/>
      <c r="J1804" s="25"/>
      <c r="K1804" s="25"/>
      <c r="L1804" s="25"/>
      <c r="M1804" s="25"/>
      <c r="N1804" s="25"/>
      <c r="O1804" s="25"/>
      <c r="P1804" s="25"/>
      <c r="Q1804" s="25"/>
      <c r="R1804" s="25"/>
      <c r="S1804" s="25"/>
      <c r="T1804" s="25"/>
      <c r="U1804" s="25"/>
      <c r="V1804" s="25"/>
      <c r="W1804" s="25"/>
      <c r="X1804" s="25"/>
      <c r="Y1804" s="25"/>
      <c r="Z1804" s="25"/>
      <c r="AA1804" s="25"/>
      <c r="AB1804" s="25"/>
      <c r="AC1804" s="25"/>
      <c r="AD1804" s="25"/>
      <c r="AE1804" s="25"/>
      <c r="AF1804" s="25"/>
      <c r="AG1804" s="25"/>
      <c r="AH1804" s="25"/>
      <c r="AI1804" s="25"/>
      <c r="AJ1804" s="155"/>
    </row>
    <row r="1805" spans="4:36" x14ac:dyDescent="0.2">
      <c r="D1805" s="25"/>
      <c r="E1805" s="25"/>
      <c r="F1805" s="25"/>
      <c r="G1805" s="25"/>
      <c r="H1805" s="25"/>
      <c r="I1805" s="25"/>
      <c r="J1805" s="25"/>
      <c r="K1805" s="25"/>
      <c r="L1805" s="25"/>
      <c r="M1805" s="25"/>
      <c r="N1805" s="25"/>
      <c r="O1805" s="25"/>
      <c r="P1805" s="25"/>
      <c r="Q1805" s="25"/>
      <c r="R1805" s="25"/>
      <c r="S1805" s="25"/>
      <c r="T1805" s="25"/>
      <c r="U1805" s="25"/>
      <c r="V1805" s="25"/>
      <c r="W1805" s="25"/>
      <c r="X1805" s="25"/>
      <c r="Y1805" s="25"/>
      <c r="Z1805" s="25"/>
      <c r="AA1805" s="25"/>
      <c r="AB1805" s="25"/>
      <c r="AC1805" s="25"/>
      <c r="AD1805" s="25"/>
      <c r="AE1805" s="25"/>
      <c r="AF1805" s="25"/>
      <c r="AG1805" s="25"/>
      <c r="AH1805" s="25"/>
      <c r="AI1805" s="25"/>
      <c r="AJ1805" s="155"/>
    </row>
    <row r="1806" spans="4:36" x14ac:dyDescent="0.2">
      <c r="D1806" s="25"/>
      <c r="E1806" s="25"/>
      <c r="F1806" s="25"/>
      <c r="G1806" s="25"/>
      <c r="H1806" s="25"/>
      <c r="I1806" s="25"/>
      <c r="J1806" s="25"/>
      <c r="K1806" s="25"/>
      <c r="L1806" s="25"/>
      <c r="M1806" s="25"/>
      <c r="N1806" s="25"/>
      <c r="O1806" s="25"/>
      <c r="P1806" s="25"/>
      <c r="Q1806" s="25"/>
      <c r="R1806" s="25"/>
      <c r="S1806" s="25"/>
      <c r="T1806" s="25"/>
      <c r="U1806" s="25"/>
      <c r="V1806" s="25"/>
      <c r="W1806" s="25"/>
      <c r="X1806" s="25"/>
      <c r="Y1806" s="25"/>
      <c r="Z1806" s="25"/>
      <c r="AA1806" s="25"/>
      <c r="AB1806" s="25"/>
      <c r="AC1806" s="25"/>
      <c r="AD1806" s="25"/>
      <c r="AE1806" s="25"/>
      <c r="AF1806" s="25"/>
      <c r="AG1806" s="25"/>
      <c r="AH1806" s="25"/>
      <c r="AI1806" s="25"/>
      <c r="AJ1806" s="155"/>
    </row>
    <row r="1807" spans="4:36" x14ac:dyDescent="0.2">
      <c r="D1807" s="25"/>
      <c r="E1807" s="25"/>
      <c r="F1807" s="25"/>
      <c r="G1807" s="25"/>
      <c r="H1807" s="25"/>
      <c r="I1807" s="25"/>
      <c r="J1807" s="25"/>
      <c r="K1807" s="25"/>
      <c r="L1807" s="25"/>
      <c r="M1807" s="25"/>
      <c r="N1807" s="25"/>
      <c r="O1807" s="25"/>
      <c r="P1807" s="25"/>
      <c r="Q1807" s="25"/>
      <c r="R1807" s="25"/>
      <c r="S1807" s="25"/>
      <c r="T1807" s="25"/>
      <c r="U1807" s="25"/>
      <c r="V1807" s="25"/>
      <c r="W1807" s="25"/>
      <c r="X1807" s="25"/>
      <c r="Y1807" s="25"/>
      <c r="Z1807" s="25"/>
      <c r="AA1807" s="25"/>
      <c r="AB1807" s="25"/>
      <c r="AC1807" s="25"/>
      <c r="AD1807" s="25"/>
      <c r="AE1807" s="25"/>
      <c r="AF1807" s="25"/>
      <c r="AG1807" s="25"/>
      <c r="AH1807" s="25"/>
      <c r="AI1807" s="25"/>
      <c r="AJ1807" s="155"/>
    </row>
    <row r="1808" spans="4:36" x14ac:dyDescent="0.2">
      <c r="D1808" s="25"/>
      <c r="E1808" s="25"/>
      <c r="F1808" s="25"/>
      <c r="G1808" s="25"/>
      <c r="H1808" s="25"/>
      <c r="I1808" s="25"/>
      <c r="J1808" s="25"/>
      <c r="K1808" s="25"/>
      <c r="L1808" s="25"/>
      <c r="M1808" s="25"/>
      <c r="N1808" s="25"/>
      <c r="O1808" s="25"/>
      <c r="P1808" s="25"/>
      <c r="Q1808" s="25"/>
      <c r="R1808" s="25"/>
      <c r="S1808" s="25"/>
      <c r="T1808" s="25"/>
      <c r="U1808" s="25"/>
      <c r="V1808" s="25"/>
      <c r="W1808" s="25"/>
      <c r="X1808" s="25"/>
      <c r="Y1808" s="25"/>
      <c r="Z1808" s="25"/>
      <c r="AA1808" s="25"/>
      <c r="AB1808" s="25"/>
      <c r="AC1808" s="25"/>
      <c r="AD1808" s="25"/>
      <c r="AE1808" s="25"/>
      <c r="AF1808" s="25"/>
      <c r="AG1808" s="25"/>
      <c r="AH1808" s="25"/>
      <c r="AI1808" s="25"/>
      <c r="AJ1808" s="155"/>
    </row>
    <row r="1809" spans="4:36" x14ac:dyDescent="0.2">
      <c r="D1809" s="25"/>
      <c r="E1809" s="25"/>
      <c r="F1809" s="25"/>
      <c r="G1809" s="25"/>
      <c r="H1809" s="25"/>
      <c r="I1809" s="25"/>
      <c r="J1809" s="25"/>
      <c r="K1809" s="25"/>
      <c r="L1809" s="25"/>
      <c r="M1809" s="25"/>
      <c r="N1809" s="25"/>
      <c r="O1809" s="25"/>
      <c r="P1809" s="25"/>
      <c r="Q1809" s="25"/>
      <c r="R1809" s="25"/>
      <c r="S1809" s="25"/>
      <c r="T1809" s="25"/>
      <c r="U1809" s="25"/>
      <c r="V1809" s="25"/>
      <c r="W1809" s="25"/>
      <c r="X1809" s="25"/>
      <c r="Y1809" s="25"/>
      <c r="Z1809" s="25"/>
      <c r="AA1809" s="25"/>
      <c r="AB1809" s="25"/>
      <c r="AC1809" s="25"/>
      <c r="AD1809" s="25"/>
      <c r="AE1809" s="25"/>
      <c r="AF1809" s="25"/>
      <c r="AG1809" s="25"/>
      <c r="AH1809" s="25"/>
      <c r="AI1809" s="25"/>
      <c r="AJ1809" s="155"/>
    </row>
    <row r="1810" spans="4:36" x14ac:dyDescent="0.2">
      <c r="D1810" s="25"/>
      <c r="E1810" s="25"/>
      <c r="F1810" s="25"/>
      <c r="G1810" s="25"/>
      <c r="H1810" s="25"/>
      <c r="I1810" s="25"/>
      <c r="J1810" s="25"/>
      <c r="K1810" s="25"/>
      <c r="L1810" s="25"/>
      <c r="M1810" s="25"/>
      <c r="N1810" s="25"/>
      <c r="O1810" s="25"/>
      <c r="P1810" s="25"/>
      <c r="Q1810" s="25"/>
      <c r="R1810" s="25"/>
      <c r="S1810" s="25"/>
      <c r="T1810" s="25"/>
      <c r="U1810" s="25"/>
      <c r="V1810" s="25"/>
      <c r="W1810" s="25"/>
      <c r="X1810" s="25"/>
      <c r="Y1810" s="25"/>
      <c r="Z1810" s="25"/>
      <c r="AA1810" s="25"/>
      <c r="AB1810" s="25"/>
      <c r="AC1810" s="25"/>
      <c r="AD1810" s="25"/>
      <c r="AE1810" s="25"/>
      <c r="AF1810" s="25"/>
      <c r="AG1810" s="25"/>
      <c r="AH1810" s="25"/>
      <c r="AI1810" s="25"/>
      <c r="AJ1810" s="155"/>
    </row>
    <row r="1811" spans="4:36" x14ac:dyDescent="0.2">
      <c r="D1811" s="25"/>
      <c r="E1811" s="25"/>
      <c r="F1811" s="25"/>
      <c r="G1811" s="25"/>
      <c r="H1811" s="25"/>
      <c r="I1811" s="25"/>
      <c r="J1811" s="25"/>
      <c r="K1811" s="25"/>
      <c r="L1811" s="25"/>
      <c r="M1811" s="25"/>
      <c r="N1811" s="25"/>
      <c r="O1811" s="25"/>
      <c r="P1811" s="25"/>
      <c r="Q1811" s="25"/>
      <c r="R1811" s="25"/>
      <c r="S1811" s="25"/>
      <c r="T1811" s="25"/>
      <c r="U1811" s="25"/>
      <c r="V1811" s="25"/>
      <c r="W1811" s="25"/>
      <c r="X1811" s="25"/>
      <c r="Y1811" s="25"/>
      <c r="Z1811" s="25"/>
      <c r="AA1811" s="25"/>
      <c r="AB1811" s="25"/>
      <c r="AC1811" s="25"/>
      <c r="AD1811" s="25"/>
      <c r="AE1811" s="25"/>
      <c r="AF1811" s="25"/>
      <c r="AG1811" s="25"/>
      <c r="AH1811" s="25"/>
      <c r="AI1811" s="25"/>
      <c r="AJ1811" s="155"/>
    </row>
    <row r="1812" spans="4:36" x14ac:dyDescent="0.2">
      <c r="D1812" s="25"/>
      <c r="E1812" s="25"/>
      <c r="F1812" s="25"/>
      <c r="G1812" s="25"/>
      <c r="H1812" s="25"/>
      <c r="I1812" s="25"/>
      <c r="J1812" s="25"/>
      <c r="K1812" s="25"/>
      <c r="L1812" s="25"/>
      <c r="M1812" s="25"/>
      <c r="N1812" s="25"/>
      <c r="O1812" s="25"/>
      <c r="P1812" s="25"/>
      <c r="Q1812" s="25"/>
      <c r="R1812" s="25"/>
      <c r="S1812" s="25"/>
      <c r="T1812" s="25"/>
      <c r="U1812" s="25"/>
      <c r="V1812" s="25"/>
      <c r="W1812" s="25"/>
      <c r="X1812" s="25"/>
      <c r="Y1812" s="25"/>
      <c r="Z1812" s="25"/>
      <c r="AA1812" s="25"/>
      <c r="AB1812" s="25"/>
      <c r="AC1812" s="25"/>
      <c r="AD1812" s="25"/>
      <c r="AE1812" s="25"/>
      <c r="AF1812" s="25"/>
      <c r="AG1812" s="25"/>
      <c r="AH1812" s="25"/>
      <c r="AI1812" s="25"/>
      <c r="AJ1812" s="155"/>
    </row>
    <row r="1813" spans="4:36" x14ac:dyDescent="0.2">
      <c r="D1813" s="25"/>
      <c r="E1813" s="25"/>
      <c r="F1813" s="25"/>
      <c r="G1813" s="25"/>
      <c r="H1813" s="25"/>
      <c r="I1813" s="25"/>
      <c r="J1813" s="25"/>
      <c r="K1813" s="25"/>
      <c r="L1813" s="25"/>
      <c r="M1813" s="25"/>
      <c r="N1813" s="25"/>
      <c r="O1813" s="25"/>
      <c r="P1813" s="25"/>
      <c r="Q1813" s="25"/>
      <c r="R1813" s="25"/>
      <c r="S1813" s="25"/>
      <c r="T1813" s="25"/>
      <c r="U1813" s="25"/>
      <c r="V1813" s="25"/>
      <c r="W1813" s="25"/>
      <c r="X1813" s="25"/>
      <c r="Y1813" s="25"/>
      <c r="Z1813" s="25"/>
      <c r="AA1813" s="25"/>
      <c r="AB1813" s="25"/>
      <c r="AC1813" s="25"/>
      <c r="AD1813" s="25"/>
      <c r="AE1813" s="25"/>
      <c r="AF1813" s="25"/>
      <c r="AG1813" s="25"/>
      <c r="AH1813" s="25"/>
      <c r="AI1813" s="25"/>
      <c r="AJ1813" s="155"/>
    </row>
    <row r="1814" spans="4:36" x14ac:dyDescent="0.2">
      <c r="D1814" s="25"/>
      <c r="E1814" s="25"/>
      <c r="F1814" s="25"/>
      <c r="G1814" s="25"/>
      <c r="H1814" s="25"/>
      <c r="I1814" s="25"/>
      <c r="J1814" s="25"/>
      <c r="K1814" s="25"/>
      <c r="L1814" s="25"/>
      <c r="M1814" s="25"/>
      <c r="N1814" s="25"/>
      <c r="O1814" s="25"/>
      <c r="P1814" s="25"/>
      <c r="Q1814" s="25"/>
      <c r="R1814" s="25"/>
      <c r="S1814" s="25"/>
      <c r="T1814" s="25"/>
      <c r="U1814" s="25"/>
      <c r="V1814" s="25"/>
      <c r="W1814" s="25"/>
      <c r="X1814" s="25"/>
      <c r="Y1814" s="25"/>
      <c r="Z1814" s="25"/>
      <c r="AA1814" s="25"/>
      <c r="AB1814" s="25"/>
      <c r="AC1814" s="25"/>
      <c r="AD1814" s="25"/>
      <c r="AE1814" s="25"/>
      <c r="AF1814" s="25"/>
      <c r="AG1814" s="25"/>
      <c r="AH1814" s="25"/>
      <c r="AI1814" s="25"/>
      <c r="AJ1814" s="155"/>
    </row>
    <row r="1815" spans="4:36" x14ac:dyDescent="0.2">
      <c r="D1815" s="25"/>
      <c r="E1815" s="25"/>
      <c r="F1815" s="25"/>
      <c r="G1815" s="25"/>
      <c r="H1815" s="25"/>
      <c r="I1815" s="25"/>
      <c r="J1815" s="25"/>
      <c r="K1815" s="25"/>
      <c r="L1815" s="25"/>
      <c r="M1815" s="25"/>
      <c r="N1815" s="25"/>
      <c r="O1815" s="25"/>
      <c r="P1815" s="25"/>
      <c r="Q1815" s="25"/>
      <c r="R1815" s="25"/>
      <c r="S1815" s="25"/>
      <c r="T1815" s="25"/>
      <c r="U1815" s="25"/>
      <c r="V1815" s="25"/>
      <c r="W1815" s="25"/>
      <c r="X1815" s="25"/>
      <c r="Y1815" s="25"/>
      <c r="Z1815" s="25"/>
      <c r="AA1815" s="25"/>
      <c r="AB1815" s="25"/>
      <c r="AC1815" s="25"/>
      <c r="AD1815" s="25"/>
      <c r="AE1815" s="25"/>
      <c r="AF1815" s="25"/>
      <c r="AG1815" s="25"/>
      <c r="AH1815" s="25"/>
      <c r="AI1815" s="25"/>
      <c r="AJ1815" s="155"/>
    </row>
    <row r="1816" spans="4:36" x14ac:dyDescent="0.2">
      <c r="D1816" s="25"/>
      <c r="E1816" s="25"/>
      <c r="F1816" s="25"/>
      <c r="G1816" s="25"/>
      <c r="H1816" s="25"/>
      <c r="I1816" s="25"/>
      <c r="J1816" s="25"/>
      <c r="K1816" s="25"/>
      <c r="L1816" s="25"/>
      <c r="M1816" s="25"/>
      <c r="N1816" s="25"/>
      <c r="O1816" s="25"/>
      <c r="P1816" s="25"/>
      <c r="Q1816" s="25"/>
      <c r="R1816" s="25"/>
      <c r="S1816" s="25"/>
      <c r="T1816" s="25"/>
      <c r="U1816" s="25"/>
      <c r="V1816" s="25"/>
      <c r="W1816" s="25"/>
      <c r="X1816" s="25"/>
      <c r="Y1816" s="25"/>
      <c r="Z1816" s="25"/>
      <c r="AA1816" s="25"/>
      <c r="AB1816" s="25"/>
      <c r="AC1816" s="25"/>
      <c r="AD1816" s="25"/>
      <c r="AE1816" s="25"/>
      <c r="AF1816" s="25"/>
      <c r="AG1816" s="25"/>
      <c r="AH1816" s="25"/>
      <c r="AI1816" s="25"/>
      <c r="AJ1816" s="155"/>
    </row>
    <row r="1817" spans="4:36" x14ac:dyDescent="0.2">
      <c r="D1817" s="25"/>
      <c r="E1817" s="25"/>
      <c r="F1817" s="25"/>
      <c r="G1817" s="25"/>
      <c r="H1817" s="25"/>
      <c r="I1817" s="25"/>
      <c r="J1817" s="25"/>
      <c r="K1817" s="25"/>
      <c r="L1817" s="25"/>
      <c r="M1817" s="25"/>
      <c r="N1817" s="25"/>
      <c r="O1817" s="25"/>
      <c r="P1817" s="25"/>
      <c r="Q1817" s="25"/>
      <c r="R1817" s="25"/>
      <c r="S1817" s="25"/>
      <c r="T1817" s="25"/>
      <c r="U1817" s="25"/>
      <c r="V1817" s="25"/>
      <c r="W1817" s="25"/>
      <c r="X1817" s="25"/>
      <c r="Y1817" s="25"/>
      <c r="Z1817" s="25"/>
      <c r="AA1817" s="25"/>
      <c r="AB1817" s="25"/>
      <c r="AC1817" s="25"/>
      <c r="AD1817" s="25"/>
      <c r="AE1817" s="25"/>
      <c r="AF1817" s="25"/>
      <c r="AG1817" s="25"/>
      <c r="AH1817" s="25"/>
      <c r="AI1817" s="25"/>
      <c r="AJ1817" s="155"/>
    </row>
    <row r="1818" spans="4:36" x14ac:dyDescent="0.2">
      <c r="D1818" s="25"/>
      <c r="E1818" s="25"/>
      <c r="F1818" s="25"/>
      <c r="G1818" s="25"/>
      <c r="H1818" s="25"/>
      <c r="I1818" s="25"/>
      <c r="J1818" s="25"/>
      <c r="K1818" s="25"/>
      <c r="L1818" s="25"/>
      <c r="M1818" s="25"/>
      <c r="N1818" s="25"/>
      <c r="O1818" s="25"/>
      <c r="P1818" s="25"/>
      <c r="Q1818" s="25"/>
      <c r="R1818" s="25"/>
      <c r="S1818" s="25"/>
      <c r="T1818" s="25"/>
      <c r="U1818" s="25"/>
      <c r="V1818" s="25"/>
      <c r="W1818" s="25"/>
      <c r="X1818" s="25"/>
      <c r="Y1818" s="25"/>
      <c r="Z1818" s="25"/>
      <c r="AA1818" s="25"/>
      <c r="AB1818" s="25"/>
      <c r="AC1818" s="25"/>
      <c r="AD1818" s="25"/>
      <c r="AE1818" s="25"/>
      <c r="AF1818" s="25"/>
      <c r="AG1818" s="25"/>
      <c r="AH1818" s="25"/>
      <c r="AI1818" s="25"/>
      <c r="AJ1818" s="155"/>
    </row>
    <row r="1819" spans="4:36" x14ac:dyDescent="0.2">
      <c r="D1819" s="25"/>
      <c r="E1819" s="25"/>
      <c r="F1819" s="25"/>
      <c r="G1819" s="25"/>
      <c r="H1819" s="25"/>
      <c r="I1819" s="25"/>
      <c r="J1819" s="25"/>
      <c r="K1819" s="25"/>
      <c r="L1819" s="25"/>
      <c r="M1819" s="25"/>
      <c r="N1819" s="25"/>
      <c r="O1819" s="25"/>
      <c r="P1819" s="25"/>
      <c r="Q1819" s="25"/>
      <c r="R1819" s="25"/>
      <c r="S1819" s="25"/>
      <c r="T1819" s="25"/>
      <c r="U1819" s="25"/>
      <c r="V1819" s="25"/>
      <c r="W1819" s="25"/>
      <c r="X1819" s="25"/>
      <c r="Y1819" s="25"/>
      <c r="Z1819" s="25"/>
      <c r="AA1819" s="25"/>
      <c r="AB1819" s="25"/>
      <c r="AC1819" s="25"/>
      <c r="AD1819" s="25"/>
      <c r="AE1819" s="25"/>
      <c r="AF1819" s="25"/>
      <c r="AG1819" s="25"/>
      <c r="AH1819" s="25"/>
      <c r="AI1819" s="25"/>
      <c r="AJ1819" s="155"/>
    </row>
    <row r="1820" spans="4:36" x14ac:dyDescent="0.2">
      <c r="D1820" s="25"/>
      <c r="E1820" s="25"/>
      <c r="F1820" s="25"/>
      <c r="G1820" s="25"/>
      <c r="H1820" s="25"/>
      <c r="I1820" s="25"/>
      <c r="J1820" s="25"/>
      <c r="K1820" s="25"/>
      <c r="L1820" s="25"/>
      <c r="M1820" s="25"/>
      <c r="N1820" s="25"/>
      <c r="O1820" s="25"/>
      <c r="P1820" s="25"/>
      <c r="Q1820" s="25"/>
      <c r="R1820" s="25"/>
      <c r="S1820" s="25"/>
      <c r="T1820" s="25"/>
      <c r="U1820" s="25"/>
      <c r="V1820" s="25"/>
      <c r="W1820" s="25"/>
      <c r="X1820" s="25"/>
      <c r="Y1820" s="25"/>
      <c r="Z1820" s="25"/>
      <c r="AA1820" s="25"/>
      <c r="AB1820" s="25"/>
      <c r="AC1820" s="25"/>
      <c r="AD1820" s="25"/>
      <c r="AE1820" s="25"/>
      <c r="AF1820" s="25"/>
      <c r="AG1820" s="25"/>
      <c r="AH1820" s="25"/>
      <c r="AI1820" s="25"/>
      <c r="AJ1820" s="155"/>
    </row>
    <row r="1821" spans="4:36" x14ac:dyDescent="0.2">
      <c r="D1821" s="25"/>
      <c r="E1821" s="25"/>
      <c r="F1821" s="25"/>
      <c r="G1821" s="25"/>
      <c r="H1821" s="25"/>
      <c r="I1821" s="25"/>
      <c r="J1821" s="25"/>
      <c r="K1821" s="25"/>
      <c r="L1821" s="25"/>
      <c r="M1821" s="25"/>
      <c r="N1821" s="25"/>
      <c r="O1821" s="25"/>
      <c r="P1821" s="25"/>
      <c r="Q1821" s="25"/>
      <c r="R1821" s="25"/>
      <c r="S1821" s="25"/>
      <c r="T1821" s="25"/>
      <c r="U1821" s="25"/>
      <c r="V1821" s="25"/>
      <c r="W1821" s="25"/>
      <c r="X1821" s="25"/>
      <c r="Y1821" s="25"/>
      <c r="Z1821" s="25"/>
      <c r="AA1821" s="25"/>
      <c r="AB1821" s="25"/>
      <c r="AC1821" s="25"/>
      <c r="AD1821" s="25"/>
      <c r="AE1821" s="25"/>
      <c r="AF1821" s="25"/>
      <c r="AG1821" s="25"/>
      <c r="AH1821" s="25"/>
      <c r="AI1821" s="25"/>
      <c r="AJ1821" s="155"/>
    </row>
    <row r="1822" spans="4:36" x14ac:dyDescent="0.2">
      <c r="D1822" s="25"/>
      <c r="E1822" s="25"/>
      <c r="F1822" s="25"/>
      <c r="G1822" s="25"/>
      <c r="H1822" s="25"/>
      <c r="I1822" s="25"/>
      <c r="J1822" s="25"/>
      <c r="K1822" s="25"/>
      <c r="L1822" s="25"/>
      <c r="M1822" s="25"/>
      <c r="N1822" s="25"/>
      <c r="O1822" s="25"/>
      <c r="P1822" s="25"/>
      <c r="Q1822" s="25"/>
      <c r="R1822" s="25"/>
      <c r="S1822" s="25"/>
      <c r="T1822" s="25"/>
      <c r="U1822" s="25"/>
      <c r="V1822" s="25"/>
      <c r="W1822" s="25"/>
      <c r="X1822" s="25"/>
      <c r="Y1822" s="25"/>
      <c r="Z1822" s="25"/>
      <c r="AA1822" s="25"/>
      <c r="AB1822" s="25"/>
      <c r="AC1822" s="25"/>
      <c r="AD1822" s="25"/>
      <c r="AE1822" s="25"/>
      <c r="AF1822" s="25"/>
      <c r="AG1822" s="25"/>
      <c r="AH1822" s="25"/>
      <c r="AI1822" s="25"/>
      <c r="AJ1822" s="155"/>
    </row>
    <row r="1823" spans="4:36" x14ac:dyDescent="0.2">
      <c r="D1823" s="25"/>
      <c r="E1823" s="25"/>
      <c r="F1823" s="25"/>
      <c r="G1823" s="25"/>
      <c r="H1823" s="25"/>
      <c r="I1823" s="25"/>
      <c r="J1823" s="25"/>
      <c r="K1823" s="25"/>
      <c r="L1823" s="25"/>
      <c r="M1823" s="25"/>
      <c r="N1823" s="25"/>
      <c r="O1823" s="25"/>
      <c r="P1823" s="25"/>
      <c r="Q1823" s="25"/>
      <c r="R1823" s="25"/>
      <c r="S1823" s="25"/>
      <c r="T1823" s="25"/>
      <c r="U1823" s="25"/>
      <c r="V1823" s="25"/>
      <c r="W1823" s="25"/>
      <c r="X1823" s="25"/>
      <c r="Y1823" s="25"/>
      <c r="Z1823" s="25"/>
      <c r="AA1823" s="25"/>
      <c r="AB1823" s="25"/>
      <c r="AC1823" s="25"/>
      <c r="AD1823" s="25"/>
      <c r="AE1823" s="25"/>
      <c r="AF1823" s="25"/>
      <c r="AG1823" s="25"/>
      <c r="AH1823" s="25"/>
      <c r="AI1823" s="25"/>
      <c r="AJ1823" s="155"/>
    </row>
    <row r="1824" spans="4:36" x14ac:dyDescent="0.2">
      <c r="D1824" s="25"/>
      <c r="E1824" s="25"/>
      <c r="F1824" s="25"/>
      <c r="G1824" s="25"/>
      <c r="H1824" s="25"/>
      <c r="I1824" s="25"/>
      <c r="J1824" s="25"/>
      <c r="K1824" s="25"/>
      <c r="L1824" s="25"/>
      <c r="M1824" s="25"/>
      <c r="N1824" s="25"/>
      <c r="O1824" s="25"/>
      <c r="P1824" s="25"/>
      <c r="Q1824" s="25"/>
      <c r="R1824" s="25"/>
      <c r="S1824" s="25"/>
      <c r="T1824" s="25"/>
      <c r="U1824" s="25"/>
      <c r="V1824" s="25"/>
      <c r="W1824" s="25"/>
      <c r="X1824" s="25"/>
      <c r="Y1824" s="25"/>
      <c r="Z1824" s="25"/>
      <c r="AA1824" s="25"/>
      <c r="AB1824" s="25"/>
      <c r="AC1824" s="25"/>
      <c r="AD1824" s="25"/>
      <c r="AE1824" s="25"/>
      <c r="AF1824" s="25"/>
      <c r="AG1824" s="25"/>
      <c r="AH1824" s="25"/>
      <c r="AI1824" s="25"/>
      <c r="AJ1824" s="155"/>
    </row>
    <row r="1825" spans="4:36" x14ac:dyDescent="0.2">
      <c r="D1825" s="25"/>
      <c r="E1825" s="25"/>
      <c r="F1825" s="25"/>
      <c r="G1825" s="25"/>
      <c r="H1825" s="25"/>
      <c r="I1825" s="25"/>
      <c r="J1825" s="25"/>
      <c r="K1825" s="25"/>
      <c r="L1825" s="25"/>
      <c r="M1825" s="25"/>
      <c r="N1825" s="25"/>
      <c r="O1825" s="25"/>
      <c r="P1825" s="25"/>
      <c r="Q1825" s="25"/>
      <c r="R1825" s="25"/>
      <c r="S1825" s="25"/>
      <c r="T1825" s="25"/>
      <c r="U1825" s="25"/>
      <c r="V1825" s="25"/>
      <c r="W1825" s="25"/>
      <c r="X1825" s="25"/>
      <c r="Y1825" s="25"/>
      <c r="Z1825" s="25"/>
      <c r="AA1825" s="25"/>
      <c r="AB1825" s="25"/>
      <c r="AC1825" s="25"/>
      <c r="AD1825" s="25"/>
      <c r="AE1825" s="25"/>
      <c r="AF1825" s="25"/>
      <c r="AG1825" s="25"/>
      <c r="AH1825" s="25"/>
      <c r="AI1825" s="25"/>
      <c r="AJ1825" s="155"/>
    </row>
    <row r="1826" spans="4:36" x14ac:dyDescent="0.2">
      <c r="D1826" s="25"/>
      <c r="E1826" s="25"/>
      <c r="F1826" s="25"/>
      <c r="G1826" s="25"/>
      <c r="H1826" s="25"/>
      <c r="I1826" s="25"/>
      <c r="J1826" s="25"/>
      <c r="K1826" s="25"/>
      <c r="L1826" s="25"/>
      <c r="M1826" s="25"/>
      <c r="N1826" s="25"/>
      <c r="O1826" s="25"/>
      <c r="P1826" s="25"/>
      <c r="Q1826" s="25"/>
      <c r="R1826" s="25"/>
      <c r="S1826" s="25"/>
      <c r="T1826" s="25"/>
      <c r="U1826" s="25"/>
      <c r="V1826" s="25"/>
      <c r="W1826" s="25"/>
      <c r="X1826" s="25"/>
      <c r="Y1826" s="25"/>
      <c r="Z1826" s="25"/>
      <c r="AA1826" s="25"/>
      <c r="AB1826" s="25"/>
      <c r="AC1826" s="25"/>
      <c r="AD1826" s="25"/>
      <c r="AE1826" s="25"/>
      <c r="AF1826" s="25"/>
      <c r="AG1826" s="25"/>
      <c r="AH1826" s="25"/>
      <c r="AI1826" s="25"/>
      <c r="AJ1826" s="155"/>
    </row>
    <row r="1827" spans="4:36" x14ac:dyDescent="0.2">
      <c r="D1827" s="25"/>
      <c r="E1827" s="25"/>
      <c r="F1827" s="25"/>
      <c r="G1827" s="25"/>
      <c r="H1827" s="25"/>
      <c r="I1827" s="25"/>
      <c r="J1827" s="25"/>
      <c r="K1827" s="25"/>
      <c r="L1827" s="25"/>
      <c r="M1827" s="25"/>
      <c r="N1827" s="25"/>
      <c r="O1827" s="25"/>
      <c r="P1827" s="25"/>
      <c r="Q1827" s="25"/>
      <c r="R1827" s="25"/>
      <c r="S1827" s="25"/>
      <c r="T1827" s="25"/>
      <c r="U1827" s="25"/>
      <c r="V1827" s="25"/>
      <c r="W1827" s="25"/>
      <c r="X1827" s="25"/>
      <c r="Y1827" s="25"/>
      <c r="Z1827" s="25"/>
      <c r="AA1827" s="25"/>
      <c r="AB1827" s="25"/>
      <c r="AC1827" s="25"/>
      <c r="AD1827" s="25"/>
      <c r="AE1827" s="25"/>
      <c r="AF1827" s="25"/>
      <c r="AG1827" s="25"/>
      <c r="AH1827" s="25"/>
      <c r="AI1827" s="25"/>
      <c r="AJ1827" s="155"/>
    </row>
    <row r="1828" spans="4:36" x14ac:dyDescent="0.2">
      <c r="D1828" s="25"/>
      <c r="E1828" s="25"/>
      <c r="F1828" s="25"/>
      <c r="G1828" s="25"/>
      <c r="H1828" s="25"/>
      <c r="I1828" s="25"/>
      <c r="J1828" s="25"/>
      <c r="K1828" s="25"/>
      <c r="L1828" s="25"/>
      <c r="M1828" s="25"/>
      <c r="N1828" s="25"/>
      <c r="O1828" s="25"/>
      <c r="P1828" s="25"/>
      <c r="Q1828" s="25"/>
      <c r="R1828" s="25"/>
      <c r="S1828" s="25"/>
      <c r="T1828" s="25"/>
      <c r="U1828" s="25"/>
      <c r="V1828" s="25"/>
      <c r="W1828" s="25"/>
      <c r="X1828" s="25"/>
      <c r="Y1828" s="25"/>
      <c r="Z1828" s="25"/>
      <c r="AA1828" s="25"/>
      <c r="AB1828" s="25"/>
      <c r="AC1828" s="25"/>
      <c r="AD1828" s="25"/>
      <c r="AE1828" s="25"/>
      <c r="AF1828" s="25"/>
      <c r="AG1828" s="25"/>
      <c r="AH1828" s="25"/>
      <c r="AI1828" s="25"/>
      <c r="AJ1828" s="155"/>
    </row>
    <row r="1829" spans="4:36" x14ac:dyDescent="0.2">
      <c r="D1829" s="25"/>
      <c r="E1829" s="25"/>
      <c r="F1829" s="25"/>
      <c r="G1829" s="25"/>
      <c r="H1829" s="25"/>
      <c r="I1829" s="25"/>
      <c r="J1829" s="25"/>
      <c r="K1829" s="25"/>
      <c r="L1829" s="25"/>
      <c r="M1829" s="25"/>
      <c r="N1829" s="25"/>
      <c r="O1829" s="25"/>
      <c r="P1829" s="25"/>
      <c r="Q1829" s="25"/>
      <c r="R1829" s="25"/>
      <c r="S1829" s="25"/>
      <c r="T1829" s="25"/>
      <c r="U1829" s="25"/>
      <c r="V1829" s="25"/>
      <c r="W1829" s="25"/>
      <c r="X1829" s="25"/>
      <c r="Y1829" s="25"/>
      <c r="Z1829" s="25"/>
      <c r="AA1829" s="25"/>
      <c r="AB1829" s="25"/>
      <c r="AC1829" s="25"/>
      <c r="AD1829" s="25"/>
      <c r="AE1829" s="25"/>
      <c r="AF1829" s="25"/>
      <c r="AG1829" s="25"/>
      <c r="AH1829" s="25"/>
      <c r="AI1829" s="25"/>
      <c r="AJ1829" s="155"/>
    </row>
    <row r="1830" spans="4:36" x14ac:dyDescent="0.2">
      <c r="D1830" s="25"/>
      <c r="E1830" s="25"/>
      <c r="F1830" s="25"/>
      <c r="G1830" s="25"/>
      <c r="H1830" s="25"/>
      <c r="I1830" s="25"/>
      <c r="J1830" s="25"/>
      <c r="K1830" s="25"/>
      <c r="L1830" s="25"/>
      <c r="M1830" s="25"/>
      <c r="N1830" s="25"/>
      <c r="O1830" s="25"/>
      <c r="P1830" s="25"/>
      <c r="Q1830" s="25"/>
      <c r="R1830" s="25"/>
      <c r="S1830" s="25"/>
      <c r="T1830" s="25"/>
      <c r="U1830" s="25"/>
      <c r="V1830" s="25"/>
      <c r="W1830" s="25"/>
      <c r="X1830" s="25"/>
      <c r="Y1830" s="25"/>
      <c r="Z1830" s="25"/>
      <c r="AA1830" s="25"/>
      <c r="AB1830" s="25"/>
      <c r="AC1830" s="25"/>
      <c r="AD1830" s="25"/>
      <c r="AE1830" s="25"/>
      <c r="AF1830" s="25"/>
      <c r="AG1830" s="25"/>
      <c r="AH1830" s="25"/>
      <c r="AI1830" s="25"/>
      <c r="AJ1830" s="155"/>
    </row>
    <row r="1831" spans="4:36" x14ac:dyDescent="0.2">
      <c r="D1831" s="25"/>
      <c r="E1831" s="25"/>
      <c r="F1831" s="25"/>
      <c r="G1831" s="25"/>
      <c r="H1831" s="25"/>
      <c r="I1831" s="25"/>
      <c r="J1831" s="25"/>
      <c r="K1831" s="25"/>
      <c r="L1831" s="25"/>
      <c r="M1831" s="25"/>
      <c r="N1831" s="25"/>
      <c r="O1831" s="25"/>
      <c r="P1831" s="25"/>
      <c r="Q1831" s="25"/>
      <c r="R1831" s="25"/>
      <c r="S1831" s="25"/>
      <c r="T1831" s="25"/>
      <c r="U1831" s="25"/>
      <c r="V1831" s="25"/>
      <c r="W1831" s="25"/>
      <c r="X1831" s="25"/>
      <c r="Y1831" s="25"/>
      <c r="Z1831" s="25"/>
      <c r="AA1831" s="25"/>
      <c r="AB1831" s="25"/>
      <c r="AC1831" s="25"/>
      <c r="AD1831" s="25"/>
      <c r="AE1831" s="25"/>
      <c r="AF1831" s="25"/>
      <c r="AG1831" s="25"/>
      <c r="AH1831" s="25"/>
      <c r="AI1831" s="25"/>
      <c r="AJ1831" s="155"/>
    </row>
    <row r="1832" spans="4:36" x14ac:dyDescent="0.2">
      <c r="D1832" s="25"/>
      <c r="E1832" s="25"/>
      <c r="F1832" s="25"/>
      <c r="G1832" s="25"/>
      <c r="H1832" s="25"/>
      <c r="I1832" s="25"/>
      <c r="J1832" s="25"/>
      <c r="K1832" s="25"/>
      <c r="L1832" s="25"/>
      <c r="M1832" s="25"/>
      <c r="N1832" s="25"/>
      <c r="O1832" s="25"/>
      <c r="P1832" s="25"/>
      <c r="Q1832" s="25"/>
      <c r="R1832" s="25"/>
      <c r="S1832" s="25"/>
      <c r="T1832" s="25"/>
      <c r="U1832" s="25"/>
      <c r="V1832" s="25"/>
      <c r="W1832" s="25"/>
      <c r="X1832" s="25"/>
      <c r="Y1832" s="25"/>
      <c r="Z1832" s="25"/>
      <c r="AA1832" s="25"/>
      <c r="AB1832" s="25"/>
      <c r="AC1832" s="25"/>
      <c r="AD1832" s="25"/>
      <c r="AE1832" s="25"/>
      <c r="AF1832" s="25"/>
      <c r="AG1832" s="25"/>
      <c r="AH1832" s="25"/>
      <c r="AI1832" s="25"/>
      <c r="AJ1832" s="155"/>
    </row>
    <row r="1833" spans="4:36" x14ac:dyDescent="0.2">
      <c r="D1833" s="25"/>
      <c r="E1833" s="25"/>
      <c r="F1833" s="25"/>
      <c r="G1833" s="25"/>
      <c r="H1833" s="25"/>
      <c r="I1833" s="25"/>
      <c r="J1833" s="25"/>
      <c r="K1833" s="25"/>
      <c r="L1833" s="25"/>
      <c r="M1833" s="25"/>
      <c r="N1833" s="25"/>
      <c r="O1833" s="25"/>
      <c r="P1833" s="25"/>
      <c r="Q1833" s="25"/>
      <c r="R1833" s="25"/>
      <c r="S1833" s="25"/>
      <c r="T1833" s="25"/>
      <c r="U1833" s="25"/>
      <c r="V1833" s="25"/>
      <c r="W1833" s="25"/>
      <c r="X1833" s="25"/>
      <c r="Y1833" s="25"/>
      <c r="Z1833" s="25"/>
      <c r="AA1833" s="25"/>
      <c r="AB1833" s="25"/>
      <c r="AC1833" s="25"/>
      <c r="AD1833" s="25"/>
      <c r="AE1833" s="25"/>
      <c r="AF1833" s="25"/>
      <c r="AG1833" s="25"/>
      <c r="AH1833" s="25"/>
      <c r="AI1833" s="25"/>
      <c r="AJ1833" s="155"/>
    </row>
    <row r="1834" spans="4:36" x14ac:dyDescent="0.2">
      <c r="D1834" s="25"/>
      <c r="E1834" s="25"/>
      <c r="F1834" s="25"/>
      <c r="G1834" s="25"/>
      <c r="H1834" s="25"/>
      <c r="I1834" s="25"/>
      <c r="J1834" s="25"/>
      <c r="K1834" s="25"/>
      <c r="L1834" s="25"/>
      <c r="M1834" s="25"/>
      <c r="N1834" s="25"/>
      <c r="O1834" s="25"/>
      <c r="P1834" s="25"/>
      <c r="Q1834" s="25"/>
      <c r="R1834" s="25"/>
      <c r="S1834" s="25"/>
      <c r="T1834" s="25"/>
      <c r="U1834" s="25"/>
      <c r="V1834" s="25"/>
      <c r="W1834" s="25"/>
      <c r="X1834" s="25"/>
      <c r="Y1834" s="25"/>
      <c r="Z1834" s="25"/>
      <c r="AA1834" s="25"/>
      <c r="AB1834" s="25"/>
      <c r="AC1834" s="25"/>
      <c r="AD1834" s="25"/>
      <c r="AE1834" s="25"/>
      <c r="AF1834" s="25"/>
      <c r="AG1834" s="25"/>
      <c r="AH1834" s="25"/>
      <c r="AI1834" s="25"/>
      <c r="AJ1834" s="155"/>
    </row>
    <row r="1835" spans="4:36" x14ac:dyDescent="0.2">
      <c r="D1835" s="25"/>
      <c r="E1835" s="25"/>
      <c r="F1835" s="25"/>
      <c r="G1835" s="25"/>
      <c r="H1835" s="25"/>
      <c r="I1835" s="25"/>
      <c r="J1835" s="25"/>
      <c r="K1835" s="25"/>
      <c r="L1835" s="25"/>
      <c r="M1835" s="25"/>
      <c r="N1835" s="25"/>
      <c r="O1835" s="25"/>
      <c r="P1835" s="25"/>
      <c r="Q1835" s="25"/>
      <c r="R1835" s="25"/>
      <c r="S1835" s="25"/>
      <c r="T1835" s="25"/>
      <c r="U1835" s="25"/>
      <c r="V1835" s="25"/>
      <c r="W1835" s="25"/>
      <c r="X1835" s="25"/>
      <c r="Y1835" s="25"/>
      <c r="Z1835" s="25"/>
      <c r="AA1835" s="25"/>
      <c r="AB1835" s="25"/>
      <c r="AC1835" s="25"/>
      <c r="AD1835" s="25"/>
      <c r="AE1835" s="25"/>
      <c r="AF1835" s="25"/>
      <c r="AG1835" s="25"/>
      <c r="AH1835" s="25"/>
      <c r="AI1835" s="25"/>
      <c r="AJ1835" s="155"/>
    </row>
    <row r="1836" spans="4:36" x14ac:dyDescent="0.2">
      <c r="D1836" s="25"/>
      <c r="E1836" s="25"/>
      <c r="F1836" s="25"/>
      <c r="G1836" s="25"/>
      <c r="H1836" s="25"/>
      <c r="I1836" s="25"/>
      <c r="J1836" s="25"/>
      <c r="K1836" s="25"/>
      <c r="L1836" s="25"/>
      <c r="M1836" s="25"/>
      <c r="N1836" s="25"/>
      <c r="O1836" s="25"/>
      <c r="P1836" s="25"/>
      <c r="Q1836" s="25"/>
      <c r="R1836" s="25"/>
      <c r="S1836" s="25"/>
      <c r="T1836" s="25"/>
      <c r="U1836" s="25"/>
      <c r="V1836" s="25"/>
      <c r="W1836" s="25"/>
      <c r="X1836" s="25"/>
      <c r="Y1836" s="25"/>
      <c r="Z1836" s="25"/>
      <c r="AA1836" s="25"/>
      <c r="AB1836" s="25"/>
      <c r="AC1836" s="25"/>
      <c r="AD1836" s="25"/>
      <c r="AE1836" s="25"/>
      <c r="AF1836" s="25"/>
      <c r="AG1836" s="25"/>
      <c r="AH1836" s="25"/>
      <c r="AI1836" s="25"/>
      <c r="AJ1836" s="155"/>
    </row>
    <row r="1837" spans="4:36" x14ac:dyDescent="0.2">
      <c r="D1837" s="25"/>
      <c r="E1837" s="25"/>
      <c r="F1837" s="25"/>
      <c r="G1837" s="25"/>
      <c r="H1837" s="25"/>
      <c r="I1837" s="25"/>
      <c r="J1837" s="25"/>
      <c r="K1837" s="25"/>
      <c r="L1837" s="25"/>
      <c r="M1837" s="25"/>
      <c r="N1837" s="25"/>
      <c r="O1837" s="25"/>
      <c r="P1837" s="25"/>
      <c r="Q1837" s="25"/>
      <c r="R1837" s="25"/>
      <c r="S1837" s="25"/>
      <c r="T1837" s="25"/>
      <c r="U1837" s="25"/>
      <c r="V1837" s="25"/>
      <c r="W1837" s="25"/>
      <c r="X1837" s="25"/>
      <c r="Y1837" s="25"/>
      <c r="Z1837" s="25"/>
      <c r="AA1837" s="25"/>
      <c r="AB1837" s="25"/>
      <c r="AC1837" s="25"/>
      <c r="AD1837" s="25"/>
      <c r="AE1837" s="25"/>
      <c r="AF1837" s="25"/>
      <c r="AG1837" s="25"/>
      <c r="AH1837" s="25"/>
      <c r="AI1837" s="25"/>
      <c r="AJ1837" s="155"/>
    </row>
    <row r="1838" spans="4:36" x14ac:dyDescent="0.2">
      <c r="D1838" s="25"/>
      <c r="E1838" s="25"/>
      <c r="F1838" s="25"/>
      <c r="G1838" s="25"/>
      <c r="H1838" s="25"/>
      <c r="I1838" s="25"/>
      <c r="J1838" s="25"/>
      <c r="K1838" s="25"/>
      <c r="L1838" s="25"/>
      <c r="M1838" s="25"/>
      <c r="N1838" s="25"/>
      <c r="O1838" s="25"/>
      <c r="P1838" s="25"/>
      <c r="Q1838" s="25"/>
      <c r="R1838" s="25"/>
      <c r="S1838" s="25"/>
      <c r="T1838" s="25"/>
      <c r="U1838" s="25"/>
      <c r="V1838" s="25"/>
      <c r="W1838" s="25"/>
      <c r="X1838" s="25"/>
      <c r="Y1838" s="25"/>
      <c r="Z1838" s="25"/>
      <c r="AA1838" s="25"/>
      <c r="AB1838" s="25"/>
      <c r="AC1838" s="25"/>
      <c r="AD1838" s="25"/>
      <c r="AE1838" s="25"/>
      <c r="AF1838" s="25"/>
      <c r="AG1838" s="25"/>
      <c r="AH1838" s="25"/>
      <c r="AI1838" s="25"/>
      <c r="AJ1838" s="155"/>
    </row>
    <row r="1839" spans="4:36" x14ac:dyDescent="0.2">
      <c r="D1839" s="25"/>
      <c r="E1839" s="25"/>
      <c r="F1839" s="25"/>
      <c r="G1839" s="25"/>
      <c r="H1839" s="25"/>
      <c r="I1839" s="25"/>
      <c r="J1839" s="25"/>
      <c r="K1839" s="25"/>
      <c r="L1839" s="25"/>
      <c r="M1839" s="25"/>
      <c r="N1839" s="25"/>
      <c r="O1839" s="25"/>
      <c r="P1839" s="25"/>
      <c r="Q1839" s="25"/>
      <c r="R1839" s="25"/>
      <c r="S1839" s="25"/>
      <c r="T1839" s="25"/>
      <c r="U1839" s="25"/>
      <c r="V1839" s="25"/>
      <c r="W1839" s="25"/>
      <c r="X1839" s="25"/>
      <c r="Y1839" s="25"/>
      <c r="Z1839" s="25"/>
      <c r="AA1839" s="25"/>
      <c r="AB1839" s="25"/>
      <c r="AC1839" s="25"/>
      <c r="AD1839" s="25"/>
      <c r="AE1839" s="25"/>
      <c r="AF1839" s="25"/>
      <c r="AG1839" s="25"/>
      <c r="AH1839" s="25"/>
      <c r="AI1839" s="25"/>
      <c r="AJ1839" s="155"/>
    </row>
    <row r="1840" spans="4:36" x14ac:dyDescent="0.2">
      <c r="D1840" s="25"/>
      <c r="E1840" s="25"/>
      <c r="F1840" s="25"/>
      <c r="G1840" s="25"/>
      <c r="H1840" s="25"/>
      <c r="I1840" s="25"/>
      <c r="J1840" s="25"/>
      <c r="K1840" s="25"/>
      <c r="L1840" s="25"/>
      <c r="M1840" s="25"/>
      <c r="N1840" s="25"/>
      <c r="O1840" s="25"/>
      <c r="P1840" s="25"/>
      <c r="Q1840" s="25"/>
      <c r="R1840" s="25"/>
      <c r="S1840" s="25"/>
      <c r="T1840" s="25"/>
      <c r="U1840" s="25"/>
      <c r="V1840" s="25"/>
      <c r="W1840" s="25"/>
      <c r="X1840" s="25"/>
      <c r="Y1840" s="25"/>
      <c r="Z1840" s="25"/>
      <c r="AA1840" s="25"/>
      <c r="AB1840" s="25"/>
      <c r="AC1840" s="25"/>
      <c r="AD1840" s="25"/>
      <c r="AE1840" s="25"/>
      <c r="AF1840" s="25"/>
      <c r="AG1840" s="25"/>
      <c r="AH1840" s="25"/>
      <c r="AI1840" s="25"/>
      <c r="AJ1840" s="155"/>
    </row>
    <row r="1841" spans="4:36" x14ac:dyDescent="0.2">
      <c r="D1841" s="25"/>
      <c r="E1841" s="25"/>
      <c r="F1841" s="25"/>
      <c r="G1841" s="25"/>
      <c r="H1841" s="25"/>
      <c r="I1841" s="25"/>
      <c r="J1841" s="25"/>
      <c r="K1841" s="25"/>
      <c r="L1841" s="25"/>
      <c r="M1841" s="25"/>
      <c r="N1841" s="25"/>
      <c r="O1841" s="25"/>
      <c r="P1841" s="25"/>
      <c r="Q1841" s="25"/>
      <c r="R1841" s="25"/>
      <c r="S1841" s="25"/>
      <c r="T1841" s="25"/>
      <c r="U1841" s="25"/>
      <c r="V1841" s="25"/>
      <c r="W1841" s="25"/>
      <c r="X1841" s="25"/>
      <c r="Y1841" s="25"/>
      <c r="Z1841" s="25"/>
      <c r="AA1841" s="25"/>
      <c r="AB1841" s="25"/>
      <c r="AC1841" s="25"/>
      <c r="AD1841" s="25"/>
      <c r="AE1841" s="25"/>
      <c r="AF1841" s="25"/>
      <c r="AG1841" s="25"/>
      <c r="AH1841" s="25"/>
      <c r="AI1841" s="25"/>
      <c r="AJ1841" s="155"/>
    </row>
    <row r="1842" spans="4:36" x14ac:dyDescent="0.2">
      <c r="D1842" s="25"/>
      <c r="E1842" s="25"/>
      <c r="F1842" s="25"/>
      <c r="G1842" s="25"/>
      <c r="H1842" s="25"/>
      <c r="I1842" s="25"/>
      <c r="J1842" s="25"/>
      <c r="K1842" s="25"/>
      <c r="L1842" s="25"/>
      <c r="M1842" s="25"/>
      <c r="N1842" s="25"/>
      <c r="O1842" s="25"/>
      <c r="P1842" s="25"/>
      <c r="Q1842" s="25"/>
      <c r="R1842" s="25"/>
      <c r="S1842" s="25"/>
      <c r="T1842" s="25"/>
      <c r="U1842" s="25"/>
      <c r="V1842" s="25"/>
      <c r="W1842" s="25"/>
      <c r="X1842" s="25"/>
      <c r="Y1842" s="25"/>
      <c r="Z1842" s="25"/>
      <c r="AA1842" s="25"/>
      <c r="AB1842" s="25"/>
      <c r="AC1842" s="25"/>
      <c r="AD1842" s="25"/>
      <c r="AE1842" s="25"/>
      <c r="AF1842" s="25"/>
      <c r="AG1842" s="25"/>
      <c r="AH1842" s="25"/>
      <c r="AI1842" s="25"/>
      <c r="AJ1842" s="155"/>
    </row>
    <row r="1843" spans="4:36" x14ac:dyDescent="0.2">
      <c r="D1843" s="25"/>
      <c r="E1843" s="25"/>
      <c r="F1843" s="25"/>
      <c r="G1843" s="25"/>
      <c r="H1843" s="25"/>
      <c r="I1843" s="25"/>
      <c r="J1843" s="25"/>
      <c r="K1843" s="25"/>
      <c r="L1843" s="25"/>
      <c r="M1843" s="25"/>
      <c r="N1843" s="25"/>
      <c r="O1843" s="25"/>
      <c r="P1843" s="25"/>
      <c r="Q1843" s="25"/>
      <c r="R1843" s="25"/>
      <c r="S1843" s="25"/>
      <c r="T1843" s="25"/>
      <c r="U1843" s="25"/>
      <c r="V1843" s="25"/>
      <c r="W1843" s="25"/>
      <c r="X1843" s="25"/>
      <c r="Y1843" s="25"/>
      <c r="Z1843" s="25"/>
      <c r="AA1843" s="25"/>
      <c r="AB1843" s="25"/>
      <c r="AC1843" s="25"/>
      <c r="AD1843" s="25"/>
      <c r="AE1843" s="25"/>
      <c r="AF1843" s="25"/>
      <c r="AG1843" s="25"/>
      <c r="AH1843" s="25"/>
      <c r="AI1843" s="25"/>
      <c r="AJ1843" s="155"/>
    </row>
    <row r="1844" spans="4:36" x14ac:dyDescent="0.2">
      <c r="D1844" s="25"/>
      <c r="E1844" s="25"/>
      <c r="F1844" s="25"/>
      <c r="G1844" s="25"/>
      <c r="H1844" s="25"/>
      <c r="I1844" s="25"/>
      <c r="J1844" s="25"/>
      <c r="K1844" s="25"/>
      <c r="L1844" s="25"/>
      <c r="M1844" s="25"/>
      <c r="N1844" s="25"/>
      <c r="O1844" s="25"/>
      <c r="P1844" s="25"/>
      <c r="Q1844" s="25"/>
      <c r="R1844" s="25"/>
      <c r="S1844" s="25"/>
      <c r="T1844" s="25"/>
      <c r="U1844" s="25"/>
      <c r="V1844" s="25"/>
      <c r="W1844" s="25"/>
      <c r="X1844" s="25"/>
      <c r="Y1844" s="25"/>
      <c r="Z1844" s="25"/>
      <c r="AA1844" s="25"/>
      <c r="AB1844" s="25"/>
      <c r="AC1844" s="25"/>
      <c r="AD1844" s="25"/>
      <c r="AE1844" s="25"/>
      <c r="AF1844" s="25"/>
      <c r="AG1844" s="25"/>
      <c r="AH1844" s="25"/>
      <c r="AI1844" s="25"/>
      <c r="AJ1844" s="155"/>
    </row>
    <row r="1845" spans="4:36" x14ac:dyDescent="0.2">
      <c r="D1845" s="25"/>
      <c r="E1845" s="25"/>
      <c r="F1845" s="25"/>
      <c r="G1845" s="25"/>
      <c r="H1845" s="25"/>
      <c r="I1845" s="25"/>
      <c r="J1845" s="25"/>
      <c r="K1845" s="25"/>
      <c r="L1845" s="25"/>
      <c r="M1845" s="25"/>
      <c r="N1845" s="25"/>
      <c r="O1845" s="25"/>
      <c r="P1845" s="25"/>
      <c r="Q1845" s="25"/>
      <c r="R1845" s="25"/>
      <c r="S1845" s="25"/>
      <c r="T1845" s="25"/>
      <c r="U1845" s="25"/>
      <c r="V1845" s="25"/>
      <c r="W1845" s="25"/>
      <c r="X1845" s="25"/>
      <c r="Y1845" s="25"/>
      <c r="Z1845" s="25"/>
      <c r="AA1845" s="25"/>
      <c r="AB1845" s="25"/>
      <c r="AC1845" s="25"/>
      <c r="AD1845" s="25"/>
      <c r="AE1845" s="25"/>
      <c r="AF1845" s="25"/>
      <c r="AG1845" s="25"/>
      <c r="AH1845" s="25"/>
      <c r="AI1845" s="25"/>
      <c r="AJ1845" s="155"/>
    </row>
    <row r="1846" spans="4:36" x14ac:dyDescent="0.2">
      <c r="D1846" s="25"/>
      <c r="E1846" s="25"/>
      <c r="F1846" s="25"/>
      <c r="G1846" s="25"/>
      <c r="H1846" s="25"/>
      <c r="I1846" s="25"/>
      <c r="J1846" s="25"/>
      <c r="K1846" s="25"/>
      <c r="L1846" s="25"/>
      <c r="M1846" s="25"/>
      <c r="N1846" s="25"/>
      <c r="O1846" s="25"/>
      <c r="P1846" s="25"/>
      <c r="Q1846" s="25"/>
      <c r="R1846" s="25"/>
      <c r="S1846" s="25"/>
      <c r="T1846" s="25"/>
      <c r="U1846" s="25"/>
      <c r="V1846" s="25"/>
      <c r="W1846" s="25"/>
      <c r="X1846" s="25"/>
      <c r="Y1846" s="25"/>
      <c r="Z1846" s="25"/>
      <c r="AA1846" s="25"/>
      <c r="AB1846" s="25"/>
      <c r="AC1846" s="25"/>
      <c r="AD1846" s="25"/>
      <c r="AE1846" s="25"/>
      <c r="AF1846" s="25"/>
      <c r="AG1846" s="25"/>
      <c r="AH1846" s="25"/>
      <c r="AI1846" s="25"/>
      <c r="AJ1846" s="155"/>
    </row>
    <row r="1847" spans="4:36" x14ac:dyDescent="0.2">
      <c r="D1847" s="25"/>
      <c r="E1847" s="25"/>
      <c r="F1847" s="25"/>
      <c r="G1847" s="25"/>
      <c r="H1847" s="25"/>
      <c r="I1847" s="25"/>
      <c r="J1847" s="25"/>
      <c r="K1847" s="25"/>
      <c r="L1847" s="25"/>
      <c r="M1847" s="25"/>
      <c r="N1847" s="25"/>
      <c r="O1847" s="25"/>
      <c r="P1847" s="25"/>
      <c r="Q1847" s="25"/>
      <c r="R1847" s="25"/>
      <c r="S1847" s="25"/>
      <c r="T1847" s="25"/>
      <c r="U1847" s="25"/>
      <c r="V1847" s="25"/>
      <c r="W1847" s="25"/>
      <c r="X1847" s="25"/>
      <c r="Y1847" s="25"/>
      <c r="Z1847" s="25"/>
      <c r="AA1847" s="25"/>
      <c r="AB1847" s="25"/>
      <c r="AC1847" s="25"/>
      <c r="AD1847" s="25"/>
      <c r="AE1847" s="25"/>
      <c r="AF1847" s="25"/>
      <c r="AG1847" s="25"/>
      <c r="AH1847" s="25"/>
      <c r="AI1847" s="25"/>
      <c r="AJ1847" s="155"/>
    </row>
    <row r="1848" spans="4:36" x14ac:dyDescent="0.2">
      <c r="D1848" s="25"/>
      <c r="E1848" s="25"/>
      <c r="F1848" s="25"/>
      <c r="G1848" s="25"/>
      <c r="H1848" s="25"/>
      <c r="I1848" s="25"/>
      <c r="J1848" s="25"/>
      <c r="K1848" s="25"/>
      <c r="L1848" s="25"/>
      <c r="M1848" s="25"/>
      <c r="N1848" s="25"/>
      <c r="O1848" s="25"/>
      <c r="P1848" s="25"/>
      <c r="Q1848" s="25"/>
      <c r="R1848" s="25"/>
      <c r="S1848" s="25"/>
      <c r="T1848" s="25"/>
      <c r="U1848" s="25"/>
      <c r="V1848" s="25"/>
      <c r="W1848" s="25"/>
      <c r="X1848" s="25"/>
      <c r="Y1848" s="25"/>
      <c r="Z1848" s="25"/>
      <c r="AA1848" s="25"/>
      <c r="AB1848" s="25"/>
      <c r="AC1848" s="25"/>
      <c r="AD1848" s="25"/>
      <c r="AE1848" s="25"/>
      <c r="AF1848" s="25"/>
      <c r="AG1848" s="25"/>
      <c r="AH1848" s="25"/>
      <c r="AI1848" s="25"/>
      <c r="AJ1848" s="155"/>
    </row>
    <row r="1849" spans="4:36" x14ac:dyDescent="0.2">
      <c r="D1849" s="25"/>
      <c r="E1849" s="25"/>
      <c r="F1849" s="25"/>
      <c r="G1849" s="25"/>
      <c r="H1849" s="25"/>
      <c r="I1849" s="25"/>
      <c r="J1849" s="25"/>
      <c r="K1849" s="25"/>
      <c r="L1849" s="25"/>
      <c r="M1849" s="25"/>
      <c r="N1849" s="25"/>
      <c r="O1849" s="25"/>
      <c r="P1849" s="25"/>
      <c r="Q1849" s="25"/>
      <c r="R1849" s="25"/>
      <c r="S1849" s="25"/>
      <c r="T1849" s="25"/>
      <c r="U1849" s="25"/>
      <c r="V1849" s="25"/>
      <c r="W1849" s="25"/>
      <c r="X1849" s="25"/>
      <c r="Y1849" s="25"/>
      <c r="Z1849" s="25"/>
      <c r="AA1849" s="25"/>
      <c r="AB1849" s="25"/>
      <c r="AC1849" s="25"/>
      <c r="AD1849" s="25"/>
      <c r="AE1849" s="25"/>
      <c r="AF1849" s="25"/>
      <c r="AG1849" s="25"/>
      <c r="AH1849" s="25"/>
      <c r="AI1849" s="25"/>
      <c r="AJ1849" s="155"/>
    </row>
    <row r="1850" spans="4:36" x14ac:dyDescent="0.2">
      <c r="D1850" s="25"/>
      <c r="E1850" s="25"/>
      <c r="F1850" s="25"/>
      <c r="G1850" s="25"/>
      <c r="H1850" s="25"/>
      <c r="I1850" s="25"/>
      <c r="J1850" s="25"/>
      <c r="K1850" s="25"/>
      <c r="L1850" s="25"/>
      <c r="M1850" s="25"/>
      <c r="N1850" s="25"/>
      <c r="O1850" s="25"/>
      <c r="P1850" s="25"/>
      <c r="Q1850" s="25"/>
      <c r="R1850" s="25"/>
      <c r="S1850" s="25"/>
      <c r="T1850" s="25"/>
      <c r="U1850" s="25"/>
      <c r="V1850" s="25"/>
      <c r="W1850" s="25"/>
      <c r="X1850" s="25"/>
      <c r="Y1850" s="25"/>
      <c r="Z1850" s="25"/>
      <c r="AA1850" s="25"/>
      <c r="AB1850" s="25"/>
      <c r="AC1850" s="25"/>
      <c r="AD1850" s="25"/>
      <c r="AE1850" s="25"/>
      <c r="AF1850" s="25"/>
      <c r="AG1850" s="25"/>
      <c r="AH1850" s="25"/>
      <c r="AI1850" s="25"/>
      <c r="AJ1850" s="155"/>
    </row>
    <row r="1851" spans="4:36" x14ac:dyDescent="0.2">
      <c r="D1851" s="25"/>
      <c r="E1851" s="25"/>
      <c r="F1851" s="25"/>
      <c r="G1851" s="25"/>
      <c r="H1851" s="25"/>
      <c r="I1851" s="25"/>
      <c r="J1851" s="25"/>
      <c r="K1851" s="25"/>
      <c r="L1851" s="25"/>
      <c r="M1851" s="25"/>
      <c r="N1851" s="25"/>
      <c r="O1851" s="25"/>
      <c r="P1851" s="25"/>
      <c r="Q1851" s="25"/>
      <c r="R1851" s="25"/>
      <c r="S1851" s="25"/>
      <c r="T1851" s="25"/>
      <c r="U1851" s="25"/>
      <c r="V1851" s="25"/>
      <c r="W1851" s="25"/>
      <c r="X1851" s="25"/>
      <c r="Y1851" s="25"/>
      <c r="Z1851" s="25"/>
      <c r="AA1851" s="25"/>
      <c r="AB1851" s="25"/>
      <c r="AC1851" s="25"/>
      <c r="AD1851" s="25"/>
      <c r="AE1851" s="25"/>
      <c r="AF1851" s="25"/>
      <c r="AG1851" s="25"/>
      <c r="AH1851" s="25"/>
      <c r="AI1851" s="25"/>
      <c r="AJ1851" s="155"/>
    </row>
    <row r="1852" spans="4:36" x14ac:dyDescent="0.2">
      <c r="D1852" s="25"/>
      <c r="E1852" s="25"/>
      <c r="F1852" s="25"/>
      <c r="G1852" s="25"/>
      <c r="H1852" s="25"/>
      <c r="I1852" s="25"/>
      <c r="J1852" s="25"/>
      <c r="K1852" s="25"/>
      <c r="L1852" s="25"/>
      <c r="M1852" s="25"/>
      <c r="N1852" s="25"/>
      <c r="O1852" s="25"/>
      <c r="P1852" s="25"/>
      <c r="Q1852" s="25"/>
      <c r="R1852" s="25"/>
      <c r="S1852" s="25"/>
      <c r="T1852" s="25"/>
      <c r="U1852" s="25"/>
      <c r="V1852" s="25"/>
      <c r="W1852" s="25"/>
      <c r="X1852" s="25"/>
      <c r="Y1852" s="25"/>
      <c r="Z1852" s="25"/>
      <c r="AA1852" s="25"/>
      <c r="AB1852" s="25"/>
      <c r="AC1852" s="25"/>
      <c r="AD1852" s="25"/>
      <c r="AE1852" s="25"/>
      <c r="AF1852" s="25"/>
      <c r="AG1852" s="25"/>
      <c r="AH1852" s="25"/>
      <c r="AI1852" s="25"/>
      <c r="AJ1852" s="155"/>
    </row>
    <row r="1853" spans="4:36" x14ac:dyDescent="0.2">
      <c r="D1853" s="25"/>
      <c r="E1853" s="25"/>
      <c r="F1853" s="25"/>
      <c r="G1853" s="25"/>
      <c r="H1853" s="25"/>
      <c r="I1853" s="25"/>
      <c r="J1853" s="25"/>
      <c r="K1853" s="25"/>
      <c r="L1853" s="25"/>
      <c r="M1853" s="25"/>
      <c r="N1853" s="25"/>
      <c r="O1853" s="25"/>
      <c r="P1853" s="25"/>
      <c r="Q1853" s="25"/>
      <c r="R1853" s="25"/>
      <c r="S1853" s="25"/>
      <c r="T1853" s="25"/>
      <c r="U1853" s="25"/>
      <c r="V1853" s="25"/>
      <c r="W1853" s="25"/>
      <c r="X1853" s="25"/>
      <c r="Y1853" s="25"/>
      <c r="Z1853" s="25"/>
      <c r="AA1853" s="25"/>
      <c r="AB1853" s="25"/>
      <c r="AC1853" s="25"/>
      <c r="AD1853" s="25"/>
      <c r="AE1853" s="25"/>
      <c r="AF1853" s="25"/>
      <c r="AG1853" s="25"/>
      <c r="AH1853" s="25"/>
      <c r="AI1853" s="25"/>
      <c r="AJ1853" s="155"/>
    </row>
    <row r="1854" spans="4:36" x14ac:dyDescent="0.2">
      <c r="D1854" s="25"/>
      <c r="E1854" s="25"/>
      <c r="F1854" s="25"/>
      <c r="G1854" s="25"/>
      <c r="H1854" s="25"/>
      <c r="I1854" s="25"/>
      <c r="J1854" s="25"/>
      <c r="K1854" s="25"/>
      <c r="L1854" s="25"/>
      <c r="M1854" s="25"/>
      <c r="N1854" s="25"/>
      <c r="O1854" s="25"/>
      <c r="P1854" s="25"/>
      <c r="Q1854" s="25"/>
      <c r="R1854" s="25"/>
      <c r="S1854" s="25"/>
      <c r="T1854" s="25"/>
      <c r="U1854" s="25"/>
      <c r="V1854" s="25"/>
      <c r="W1854" s="25"/>
      <c r="X1854" s="25"/>
      <c r="Y1854" s="25"/>
      <c r="Z1854" s="25"/>
      <c r="AA1854" s="25"/>
      <c r="AB1854" s="25"/>
      <c r="AC1854" s="25"/>
      <c r="AD1854" s="25"/>
      <c r="AE1854" s="25"/>
      <c r="AF1854" s="25"/>
      <c r="AG1854" s="25"/>
      <c r="AH1854" s="25"/>
      <c r="AI1854" s="25"/>
      <c r="AJ1854" s="155"/>
    </row>
    <row r="1855" spans="4:36" x14ac:dyDescent="0.2">
      <c r="D1855" s="25"/>
      <c r="E1855" s="25"/>
      <c r="F1855" s="25"/>
      <c r="G1855" s="25"/>
      <c r="H1855" s="25"/>
      <c r="I1855" s="25"/>
      <c r="J1855" s="25"/>
      <c r="K1855" s="25"/>
      <c r="L1855" s="25"/>
      <c r="M1855" s="25"/>
      <c r="N1855" s="25"/>
      <c r="O1855" s="25"/>
      <c r="P1855" s="25"/>
      <c r="Q1855" s="25"/>
      <c r="R1855" s="25"/>
      <c r="S1855" s="25"/>
      <c r="T1855" s="25"/>
      <c r="U1855" s="25"/>
      <c r="V1855" s="25"/>
      <c r="W1855" s="25"/>
      <c r="X1855" s="25"/>
      <c r="Y1855" s="25"/>
      <c r="Z1855" s="25"/>
      <c r="AA1855" s="25"/>
      <c r="AB1855" s="25"/>
      <c r="AC1855" s="25"/>
      <c r="AD1855" s="25"/>
      <c r="AE1855" s="25"/>
      <c r="AF1855" s="25"/>
      <c r="AG1855" s="25"/>
      <c r="AH1855" s="25"/>
      <c r="AI1855" s="25"/>
      <c r="AJ1855" s="155"/>
    </row>
    <row r="1856" spans="4:36" x14ac:dyDescent="0.2">
      <c r="D1856" s="25"/>
      <c r="E1856" s="25"/>
      <c r="F1856" s="25"/>
      <c r="G1856" s="25"/>
      <c r="H1856" s="25"/>
      <c r="I1856" s="25"/>
      <c r="J1856" s="25"/>
      <c r="K1856" s="25"/>
      <c r="L1856" s="25"/>
      <c r="M1856" s="25"/>
      <c r="N1856" s="25"/>
      <c r="O1856" s="25"/>
      <c r="P1856" s="25"/>
      <c r="Q1856" s="25"/>
      <c r="R1856" s="25"/>
      <c r="S1856" s="25"/>
      <c r="T1856" s="25"/>
      <c r="U1856" s="25"/>
      <c r="V1856" s="25"/>
      <c r="W1856" s="25"/>
      <c r="X1856" s="25"/>
      <c r="Y1856" s="25"/>
      <c r="Z1856" s="25"/>
      <c r="AA1856" s="25"/>
      <c r="AB1856" s="25"/>
      <c r="AC1856" s="25"/>
      <c r="AD1856" s="25"/>
      <c r="AE1856" s="25"/>
      <c r="AF1856" s="25"/>
      <c r="AG1856" s="25"/>
      <c r="AH1856" s="25"/>
      <c r="AI1856" s="25"/>
      <c r="AJ1856" s="155"/>
    </row>
    <row r="1857" spans="4:36" x14ac:dyDescent="0.2">
      <c r="D1857" s="25"/>
      <c r="E1857" s="25"/>
      <c r="F1857" s="25"/>
      <c r="G1857" s="25"/>
      <c r="H1857" s="25"/>
      <c r="I1857" s="25"/>
      <c r="J1857" s="25"/>
      <c r="K1857" s="25"/>
      <c r="L1857" s="25"/>
      <c r="M1857" s="25"/>
      <c r="N1857" s="25"/>
      <c r="O1857" s="25"/>
      <c r="P1857" s="25"/>
      <c r="Q1857" s="25"/>
      <c r="R1857" s="25"/>
      <c r="S1857" s="25"/>
      <c r="T1857" s="25"/>
      <c r="U1857" s="25"/>
      <c r="V1857" s="25"/>
      <c r="W1857" s="25"/>
      <c r="X1857" s="25"/>
      <c r="Y1857" s="25"/>
      <c r="Z1857" s="25"/>
      <c r="AA1857" s="25"/>
      <c r="AB1857" s="25"/>
      <c r="AC1857" s="25"/>
      <c r="AD1857" s="25"/>
      <c r="AE1857" s="25"/>
      <c r="AF1857" s="25"/>
      <c r="AG1857" s="25"/>
      <c r="AH1857" s="25"/>
      <c r="AI1857" s="25"/>
      <c r="AJ1857" s="155"/>
    </row>
    <row r="1858" spans="4:36" x14ac:dyDescent="0.2">
      <c r="D1858" s="25"/>
      <c r="E1858" s="25"/>
      <c r="F1858" s="25"/>
      <c r="G1858" s="25"/>
      <c r="H1858" s="25"/>
      <c r="I1858" s="25"/>
      <c r="J1858" s="25"/>
      <c r="K1858" s="25"/>
      <c r="L1858" s="25"/>
      <c r="M1858" s="25"/>
      <c r="N1858" s="25"/>
      <c r="O1858" s="25"/>
      <c r="P1858" s="25"/>
      <c r="Q1858" s="25"/>
      <c r="R1858" s="25"/>
      <c r="S1858" s="25"/>
      <c r="T1858" s="25"/>
      <c r="U1858" s="25"/>
      <c r="V1858" s="25"/>
      <c r="W1858" s="25"/>
      <c r="X1858" s="25"/>
      <c r="Y1858" s="25"/>
      <c r="Z1858" s="25"/>
      <c r="AA1858" s="25"/>
      <c r="AB1858" s="25"/>
      <c r="AC1858" s="25"/>
      <c r="AD1858" s="25"/>
      <c r="AE1858" s="25"/>
      <c r="AF1858" s="25"/>
      <c r="AG1858" s="25"/>
      <c r="AH1858" s="25"/>
      <c r="AI1858" s="25"/>
      <c r="AJ1858" s="155"/>
    </row>
    <row r="1859" spans="4:36" x14ac:dyDescent="0.2">
      <c r="D1859" s="25"/>
      <c r="E1859" s="25"/>
      <c r="F1859" s="25"/>
      <c r="G1859" s="25"/>
      <c r="H1859" s="25"/>
      <c r="I1859" s="25"/>
      <c r="J1859" s="25"/>
      <c r="K1859" s="25"/>
      <c r="L1859" s="25"/>
      <c r="M1859" s="25"/>
      <c r="N1859" s="25"/>
      <c r="O1859" s="25"/>
      <c r="P1859" s="25"/>
      <c r="Q1859" s="25"/>
      <c r="R1859" s="25"/>
      <c r="S1859" s="25"/>
      <c r="T1859" s="25"/>
      <c r="U1859" s="25"/>
      <c r="V1859" s="25"/>
      <c r="W1859" s="25"/>
      <c r="X1859" s="25"/>
      <c r="Y1859" s="25"/>
      <c r="Z1859" s="25"/>
      <c r="AA1859" s="25"/>
      <c r="AB1859" s="25"/>
      <c r="AC1859" s="25"/>
      <c r="AD1859" s="25"/>
      <c r="AE1859" s="25"/>
      <c r="AF1859" s="25"/>
      <c r="AG1859" s="25"/>
      <c r="AH1859" s="25"/>
      <c r="AI1859" s="25"/>
      <c r="AJ1859" s="155"/>
    </row>
    <row r="1860" spans="4:36" x14ac:dyDescent="0.2">
      <c r="D1860" s="25"/>
      <c r="E1860" s="25"/>
      <c r="F1860" s="25"/>
      <c r="G1860" s="25"/>
      <c r="H1860" s="25"/>
      <c r="I1860" s="25"/>
      <c r="J1860" s="25"/>
      <c r="K1860" s="25"/>
      <c r="L1860" s="25"/>
      <c r="M1860" s="25"/>
      <c r="N1860" s="25"/>
      <c r="O1860" s="25"/>
      <c r="P1860" s="25"/>
      <c r="Q1860" s="25"/>
      <c r="R1860" s="25"/>
      <c r="S1860" s="25"/>
      <c r="T1860" s="25"/>
      <c r="U1860" s="25"/>
      <c r="V1860" s="25"/>
      <c r="W1860" s="25"/>
      <c r="X1860" s="25"/>
      <c r="Y1860" s="25"/>
      <c r="Z1860" s="25"/>
      <c r="AA1860" s="25"/>
      <c r="AB1860" s="25"/>
      <c r="AC1860" s="25"/>
      <c r="AD1860" s="25"/>
      <c r="AE1860" s="25"/>
      <c r="AF1860" s="25"/>
      <c r="AG1860" s="25"/>
      <c r="AH1860" s="25"/>
      <c r="AI1860" s="25"/>
      <c r="AJ1860" s="155"/>
    </row>
    <row r="1861" spans="4:36" x14ac:dyDescent="0.2">
      <c r="D1861" s="25"/>
      <c r="E1861" s="25"/>
      <c r="F1861" s="25"/>
      <c r="G1861" s="25"/>
      <c r="H1861" s="25"/>
      <c r="I1861" s="25"/>
      <c r="J1861" s="25"/>
      <c r="K1861" s="25"/>
      <c r="L1861" s="25"/>
      <c r="M1861" s="25"/>
      <c r="N1861" s="25"/>
      <c r="O1861" s="25"/>
      <c r="P1861" s="25"/>
      <c r="Q1861" s="25"/>
      <c r="R1861" s="25"/>
      <c r="S1861" s="25"/>
      <c r="T1861" s="25"/>
      <c r="U1861" s="25"/>
      <c r="V1861" s="25"/>
      <c r="W1861" s="25"/>
      <c r="X1861" s="25"/>
      <c r="Y1861" s="25"/>
      <c r="Z1861" s="25"/>
      <c r="AA1861" s="25"/>
      <c r="AB1861" s="25"/>
      <c r="AC1861" s="25"/>
      <c r="AD1861" s="25"/>
      <c r="AE1861" s="25"/>
      <c r="AF1861" s="25"/>
      <c r="AG1861" s="25"/>
      <c r="AH1861" s="25"/>
      <c r="AI1861" s="25"/>
      <c r="AJ1861" s="155"/>
    </row>
    <row r="1862" spans="4:36" x14ac:dyDescent="0.2">
      <c r="D1862" s="25"/>
      <c r="E1862" s="25"/>
      <c r="F1862" s="25"/>
      <c r="G1862" s="25"/>
      <c r="H1862" s="25"/>
      <c r="I1862" s="25"/>
      <c r="J1862" s="25"/>
      <c r="K1862" s="25"/>
      <c r="L1862" s="25"/>
      <c r="M1862" s="25"/>
      <c r="N1862" s="25"/>
      <c r="O1862" s="25"/>
      <c r="P1862" s="25"/>
      <c r="Q1862" s="25"/>
      <c r="R1862" s="25"/>
      <c r="S1862" s="25"/>
      <c r="T1862" s="25"/>
      <c r="U1862" s="25"/>
      <c r="V1862" s="25"/>
      <c r="W1862" s="25"/>
      <c r="X1862" s="25"/>
      <c r="Y1862" s="25"/>
      <c r="Z1862" s="25"/>
      <c r="AA1862" s="25"/>
      <c r="AB1862" s="25"/>
      <c r="AC1862" s="25"/>
      <c r="AD1862" s="25"/>
      <c r="AE1862" s="25"/>
      <c r="AF1862" s="25"/>
      <c r="AG1862" s="25"/>
      <c r="AH1862" s="25"/>
      <c r="AI1862" s="25"/>
      <c r="AJ1862" s="155"/>
    </row>
    <row r="1863" spans="4:36" x14ac:dyDescent="0.2">
      <c r="D1863" s="25"/>
      <c r="E1863" s="25"/>
      <c r="F1863" s="25"/>
      <c r="G1863" s="25"/>
      <c r="H1863" s="25"/>
      <c r="I1863" s="25"/>
      <c r="J1863" s="25"/>
      <c r="K1863" s="25"/>
      <c r="L1863" s="25"/>
      <c r="M1863" s="25"/>
      <c r="N1863" s="25"/>
      <c r="O1863" s="25"/>
      <c r="P1863" s="25"/>
      <c r="Q1863" s="25"/>
      <c r="R1863" s="25"/>
      <c r="S1863" s="25"/>
      <c r="T1863" s="25"/>
      <c r="U1863" s="25"/>
      <c r="V1863" s="25"/>
      <c r="W1863" s="25"/>
      <c r="X1863" s="25"/>
      <c r="Y1863" s="25"/>
      <c r="Z1863" s="25"/>
      <c r="AA1863" s="25"/>
      <c r="AB1863" s="25"/>
      <c r="AC1863" s="25"/>
      <c r="AD1863" s="25"/>
      <c r="AE1863" s="25"/>
      <c r="AF1863" s="25"/>
      <c r="AG1863" s="25"/>
      <c r="AH1863" s="25"/>
      <c r="AI1863" s="25"/>
      <c r="AJ1863" s="155"/>
    </row>
    <row r="1864" spans="4:36" x14ac:dyDescent="0.2">
      <c r="D1864" s="25"/>
      <c r="E1864" s="25"/>
      <c r="F1864" s="25"/>
      <c r="G1864" s="25"/>
      <c r="H1864" s="25"/>
      <c r="I1864" s="25"/>
      <c r="J1864" s="25"/>
      <c r="K1864" s="25"/>
      <c r="L1864" s="25"/>
      <c r="M1864" s="25"/>
      <c r="N1864" s="25"/>
      <c r="O1864" s="25"/>
      <c r="P1864" s="25"/>
      <c r="Q1864" s="25"/>
      <c r="R1864" s="25"/>
      <c r="S1864" s="25"/>
      <c r="T1864" s="25"/>
      <c r="U1864" s="25"/>
      <c r="V1864" s="25"/>
      <c r="W1864" s="25"/>
      <c r="X1864" s="25"/>
      <c r="Y1864" s="25"/>
      <c r="Z1864" s="25"/>
      <c r="AA1864" s="25"/>
      <c r="AB1864" s="25"/>
      <c r="AC1864" s="25"/>
      <c r="AD1864" s="25"/>
      <c r="AE1864" s="25"/>
      <c r="AF1864" s="25"/>
      <c r="AG1864" s="25"/>
      <c r="AH1864" s="25"/>
      <c r="AI1864" s="25"/>
      <c r="AJ1864" s="155"/>
    </row>
    <row r="1865" spans="4:36" x14ac:dyDescent="0.2">
      <c r="D1865" s="25"/>
      <c r="E1865" s="25"/>
      <c r="F1865" s="25"/>
      <c r="G1865" s="25"/>
      <c r="H1865" s="25"/>
      <c r="I1865" s="25"/>
      <c r="J1865" s="25"/>
      <c r="K1865" s="25"/>
      <c r="L1865" s="25"/>
      <c r="M1865" s="25"/>
      <c r="N1865" s="25"/>
      <c r="O1865" s="25"/>
      <c r="P1865" s="25"/>
      <c r="Q1865" s="25"/>
      <c r="R1865" s="25"/>
      <c r="S1865" s="25"/>
      <c r="T1865" s="25"/>
      <c r="U1865" s="25"/>
      <c r="V1865" s="25"/>
      <c r="W1865" s="25"/>
      <c r="X1865" s="25"/>
      <c r="Y1865" s="25"/>
      <c r="Z1865" s="25"/>
      <c r="AA1865" s="25"/>
      <c r="AB1865" s="25"/>
      <c r="AC1865" s="25"/>
      <c r="AD1865" s="25"/>
      <c r="AE1865" s="25"/>
      <c r="AF1865" s="25"/>
      <c r="AG1865" s="25"/>
      <c r="AH1865" s="25"/>
      <c r="AI1865" s="25"/>
      <c r="AJ1865" s="155"/>
    </row>
    <row r="1866" spans="4:36" x14ac:dyDescent="0.2">
      <c r="D1866" s="25"/>
      <c r="E1866" s="25"/>
      <c r="F1866" s="25"/>
      <c r="G1866" s="25"/>
      <c r="H1866" s="25"/>
      <c r="I1866" s="25"/>
      <c r="J1866" s="25"/>
      <c r="K1866" s="25"/>
      <c r="L1866" s="25"/>
      <c r="M1866" s="25"/>
      <c r="N1866" s="25"/>
      <c r="O1866" s="25"/>
      <c r="P1866" s="25"/>
      <c r="Q1866" s="25"/>
      <c r="R1866" s="25"/>
      <c r="S1866" s="25"/>
      <c r="T1866" s="25"/>
      <c r="U1866" s="25"/>
      <c r="V1866" s="25"/>
      <c r="W1866" s="25"/>
      <c r="X1866" s="25"/>
      <c r="Y1866" s="25"/>
      <c r="Z1866" s="25"/>
      <c r="AA1866" s="25"/>
      <c r="AB1866" s="25"/>
      <c r="AC1866" s="25"/>
      <c r="AD1866" s="25"/>
      <c r="AE1866" s="25"/>
      <c r="AF1866" s="25"/>
      <c r="AG1866" s="25"/>
      <c r="AH1866" s="25"/>
      <c r="AI1866" s="25"/>
      <c r="AJ1866" s="155"/>
    </row>
    <row r="1867" spans="4:36" x14ac:dyDescent="0.2">
      <c r="D1867" s="25"/>
      <c r="E1867" s="25"/>
      <c r="F1867" s="25"/>
      <c r="G1867" s="25"/>
      <c r="H1867" s="25"/>
      <c r="I1867" s="25"/>
      <c r="J1867" s="25"/>
      <c r="K1867" s="25"/>
      <c r="L1867" s="25"/>
      <c r="M1867" s="25"/>
      <c r="N1867" s="25"/>
      <c r="O1867" s="25"/>
      <c r="P1867" s="25"/>
      <c r="Q1867" s="25"/>
      <c r="R1867" s="25"/>
      <c r="S1867" s="25"/>
      <c r="T1867" s="25"/>
      <c r="U1867" s="25"/>
      <c r="V1867" s="25"/>
      <c r="W1867" s="25"/>
      <c r="X1867" s="25"/>
      <c r="Y1867" s="25"/>
      <c r="Z1867" s="25"/>
      <c r="AA1867" s="25"/>
      <c r="AB1867" s="25"/>
      <c r="AC1867" s="25"/>
      <c r="AD1867" s="25"/>
      <c r="AE1867" s="25"/>
      <c r="AF1867" s="25"/>
      <c r="AG1867" s="25"/>
      <c r="AH1867" s="25"/>
      <c r="AI1867" s="25"/>
      <c r="AJ1867" s="155"/>
    </row>
    <row r="1868" spans="4:36" x14ac:dyDescent="0.2">
      <c r="D1868" s="25"/>
      <c r="E1868" s="25"/>
      <c r="F1868" s="25"/>
      <c r="G1868" s="25"/>
      <c r="H1868" s="25"/>
      <c r="I1868" s="25"/>
      <c r="J1868" s="25"/>
      <c r="K1868" s="25"/>
      <c r="L1868" s="25"/>
      <c r="M1868" s="25"/>
      <c r="N1868" s="25"/>
      <c r="O1868" s="25"/>
      <c r="P1868" s="25"/>
      <c r="Q1868" s="25"/>
      <c r="R1868" s="25"/>
      <c r="S1868" s="25"/>
      <c r="T1868" s="25"/>
      <c r="U1868" s="25"/>
      <c r="V1868" s="25"/>
      <c r="W1868" s="25"/>
      <c r="X1868" s="25"/>
      <c r="Y1868" s="25"/>
      <c r="Z1868" s="25"/>
      <c r="AA1868" s="25"/>
      <c r="AB1868" s="25"/>
      <c r="AC1868" s="25"/>
      <c r="AD1868" s="25"/>
      <c r="AE1868" s="25"/>
      <c r="AF1868" s="25"/>
      <c r="AG1868" s="25"/>
      <c r="AH1868" s="25"/>
      <c r="AI1868" s="25"/>
      <c r="AJ1868" s="155"/>
    </row>
    <row r="1869" spans="4:36" x14ac:dyDescent="0.2">
      <c r="D1869" s="25"/>
      <c r="E1869" s="25"/>
      <c r="F1869" s="25"/>
      <c r="G1869" s="25"/>
      <c r="H1869" s="25"/>
      <c r="I1869" s="25"/>
      <c r="J1869" s="25"/>
      <c r="K1869" s="25"/>
      <c r="L1869" s="25"/>
      <c r="M1869" s="25"/>
      <c r="N1869" s="25"/>
      <c r="O1869" s="25"/>
      <c r="P1869" s="25"/>
      <c r="Q1869" s="25"/>
      <c r="R1869" s="25"/>
      <c r="S1869" s="25"/>
      <c r="T1869" s="25"/>
      <c r="U1869" s="25"/>
      <c r="V1869" s="25"/>
      <c r="W1869" s="25"/>
      <c r="X1869" s="25"/>
      <c r="Y1869" s="25"/>
      <c r="Z1869" s="25"/>
      <c r="AA1869" s="25"/>
      <c r="AB1869" s="25"/>
      <c r="AC1869" s="25"/>
      <c r="AD1869" s="25"/>
      <c r="AE1869" s="25"/>
      <c r="AF1869" s="25"/>
      <c r="AG1869" s="25"/>
      <c r="AH1869" s="25"/>
      <c r="AI1869" s="25"/>
      <c r="AJ1869" s="155"/>
    </row>
    <row r="1870" spans="4:36" x14ac:dyDescent="0.2">
      <c r="D1870" s="25"/>
      <c r="E1870" s="25"/>
      <c r="F1870" s="25"/>
      <c r="G1870" s="25"/>
      <c r="H1870" s="25"/>
      <c r="I1870" s="25"/>
      <c r="J1870" s="25"/>
      <c r="K1870" s="25"/>
      <c r="L1870" s="25"/>
      <c r="M1870" s="25"/>
      <c r="N1870" s="25"/>
      <c r="O1870" s="25"/>
      <c r="P1870" s="25"/>
      <c r="Q1870" s="25"/>
      <c r="R1870" s="25"/>
      <c r="S1870" s="25"/>
      <c r="T1870" s="25"/>
      <c r="U1870" s="25"/>
      <c r="V1870" s="25"/>
      <c r="W1870" s="25"/>
      <c r="X1870" s="25"/>
      <c r="Y1870" s="25"/>
      <c r="Z1870" s="25"/>
      <c r="AA1870" s="25"/>
      <c r="AB1870" s="25"/>
      <c r="AC1870" s="25"/>
      <c r="AD1870" s="25"/>
      <c r="AE1870" s="25"/>
      <c r="AF1870" s="25"/>
      <c r="AG1870" s="25"/>
      <c r="AH1870" s="25"/>
      <c r="AI1870" s="25"/>
      <c r="AJ1870" s="155"/>
    </row>
    <row r="1871" spans="4:36" x14ac:dyDescent="0.2">
      <c r="D1871" s="25"/>
      <c r="E1871" s="25"/>
      <c r="F1871" s="25"/>
      <c r="G1871" s="25"/>
      <c r="H1871" s="25"/>
      <c r="I1871" s="25"/>
      <c r="J1871" s="25"/>
      <c r="K1871" s="25"/>
      <c r="L1871" s="25"/>
      <c r="M1871" s="25"/>
      <c r="N1871" s="25"/>
      <c r="O1871" s="25"/>
      <c r="P1871" s="25"/>
      <c r="Q1871" s="25"/>
      <c r="R1871" s="25"/>
      <c r="S1871" s="25"/>
      <c r="T1871" s="25"/>
      <c r="U1871" s="25"/>
      <c r="V1871" s="25"/>
      <c r="W1871" s="25"/>
      <c r="X1871" s="25"/>
      <c r="Y1871" s="25"/>
      <c r="Z1871" s="25"/>
      <c r="AA1871" s="25"/>
      <c r="AB1871" s="25"/>
      <c r="AC1871" s="25"/>
      <c r="AD1871" s="25"/>
      <c r="AE1871" s="25"/>
      <c r="AF1871" s="25"/>
      <c r="AG1871" s="25"/>
      <c r="AH1871" s="25"/>
      <c r="AI1871" s="25"/>
      <c r="AJ1871" s="155"/>
    </row>
    <row r="1872" spans="4:36" x14ac:dyDescent="0.2">
      <c r="D1872" s="25"/>
      <c r="E1872" s="25"/>
      <c r="F1872" s="25"/>
      <c r="G1872" s="25"/>
      <c r="H1872" s="25"/>
      <c r="I1872" s="25"/>
      <c r="J1872" s="25"/>
      <c r="K1872" s="25"/>
      <c r="L1872" s="25"/>
      <c r="M1872" s="25"/>
      <c r="N1872" s="25"/>
      <c r="O1872" s="25"/>
      <c r="P1872" s="25"/>
      <c r="Q1872" s="25"/>
      <c r="R1872" s="25"/>
      <c r="S1872" s="25"/>
      <c r="T1872" s="25"/>
      <c r="U1872" s="25"/>
      <c r="V1872" s="25"/>
      <c r="W1872" s="25"/>
      <c r="X1872" s="25"/>
      <c r="Y1872" s="25"/>
      <c r="Z1872" s="25"/>
      <c r="AA1872" s="25"/>
      <c r="AB1872" s="25"/>
      <c r="AC1872" s="25"/>
      <c r="AD1872" s="25"/>
      <c r="AE1872" s="25"/>
      <c r="AF1872" s="25"/>
      <c r="AG1872" s="25"/>
      <c r="AH1872" s="25"/>
      <c r="AI1872" s="25"/>
      <c r="AJ1872" s="155"/>
    </row>
    <row r="1873" spans="4:36" x14ac:dyDescent="0.2">
      <c r="D1873" s="25"/>
      <c r="E1873" s="25"/>
      <c r="F1873" s="25"/>
      <c r="G1873" s="25"/>
      <c r="H1873" s="25"/>
      <c r="I1873" s="25"/>
      <c r="J1873" s="25"/>
      <c r="K1873" s="25"/>
      <c r="L1873" s="25"/>
      <c r="M1873" s="25"/>
      <c r="N1873" s="25"/>
      <c r="O1873" s="25"/>
      <c r="P1873" s="25"/>
      <c r="Q1873" s="25"/>
      <c r="R1873" s="25"/>
      <c r="S1873" s="25"/>
      <c r="T1873" s="25"/>
      <c r="U1873" s="25"/>
      <c r="V1873" s="25"/>
      <c r="W1873" s="25"/>
      <c r="X1873" s="25"/>
      <c r="Y1873" s="25"/>
      <c r="Z1873" s="25"/>
      <c r="AA1873" s="25"/>
      <c r="AB1873" s="25"/>
      <c r="AC1873" s="25"/>
      <c r="AD1873" s="25"/>
      <c r="AE1873" s="25"/>
      <c r="AF1873" s="25"/>
      <c r="AG1873" s="25"/>
      <c r="AH1873" s="25"/>
      <c r="AI1873" s="25"/>
      <c r="AJ1873" s="155"/>
    </row>
    <row r="1874" spans="4:36" x14ac:dyDescent="0.2">
      <c r="D1874" s="25"/>
      <c r="E1874" s="25"/>
      <c r="F1874" s="25"/>
      <c r="G1874" s="25"/>
      <c r="H1874" s="25"/>
      <c r="I1874" s="25"/>
      <c r="J1874" s="25"/>
      <c r="K1874" s="25"/>
      <c r="L1874" s="25"/>
      <c r="M1874" s="25"/>
      <c r="N1874" s="25"/>
      <c r="O1874" s="25"/>
      <c r="P1874" s="25"/>
      <c r="Q1874" s="25"/>
      <c r="R1874" s="25"/>
      <c r="S1874" s="25"/>
      <c r="T1874" s="25"/>
      <c r="U1874" s="25"/>
      <c r="V1874" s="25"/>
      <c r="W1874" s="25"/>
      <c r="X1874" s="25"/>
      <c r="Y1874" s="25"/>
      <c r="Z1874" s="25"/>
      <c r="AA1874" s="25"/>
      <c r="AB1874" s="25"/>
      <c r="AC1874" s="25"/>
      <c r="AD1874" s="25"/>
      <c r="AE1874" s="25"/>
      <c r="AF1874" s="25"/>
      <c r="AG1874" s="25"/>
      <c r="AH1874" s="25"/>
      <c r="AI1874" s="25"/>
      <c r="AJ1874" s="155"/>
    </row>
    <row r="1875" spans="4:36" x14ac:dyDescent="0.2">
      <c r="D1875" s="25"/>
      <c r="E1875" s="25"/>
      <c r="F1875" s="25"/>
      <c r="G1875" s="25"/>
      <c r="H1875" s="25"/>
      <c r="I1875" s="25"/>
      <c r="J1875" s="25"/>
      <c r="K1875" s="25"/>
      <c r="L1875" s="25"/>
      <c r="M1875" s="25"/>
      <c r="N1875" s="25"/>
      <c r="O1875" s="25"/>
      <c r="P1875" s="25"/>
      <c r="Q1875" s="25"/>
      <c r="R1875" s="25"/>
      <c r="S1875" s="25"/>
      <c r="T1875" s="25"/>
      <c r="U1875" s="25"/>
      <c r="V1875" s="25"/>
      <c r="W1875" s="25"/>
      <c r="X1875" s="25"/>
      <c r="Y1875" s="25"/>
      <c r="Z1875" s="25"/>
      <c r="AA1875" s="25"/>
      <c r="AB1875" s="25"/>
      <c r="AC1875" s="25"/>
      <c r="AD1875" s="25"/>
      <c r="AE1875" s="25"/>
      <c r="AF1875" s="25"/>
      <c r="AG1875" s="25"/>
      <c r="AH1875" s="25"/>
      <c r="AI1875" s="25"/>
      <c r="AJ1875" s="155"/>
    </row>
    <row r="1876" spans="4:36" x14ac:dyDescent="0.2">
      <c r="D1876" s="25"/>
      <c r="E1876" s="25"/>
      <c r="F1876" s="25"/>
      <c r="G1876" s="25"/>
      <c r="H1876" s="25"/>
      <c r="I1876" s="25"/>
      <c r="J1876" s="25"/>
      <c r="K1876" s="25"/>
      <c r="L1876" s="25"/>
      <c r="M1876" s="25"/>
      <c r="N1876" s="25"/>
      <c r="O1876" s="25"/>
      <c r="P1876" s="25"/>
      <c r="Q1876" s="25"/>
      <c r="R1876" s="25"/>
      <c r="S1876" s="25"/>
      <c r="T1876" s="25"/>
      <c r="U1876" s="25"/>
      <c r="V1876" s="25"/>
      <c r="W1876" s="25"/>
      <c r="X1876" s="25"/>
      <c r="Y1876" s="25"/>
      <c r="Z1876" s="25"/>
      <c r="AA1876" s="25"/>
      <c r="AB1876" s="25"/>
      <c r="AC1876" s="25"/>
      <c r="AD1876" s="25"/>
      <c r="AE1876" s="25"/>
      <c r="AF1876" s="25"/>
      <c r="AG1876" s="25"/>
      <c r="AH1876" s="25"/>
      <c r="AI1876" s="25"/>
      <c r="AJ1876" s="155"/>
    </row>
    <row r="1877" spans="4:36" x14ac:dyDescent="0.2">
      <c r="D1877" s="25"/>
      <c r="E1877" s="25"/>
      <c r="F1877" s="25"/>
      <c r="G1877" s="25"/>
      <c r="H1877" s="25"/>
      <c r="I1877" s="25"/>
      <c r="J1877" s="25"/>
      <c r="K1877" s="25"/>
      <c r="L1877" s="25"/>
      <c r="M1877" s="25"/>
      <c r="N1877" s="25"/>
      <c r="O1877" s="25"/>
      <c r="P1877" s="25"/>
      <c r="Q1877" s="25"/>
      <c r="R1877" s="25"/>
      <c r="S1877" s="25"/>
      <c r="T1877" s="25"/>
      <c r="U1877" s="25"/>
      <c r="V1877" s="25"/>
      <c r="W1877" s="25"/>
      <c r="X1877" s="25"/>
      <c r="Y1877" s="25"/>
      <c r="Z1877" s="25"/>
      <c r="AA1877" s="25"/>
      <c r="AB1877" s="25"/>
      <c r="AC1877" s="25"/>
      <c r="AD1877" s="25"/>
      <c r="AE1877" s="25"/>
      <c r="AF1877" s="25"/>
      <c r="AG1877" s="25"/>
      <c r="AH1877" s="25"/>
      <c r="AI1877" s="25"/>
      <c r="AJ1877" s="155"/>
    </row>
    <row r="1878" spans="4:36" x14ac:dyDescent="0.2">
      <c r="D1878" s="25"/>
      <c r="E1878" s="25"/>
      <c r="F1878" s="25"/>
      <c r="G1878" s="25"/>
      <c r="H1878" s="25"/>
      <c r="I1878" s="25"/>
      <c r="J1878" s="25"/>
      <c r="K1878" s="25"/>
      <c r="L1878" s="25"/>
      <c r="M1878" s="25"/>
      <c r="N1878" s="25"/>
      <c r="O1878" s="25"/>
      <c r="P1878" s="25"/>
      <c r="Q1878" s="25"/>
      <c r="R1878" s="25"/>
      <c r="S1878" s="25"/>
      <c r="T1878" s="25"/>
      <c r="U1878" s="25"/>
      <c r="V1878" s="25"/>
      <c r="W1878" s="25"/>
      <c r="X1878" s="25"/>
      <c r="Y1878" s="25"/>
      <c r="Z1878" s="25"/>
      <c r="AA1878" s="25"/>
      <c r="AB1878" s="25"/>
      <c r="AC1878" s="25"/>
      <c r="AD1878" s="25"/>
      <c r="AE1878" s="25"/>
      <c r="AF1878" s="25"/>
      <c r="AG1878" s="25"/>
      <c r="AH1878" s="25"/>
      <c r="AI1878" s="25"/>
      <c r="AJ1878" s="155"/>
    </row>
    <row r="1879" spans="4:36" x14ac:dyDescent="0.2">
      <c r="D1879" s="25"/>
      <c r="E1879" s="25"/>
      <c r="F1879" s="25"/>
      <c r="G1879" s="25"/>
      <c r="H1879" s="25"/>
      <c r="I1879" s="25"/>
      <c r="J1879" s="25"/>
      <c r="K1879" s="25"/>
      <c r="L1879" s="25"/>
      <c r="M1879" s="25"/>
      <c r="N1879" s="25"/>
      <c r="O1879" s="25"/>
      <c r="P1879" s="25"/>
      <c r="Q1879" s="25"/>
      <c r="R1879" s="25"/>
      <c r="S1879" s="25"/>
      <c r="T1879" s="25"/>
      <c r="U1879" s="25"/>
      <c r="V1879" s="25"/>
      <c r="W1879" s="25"/>
      <c r="X1879" s="25"/>
      <c r="Y1879" s="25"/>
      <c r="Z1879" s="25"/>
      <c r="AA1879" s="25"/>
      <c r="AB1879" s="25"/>
      <c r="AC1879" s="25"/>
      <c r="AD1879" s="25"/>
      <c r="AE1879" s="25"/>
      <c r="AF1879" s="25"/>
      <c r="AG1879" s="25"/>
      <c r="AH1879" s="25"/>
      <c r="AI1879" s="25"/>
      <c r="AJ1879" s="155"/>
    </row>
    <row r="1880" spans="4:36" x14ac:dyDescent="0.2">
      <c r="D1880" s="25"/>
      <c r="E1880" s="25"/>
      <c r="F1880" s="25"/>
      <c r="G1880" s="25"/>
      <c r="H1880" s="25"/>
      <c r="I1880" s="25"/>
      <c r="J1880" s="25"/>
      <c r="K1880" s="25"/>
      <c r="L1880" s="25"/>
      <c r="M1880" s="25"/>
      <c r="N1880" s="25"/>
      <c r="O1880" s="25"/>
      <c r="P1880" s="25"/>
      <c r="Q1880" s="25"/>
      <c r="R1880" s="25"/>
      <c r="S1880" s="25"/>
      <c r="T1880" s="25"/>
      <c r="U1880" s="25"/>
      <c r="V1880" s="25"/>
      <c r="W1880" s="25"/>
      <c r="X1880" s="25"/>
      <c r="Y1880" s="25"/>
      <c r="Z1880" s="25"/>
      <c r="AA1880" s="25"/>
      <c r="AB1880" s="25"/>
      <c r="AC1880" s="25"/>
      <c r="AD1880" s="25"/>
      <c r="AE1880" s="25"/>
      <c r="AF1880" s="25"/>
      <c r="AG1880" s="25"/>
      <c r="AH1880" s="25"/>
      <c r="AI1880" s="25"/>
      <c r="AJ1880" s="155"/>
    </row>
    <row r="1881" spans="4:36" x14ac:dyDescent="0.2">
      <c r="D1881" s="25"/>
      <c r="E1881" s="25"/>
      <c r="F1881" s="25"/>
      <c r="G1881" s="25"/>
      <c r="H1881" s="25"/>
      <c r="I1881" s="25"/>
      <c r="J1881" s="25"/>
      <c r="K1881" s="25"/>
      <c r="L1881" s="25"/>
      <c r="M1881" s="25"/>
      <c r="N1881" s="25"/>
      <c r="O1881" s="25"/>
      <c r="P1881" s="25"/>
      <c r="Q1881" s="25"/>
      <c r="R1881" s="25"/>
      <c r="S1881" s="25"/>
      <c r="T1881" s="25"/>
      <c r="U1881" s="25"/>
      <c r="V1881" s="25"/>
      <c r="W1881" s="25"/>
      <c r="X1881" s="25"/>
      <c r="Y1881" s="25"/>
      <c r="Z1881" s="25"/>
      <c r="AA1881" s="25"/>
      <c r="AB1881" s="25"/>
      <c r="AC1881" s="25"/>
      <c r="AD1881" s="25"/>
      <c r="AE1881" s="25"/>
      <c r="AF1881" s="25"/>
      <c r="AG1881" s="25"/>
      <c r="AH1881" s="25"/>
      <c r="AI1881" s="25"/>
      <c r="AJ1881" s="155"/>
    </row>
    <row r="1882" spans="4:36" x14ac:dyDescent="0.2">
      <c r="D1882" s="25"/>
      <c r="E1882" s="25"/>
      <c r="F1882" s="25"/>
      <c r="G1882" s="25"/>
      <c r="H1882" s="25"/>
      <c r="I1882" s="25"/>
      <c r="J1882" s="25"/>
      <c r="K1882" s="25"/>
      <c r="L1882" s="25"/>
      <c r="M1882" s="25"/>
      <c r="N1882" s="25"/>
      <c r="O1882" s="25"/>
      <c r="P1882" s="25"/>
      <c r="Q1882" s="25"/>
      <c r="R1882" s="25"/>
      <c r="S1882" s="25"/>
      <c r="T1882" s="25"/>
      <c r="U1882" s="25"/>
      <c r="V1882" s="25"/>
      <c r="W1882" s="25"/>
      <c r="X1882" s="25"/>
      <c r="Y1882" s="25"/>
      <c r="Z1882" s="25"/>
      <c r="AA1882" s="25"/>
      <c r="AB1882" s="25"/>
      <c r="AC1882" s="25"/>
      <c r="AD1882" s="25"/>
      <c r="AE1882" s="25"/>
      <c r="AF1882" s="25"/>
      <c r="AG1882" s="25"/>
      <c r="AH1882" s="25"/>
      <c r="AI1882" s="25"/>
      <c r="AJ1882" s="155"/>
    </row>
    <row r="1883" spans="4:36" x14ac:dyDescent="0.2">
      <c r="D1883" s="25"/>
      <c r="E1883" s="25"/>
      <c r="F1883" s="25"/>
      <c r="G1883" s="25"/>
      <c r="H1883" s="25"/>
      <c r="I1883" s="25"/>
      <c r="J1883" s="25"/>
      <c r="K1883" s="25"/>
      <c r="L1883" s="25"/>
      <c r="M1883" s="25"/>
      <c r="N1883" s="25"/>
      <c r="O1883" s="25"/>
      <c r="P1883" s="25"/>
      <c r="Q1883" s="25"/>
      <c r="R1883" s="25"/>
      <c r="S1883" s="25"/>
      <c r="T1883" s="25"/>
      <c r="U1883" s="25"/>
      <c r="V1883" s="25"/>
      <c r="W1883" s="25"/>
      <c r="X1883" s="25"/>
      <c r="Y1883" s="25"/>
      <c r="Z1883" s="25"/>
      <c r="AA1883" s="25"/>
      <c r="AB1883" s="25"/>
      <c r="AC1883" s="25"/>
      <c r="AD1883" s="25"/>
      <c r="AE1883" s="25"/>
      <c r="AF1883" s="25"/>
      <c r="AG1883" s="25"/>
      <c r="AH1883" s="25"/>
      <c r="AI1883" s="25"/>
      <c r="AJ1883" s="155"/>
    </row>
    <row r="1884" spans="4:36" x14ac:dyDescent="0.2">
      <c r="D1884" s="25"/>
      <c r="E1884" s="25"/>
      <c r="F1884" s="25"/>
      <c r="G1884" s="25"/>
      <c r="H1884" s="25"/>
      <c r="I1884" s="25"/>
      <c r="J1884" s="25"/>
      <c r="K1884" s="25"/>
      <c r="L1884" s="25"/>
      <c r="M1884" s="25"/>
      <c r="N1884" s="25"/>
      <c r="O1884" s="25"/>
      <c r="P1884" s="25"/>
      <c r="Q1884" s="25"/>
      <c r="R1884" s="25"/>
      <c r="S1884" s="25"/>
      <c r="T1884" s="25"/>
      <c r="U1884" s="25"/>
      <c r="V1884" s="25"/>
      <c r="W1884" s="25"/>
      <c r="X1884" s="25"/>
      <c r="Y1884" s="25"/>
      <c r="Z1884" s="25"/>
      <c r="AA1884" s="25"/>
      <c r="AB1884" s="25"/>
      <c r="AC1884" s="25"/>
      <c r="AD1884" s="25"/>
      <c r="AE1884" s="25"/>
      <c r="AF1884" s="25"/>
      <c r="AG1884" s="25"/>
      <c r="AH1884" s="25"/>
      <c r="AI1884" s="25"/>
      <c r="AJ1884" s="155"/>
    </row>
    <row r="1885" spans="4:36" x14ac:dyDescent="0.2">
      <c r="D1885" s="25"/>
      <c r="E1885" s="25"/>
      <c r="F1885" s="25"/>
      <c r="G1885" s="25"/>
      <c r="H1885" s="25"/>
      <c r="I1885" s="25"/>
      <c r="J1885" s="25"/>
      <c r="K1885" s="25"/>
      <c r="L1885" s="25"/>
      <c r="M1885" s="25"/>
      <c r="N1885" s="25"/>
      <c r="O1885" s="25"/>
      <c r="P1885" s="25"/>
      <c r="Q1885" s="25"/>
      <c r="R1885" s="25"/>
      <c r="S1885" s="25"/>
      <c r="T1885" s="25"/>
      <c r="U1885" s="25"/>
      <c r="V1885" s="25"/>
      <c r="W1885" s="25"/>
      <c r="X1885" s="25"/>
      <c r="Y1885" s="25"/>
      <c r="Z1885" s="25"/>
      <c r="AA1885" s="25"/>
      <c r="AB1885" s="25"/>
      <c r="AC1885" s="25"/>
      <c r="AD1885" s="25"/>
      <c r="AE1885" s="25"/>
      <c r="AF1885" s="25"/>
      <c r="AG1885" s="25"/>
      <c r="AH1885" s="25"/>
      <c r="AI1885" s="25"/>
      <c r="AJ1885" s="155"/>
    </row>
    <row r="1886" spans="4:36" x14ac:dyDescent="0.2">
      <c r="D1886" s="25"/>
      <c r="E1886" s="25"/>
      <c r="F1886" s="25"/>
      <c r="G1886" s="25"/>
      <c r="H1886" s="25"/>
      <c r="I1886" s="25"/>
      <c r="J1886" s="25"/>
      <c r="K1886" s="25"/>
      <c r="L1886" s="25"/>
      <c r="M1886" s="25"/>
      <c r="N1886" s="25"/>
      <c r="O1886" s="25"/>
      <c r="P1886" s="25"/>
      <c r="Q1886" s="25"/>
      <c r="R1886" s="25"/>
      <c r="S1886" s="25"/>
      <c r="T1886" s="25"/>
      <c r="U1886" s="25"/>
      <c r="V1886" s="25"/>
      <c r="W1886" s="25"/>
      <c r="X1886" s="25"/>
      <c r="Y1886" s="25"/>
      <c r="Z1886" s="25"/>
      <c r="AA1886" s="25"/>
      <c r="AB1886" s="25"/>
      <c r="AC1886" s="25"/>
      <c r="AD1886" s="25"/>
      <c r="AE1886" s="25"/>
      <c r="AF1886" s="25"/>
      <c r="AG1886" s="25"/>
      <c r="AH1886" s="25"/>
      <c r="AI1886" s="25"/>
      <c r="AJ1886" s="155"/>
    </row>
    <row r="1887" spans="4:36" x14ac:dyDescent="0.2">
      <c r="D1887" s="25"/>
      <c r="E1887" s="25"/>
      <c r="F1887" s="25"/>
      <c r="G1887" s="25"/>
      <c r="H1887" s="25"/>
      <c r="I1887" s="25"/>
      <c r="J1887" s="25"/>
      <c r="K1887" s="25"/>
      <c r="L1887" s="25"/>
      <c r="M1887" s="25"/>
      <c r="N1887" s="25"/>
      <c r="O1887" s="25"/>
      <c r="P1887" s="25"/>
      <c r="Q1887" s="25"/>
      <c r="R1887" s="25"/>
      <c r="S1887" s="25"/>
      <c r="T1887" s="25"/>
      <c r="U1887" s="25"/>
      <c r="V1887" s="25"/>
      <c r="W1887" s="25"/>
      <c r="X1887" s="25"/>
      <c r="Y1887" s="25"/>
      <c r="Z1887" s="25"/>
      <c r="AA1887" s="25"/>
      <c r="AB1887" s="25"/>
      <c r="AC1887" s="25"/>
      <c r="AD1887" s="25"/>
      <c r="AE1887" s="25"/>
      <c r="AF1887" s="25"/>
      <c r="AG1887" s="25"/>
      <c r="AH1887" s="25"/>
      <c r="AI1887" s="25"/>
      <c r="AJ1887" s="155"/>
    </row>
    <row r="1888" spans="4:36" x14ac:dyDescent="0.2">
      <c r="D1888" s="25"/>
      <c r="E1888" s="25"/>
      <c r="F1888" s="25"/>
      <c r="G1888" s="25"/>
      <c r="H1888" s="25"/>
      <c r="I1888" s="25"/>
      <c r="J1888" s="25"/>
      <c r="K1888" s="25"/>
      <c r="L1888" s="25"/>
      <c r="M1888" s="25"/>
      <c r="N1888" s="25"/>
      <c r="O1888" s="25"/>
      <c r="P1888" s="25"/>
      <c r="Q1888" s="25"/>
      <c r="R1888" s="25"/>
      <c r="S1888" s="25"/>
      <c r="T1888" s="25"/>
      <c r="U1888" s="25"/>
      <c r="V1888" s="25"/>
      <c r="W1888" s="25"/>
      <c r="X1888" s="25"/>
      <c r="Y1888" s="25"/>
      <c r="Z1888" s="25"/>
      <c r="AA1888" s="25"/>
      <c r="AB1888" s="25"/>
      <c r="AC1888" s="25"/>
      <c r="AD1888" s="25"/>
      <c r="AE1888" s="25"/>
      <c r="AF1888" s="25"/>
      <c r="AG1888" s="25"/>
      <c r="AH1888" s="25"/>
      <c r="AI1888" s="25"/>
      <c r="AJ1888" s="155"/>
    </row>
    <row r="1889" spans="4:36" x14ac:dyDescent="0.2">
      <c r="D1889" s="25"/>
      <c r="E1889" s="25"/>
      <c r="F1889" s="25"/>
      <c r="G1889" s="25"/>
      <c r="H1889" s="25"/>
      <c r="I1889" s="25"/>
      <c r="J1889" s="25"/>
      <c r="K1889" s="25"/>
      <c r="L1889" s="25"/>
      <c r="M1889" s="25"/>
      <c r="N1889" s="25"/>
      <c r="O1889" s="25"/>
      <c r="P1889" s="25"/>
      <c r="Q1889" s="25"/>
      <c r="R1889" s="25"/>
      <c r="S1889" s="25"/>
      <c r="T1889" s="25"/>
      <c r="U1889" s="25"/>
      <c r="V1889" s="25"/>
      <c r="W1889" s="25"/>
      <c r="X1889" s="25"/>
      <c r="Y1889" s="25"/>
      <c r="Z1889" s="25"/>
      <c r="AA1889" s="25"/>
      <c r="AB1889" s="25"/>
      <c r="AC1889" s="25"/>
      <c r="AD1889" s="25"/>
      <c r="AE1889" s="25"/>
      <c r="AF1889" s="25"/>
      <c r="AG1889" s="25"/>
      <c r="AH1889" s="25"/>
      <c r="AI1889" s="25"/>
      <c r="AJ1889" s="155"/>
    </row>
    <row r="1890" spans="4:36" x14ac:dyDescent="0.2">
      <c r="D1890" s="25"/>
      <c r="E1890" s="25"/>
      <c r="F1890" s="25"/>
      <c r="G1890" s="25"/>
      <c r="H1890" s="25"/>
      <c r="I1890" s="25"/>
      <c r="J1890" s="25"/>
      <c r="K1890" s="25"/>
      <c r="L1890" s="25"/>
      <c r="M1890" s="25"/>
      <c r="N1890" s="25"/>
      <c r="O1890" s="25"/>
      <c r="P1890" s="25"/>
      <c r="Q1890" s="25"/>
      <c r="R1890" s="25"/>
      <c r="S1890" s="25"/>
      <c r="T1890" s="25"/>
      <c r="U1890" s="25"/>
      <c r="V1890" s="25"/>
      <c r="W1890" s="25"/>
      <c r="X1890" s="25"/>
      <c r="Y1890" s="25"/>
      <c r="Z1890" s="25"/>
      <c r="AA1890" s="25"/>
      <c r="AB1890" s="25"/>
      <c r="AC1890" s="25"/>
      <c r="AD1890" s="25"/>
      <c r="AE1890" s="25"/>
      <c r="AF1890" s="25"/>
      <c r="AG1890" s="25"/>
      <c r="AH1890" s="25"/>
      <c r="AI1890" s="25"/>
      <c r="AJ1890" s="155"/>
    </row>
    <row r="1891" spans="4:36" x14ac:dyDescent="0.2">
      <c r="D1891" s="25"/>
      <c r="E1891" s="25"/>
      <c r="F1891" s="25"/>
      <c r="G1891" s="25"/>
      <c r="H1891" s="25"/>
      <c r="I1891" s="25"/>
      <c r="J1891" s="25"/>
      <c r="K1891" s="25"/>
      <c r="L1891" s="25"/>
      <c r="M1891" s="25"/>
      <c r="N1891" s="25"/>
      <c r="O1891" s="25"/>
      <c r="P1891" s="25"/>
      <c r="Q1891" s="25"/>
      <c r="R1891" s="25"/>
      <c r="S1891" s="25"/>
      <c r="T1891" s="25"/>
      <c r="U1891" s="25"/>
      <c r="V1891" s="25"/>
      <c r="W1891" s="25"/>
      <c r="X1891" s="25"/>
      <c r="Y1891" s="25"/>
      <c r="Z1891" s="25"/>
      <c r="AA1891" s="25"/>
      <c r="AB1891" s="25"/>
      <c r="AC1891" s="25"/>
      <c r="AD1891" s="25"/>
      <c r="AE1891" s="25"/>
      <c r="AF1891" s="25"/>
      <c r="AG1891" s="25"/>
      <c r="AH1891" s="25"/>
      <c r="AI1891" s="25"/>
      <c r="AJ1891" s="155"/>
    </row>
    <row r="1892" spans="4:36" x14ac:dyDescent="0.2">
      <c r="D1892" s="25"/>
      <c r="E1892" s="25"/>
      <c r="F1892" s="25"/>
      <c r="G1892" s="25"/>
      <c r="H1892" s="25"/>
      <c r="I1892" s="25"/>
      <c r="J1892" s="25"/>
      <c r="K1892" s="25"/>
      <c r="L1892" s="25"/>
      <c r="M1892" s="25"/>
      <c r="N1892" s="25"/>
      <c r="O1892" s="25"/>
      <c r="P1892" s="25"/>
      <c r="Q1892" s="25"/>
      <c r="R1892" s="25"/>
      <c r="S1892" s="25"/>
      <c r="T1892" s="25"/>
      <c r="U1892" s="25"/>
      <c r="V1892" s="25"/>
      <c r="W1892" s="25"/>
      <c r="X1892" s="25"/>
      <c r="Y1892" s="25"/>
      <c r="Z1892" s="25"/>
      <c r="AA1892" s="25"/>
      <c r="AB1892" s="25"/>
      <c r="AC1892" s="25"/>
      <c r="AD1892" s="25"/>
      <c r="AE1892" s="25"/>
      <c r="AF1892" s="25"/>
      <c r="AG1892" s="25"/>
      <c r="AH1892" s="25"/>
      <c r="AI1892" s="25"/>
      <c r="AJ1892" s="155"/>
    </row>
    <row r="1893" spans="4:36" x14ac:dyDescent="0.2">
      <c r="D1893" s="25"/>
      <c r="E1893" s="25"/>
      <c r="F1893" s="25"/>
      <c r="G1893" s="25"/>
      <c r="H1893" s="25"/>
      <c r="I1893" s="25"/>
      <c r="J1893" s="25"/>
      <c r="K1893" s="25"/>
      <c r="L1893" s="25"/>
      <c r="M1893" s="25"/>
      <c r="N1893" s="25"/>
      <c r="O1893" s="25"/>
      <c r="P1893" s="25"/>
      <c r="Q1893" s="25"/>
      <c r="R1893" s="25"/>
      <c r="S1893" s="25"/>
      <c r="T1893" s="25"/>
      <c r="U1893" s="25"/>
      <c r="V1893" s="25"/>
      <c r="W1893" s="25"/>
      <c r="X1893" s="25"/>
      <c r="Y1893" s="25"/>
      <c r="Z1893" s="25"/>
      <c r="AA1893" s="25"/>
      <c r="AB1893" s="25"/>
      <c r="AC1893" s="25"/>
      <c r="AD1893" s="25"/>
      <c r="AE1893" s="25"/>
      <c r="AF1893" s="25"/>
      <c r="AG1893" s="25"/>
      <c r="AH1893" s="25"/>
      <c r="AI1893" s="25"/>
      <c r="AJ1893" s="155"/>
    </row>
    <row r="1894" spans="4:36" x14ac:dyDescent="0.2">
      <c r="D1894" s="25"/>
      <c r="E1894" s="25"/>
      <c r="F1894" s="25"/>
      <c r="G1894" s="25"/>
      <c r="H1894" s="25"/>
      <c r="I1894" s="25"/>
      <c r="J1894" s="25"/>
      <c r="K1894" s="25"/>
      <c r="L1894" s="25"/>
      <c r="M1894" s="25"/>
      <c r="N1894" s="25"/>
      <c r="O1894" s="25"/>
      <c r="P1894" s="25"/>
      <c r="Q1894" s="25"/>
      <c r="R1894" s="25"/>
      <c r="S1894" s="25"/>
      <c r="T1894" s="25"/>
      <c r="U1894" s="25"/>
      <c r="V1894" s="25"/>
      <c r="W1894" s="25"/>
      <c r="X1894" s="25"/>
      <c r="Y1894" s="25"/>
      <c r="Z1894" s="25"/>
      <c r="AA1894" s="25"/>
      <c r="AB1894" s="25"/>
      <c r="AC1894" s="25"/>
      <c r="AD1894" s="25"/>
      <c r="AE1894" s="25"/>
      <c r="AF1894" s="25"/>
      <c r="AG1894" s="25"/>
      <c r="AH1894" s="25"/>
      <c r="AI1894" s="25"/>
      <c r="AJ1894" s="155"/>
    </row>
    <row r="1895" spans="4:36" x14ac:dyDescent="0.2">
      <c r="D1895" s="25"/>
      <c r="E1895" s="25"/>
      <c r="F1895" s="25"/>
      <c r="G1895" s="25"/>
      <c r="H1895" s="25"/>
      <c r="I1895" s="25"/>
      <c r="J1895" s="25"/>
      <c r="K1895" s="25"/>
      <c r="L1895" s="25"/>
      <c r="M1895" s="25"/>
      <c r="N1895" s="25"/>
      <c r="O1895" s="25"/>
      <c r="P1895" s="25"/>
      <c r="Q1895" s="25"/>
      <c r="R1895" s="25"/>
      <c r="S1895" s="25"/>
      <c r="T1895" s="25"/>
      <c r="U1895" s="25"/>
      <c r="V1895" s="25"/>
      <c r="W1895" s="25"/>
      <c r="X1895" s="25"/>
      <c r="Y1895" s="25"/>
      <c r="Z1895" s="25"/>
      <c r="AA1895" s="25"/>
      <c r="AB1895" s="25"/>
      <c r="AC1895" s="25"/>
      <c r="AD1895" s="25"/>
      <c r="AE1895" s="25"/>
      <c r="AF1895" s="25"/>
      <c r="AG1895" s="25"/>
      <c r="AH1895" s="25"/>
      <c r="AI1895" s="25"/>
      <c r="AJ1895" s="155"/>
    </row>
    <row r="1896" spans="4:36" x14ac:dyDescent="0.2">
      <c r="D1896" s="25"/>
      <c r="E1896" s="25"/>
      <c r="F1896" s="25"/>
      <c r="G1896" s="25"/>
      <c r="H1896" s="25"/>
      <c r="I1896" s="25"/>
      <c r="J1896" s="25"/>
      <c r="K1896" s="25"/>
      <c r="L1896" s="25"/>
      <c r="M1896" s="25"/>
      <c r="N1896" s="25"/>
      <c r="O1896" s="25"/>
      <c r="P1896" s="25"/>
      <c r="Q1896" s="25"/>
      <c r="R1896" s="25"/>
      <c r="S1896" s="25"/>
      <c r="T1896" s="25"/>
      <c r="U1896" s="25"/>
      <c r="V1896" s="25"/>
      <c r="W1896" s="25"/>
      <c r="X1896" s="25"/>
      <c r="Y1896" s="25"/>
      <c r="Z1896" s="25"/>
      <c r="AA1896" s="25"/>
      <c r="AB1896" s="25"/>
      <c r="AC1896" s="25"/>
      <c r="AD1896" s="25"/>
      <c r="AE1896" s="25"/>
      <c r="AF1896" s="25"/>
      <c r="AG1896" s="25"/>
      <c r="AH1896" s="25"/>
      <c r="AI1896" s="25"/>
      <c r="AJ1896" s="155"/>
    </row>
    <row r="1897" spans="4:36" x14ac:dyDescent="0.2">
      <c r="D1897" s="25"/>
      <c r="E1897" s="25"/>
      <c r="F1897" s="25"/>
      <c r="G1897" s="25"/>
      <c r="H1897" s="25"/>
      <c r="I1897" s="25"/>
      <c r="J1897" s="25"/>
      <c r="K1897" s="25"/>
      <c r="L1897" s="25"/>
      <c r="M1897" s="25"/>
      <c r="N1897" s="25"/>
      <c r="O1897" s="25"/>
      <c r="P1897" s="25"/>
      <c r="Q1897" s="25"/>
      <c r="R1897" s="25"/>
      <c r="S1897" s="25"/>
      <c r="T1897" s="25"/>
      <c r="U1897" s="25"/>
      <c r="V1897" s="25"/>
      <c r="W1897" s="25"/>
      <c r="X1897" s="25"/>
      <c r="Y1897" s="25"/>
      <c r="Z1897" s="25"/>
      <c r="AA1897" s="25"/>
      <c r="AB1897" s="25"/>
      <c r="AC1897" s="25"/>
      <c r="AD1897" s="25"/>
      <c r="AE1897" s="25"/>
      <c r="AF1897" s="25"/>
      <c r="AG1897" s="25"/>
      <c r="AH1897" s="25"/>
      <c r="AI1897" s="25"/>
      <c r="AJ1897" s="155"/>
    </row>
    <row r="1898" spans="4:36" x14ac:dyDescent="0.2">
      <c r="D1898" s="25"/>
      <c r="E1898" s="25"/>
      <c r="F1898" s="25"/>
      <c r="G1898" s="25"/>
      <c r="H1898" s="25"/>
      <c r="I1898" s="25"/>
      <c r="J1898" s="25"/>
      <c r="K1898" s="25"/>
      <c r="L1898" s="25"/>
      <c r="M1898" s="25"/>
      <c r="N1898" s="25"/>
      <c r="O1898" s="25"/>
      <c r="P1898" s="25"/>
      <c r="Q1898" s="25"/>
      <c r="R1898" s="25"/>
      <c r="S1898" s="25"/>
      <c r="T1898" s="25"/>
      <c r="U1898" s="25"/>
      <c r="V1898" s="25"/>
      <c r="W1898" s="25"/>
      <c r="X1898" s="25"/>
      <c r="Y1898" s="25"/>
      <c r="Z1898" s="25"/>
      <c r="AA1898" s="25"/>
      <c r="AB1898" s="25"/>
      <c r="AC1898" s="25"/>
      <c r="AD1898" s="25"/>
      <c r="AE1898" s="25"/>
      <c r="AF1898" s="25"/>
      <c r="AG1898" s="25"/>
      <c r="AH1898" s="25"/>
      <c r="AI1898" s="25"/>
      <c r="AJ1898" s="155"/>
    </row>
    <row r="1899" spans="4:36" x14ac:dyDescent="0.2">
      <c r="D1899" s="25"/>
      <c r="E1899" s="25"/>
      <c r="F1899" s="25"/>
      <c r="G1899" s="25"/>
      <c r="H1899" s="25"/>
      <c r="I1899" s="25"/>
      <c r="J1899" s="25"/>
      <c r="K1899" s="25"/>
      <c r="L1899" s="25"/>
      <c r="M1899" s="25"/>
      <c r="N1899" s="25"/>
      <c r="O1899" s="25"/>
      <c r="P1899" s="25"/>
      <c r="Q1899" s="25"/>
      <c r="R1899" s="25"/>
      <c r="S1899" s="25"/>
      <c r="T1899" s="25"/>
      <c r="U1899" s="25"/>
      <c r="V1899" s="25"/>
      <c r="W1899" s="25"/>
      <c r="X1899" s="25"/>
      <c r="Y1899" s="25"/>
      <c r="Z1899" s="25"/>
      <c r="AA1899" s="25"/>
      <c r="AB1899" s="25"/>
      <c r="AC1899" s="25"/>
      <c r="AD1899" s="25"/>
      <c r="AE1899" s="25"/>
      <c r="AF1899" s="25"/>
      <c r="AG1899" s="25"/>
      <c r="AH1899" s="25"/>
      <c r="AI1899" s="25"/>
      <c r="AJ1899" s="155"/>
    </row>
    <row r="1900" spans="4:36" x14ac:dyDescent="0.2">
      <c r="D1900" s="25"/>
      <c r="E1900" s="25"/>
      <c r="F1900" s="25"/>
      <c r="G1900" s="25"/>
      <c r="H1900" s="25"/>
      <c r="I1900" s="25"/>
      <c r="J1900" s="25"/>
      <c r="K1900" s="25"/>
      <c r="L1900" s="25"/>
      <c r="M1900" s="25"/>
      <c r="N1900" s="25"/>
      <c r="O1900" s="25"/>
      <c r="P1900" s="25"/>
      <c r="Q1900" s="25"/>
      <c r="R1900" s="25"/>
      <c r="S1900" s="25"/>
      <c r="T1900" s="25"/>
      <c r="U1900" s="25"/>
      <c r="V1900" s="25"/>
      <c r="W1900" s="25"/>
      <c r="X1900" s="25"/>
      <c r="Y1900" s="25"/>
      <c r="Z1900" s="25"/>
      <c r="AA1900" s="25"/>
      <c r="AB1900" s="25"/>
      <c r="AC1900" s="25"/>
      <c r="AD1900" s="25"/>
      <c r="AE1900" s="25"/>
      <c r="AF1900" s="25"/>
      <c r="AG1900" s="25"/>
      <c r="AH1900" s="25"/>
      <c r="AI1900" s="25"/>
      <c r="AJ1900" s="155"/>
    </row>
    <row r="1901" spans="4:36" x14ac:dyDescent="0.2">
      <c r="D1901" s="25"/>
      <c r="E1901" s="25"/>
      <c r="F1901" s="25"/>
      <c r="G1901" s="25"/>
      <c r="H1901" s="25"/>
      <c r="I1901" s="25"/>
      <c r="J1901" s="25"/>
      <c r="K1901" s="25"/>
      <c r="L1901" s="25"/>
      <c r="M1901" s="25"/>
      <c r="N1901" s="25"/>
      <c r="O1901" s="25"/>
      <c r="P1901" s="25"/>
      <c r="Q1901" s="25"/>
      <c r="R1901" s="25"/>
      <c r="S1901" s="25"/>
      <c r="T1901" s="25"/>
      <c r="U1901" s="25"/>
      <c r="V1901" s="25"/>
      <c r="W1901" s="25"/>
      <c r="X1901" s="25"/>
      <c r="Y1901" s="25"/>
      <c r="Z1901" s="25"/>
      <c r="AA1901" s="25"/>
      <c r="AB1901" s="25"/>
      <c r="AC1901" s="25"/>
      <c r="AD1901" s="25"/>
      <c r="AE1901" s="25"/>
      <c r="AF1901" s="25"/>
      <c r="AG1901" s="25"/>
      <c r="AH1901" s="25"/>
      <c r="AI1901" s="25"/>
      <c r="AJ1901" s="155"/>
    </row>
    <row r="1902" spans="4:36" x14ac:dyDescent="0.2">
      <c r="D1902" s="25"/>
      <c r="E1902" s="25"/>
      <c r="F1902" s="25"/>
      <c r="G1902" s="25"/>
      <c r="H1902" s="25"/>
      <c r="I1902" s="25"/>
      <c r="J1902" s="25"/>
      <c r="K1902" s="25"/>
      <c r="L1902" s="25"/>
      <c r="M1902" s="25"/>
      <c r="N1902" s="25"/>
      <c r="O1902" s="25"/>
      <c r="P1902" s="25"/>
      <c r="Q1902" s="25"/>
      <c r="R1902" s="25"/>
      <c r="S1902" s="25"/>
      <c r="T1902" s="25"/>
      <c r="U1902" s="25"/>
      <c r="V1902" s="25"/>
      <c r="W1902" s="25"/>
      <c r="X1902" s="25"/>
      <c r="Y1902" s="25"/>
      <c r="Z1902" s="25"/>
      <c r="AA1902" s="25"/>
      <c r="AB1902" s="25"/>
      <c r="AC1902" s="25"/>
      <c r="AD1902" s="25"/>
      <c r="AE1902" s="25"/>
      <c r="AF1902" s="25"/>
      <c r="AG1902" s="25"/>
      <c r="AH1902" s="25"/>
      <c r="AI1902" s="25"/>
      <c r="AJ1902" s="155"/>
    </row>
    <row r="1903" spans="4:36" x14ac:dyDescent="0.2">
      <c r="D1903" s="25"/>
      <c r="E1903" s="25"/>
      <c r="F1903" s="25"/>
      <c r="G1903" s="25"/>
      <c r="H1903" s="25"/>
      <c r="I1903" s="25"/>
      <c r="J1903" s="25"/>
      <c r="K1903" s="25"/>
      <c r="L1903" s="25"/>
      <c r="M1903" s="25"/>
      <c r="N1903" s="25"/>
      <c r="O1903" s="25"/>
      <c r="P1903" s="25"/>
      <c r="Q1903" s="25"/>
      <c r="R1903" s="25"/>
      <c r="S1903" s="25"/>
      <c r="T1903" s="25"/>
      <c r="U1903" s="25"/>
      <c r="V1903" s="25"/>
      <c r="W1903" s="25"/>
      <c r="X1903" s="25"/>
      <c r="Y1903" s="25"/>
      <c r="Z1903" s="25"/>
      <c r="AA1903" s="25"/>
      <c r="AB1903" s="25"/>
      <c r="AC1903" s="25"/>
      <c r="AD1903" s="25"/>
      <c r="AE1903" s="25"/>
      <c r="AF1903" s="25"/>
      <c r="AG1903" s="25"/>
      <c r="AH1903" s="25"/>
      <c r="AI1903" s="25"/>
      <c r="AJ1903" s="155"/>
    </row>
    <row r="1904" spans="4:36" x14ac:dyDescent="0.2">
      <c r="D1904" s="25"/>
      <c r="E1904" s="25"/>
      <c r="F1904" s="25"/>
      <c r="G1904" s="25"/>
      <c r="H1904" s="25"/>
      <c r="I1904" s="25"/>
      <c r="J1904" s="25"/>
      <c r="K1904" s="25"/>
      <c r="L1904" s="25"/>
      <c r="M1904" s="25"/>
      <c r="N1904" s="25"/>
      <c r="O1904" s="25"/>
      <c r="P1904" s="25"/>
      <c r="Q1904" s="25"/>
      <c r="R1904" s="25"/>
      <c r="S1904" s="25"/>
      <c r="T1904" s="25"/>
      <c r="U1904" s="25"/>
      <c r="V1904" s="25"/>
      <c r="W1904" s="25"/>
      <c r="X1904" s="25"/>
      <c r="Y1904" s="25"/>
      <c r="Z1904" s="25"/>
      <c r="AA1904" s="25"/>
      <c r="AB1904" s="25"/>
      <c r="AC1904" s="25"/>
      <c r="AD1904" s="25"/>
      <c r="AE1904" s="25"/>
      <c r="AF1904" s="25"/>
      <c r="AG1904" s="25"/>
      <c r="AH1904" s="25"/>
      <c r="AI1904" s="25"/>
      <c r="AJ1904" s="155"/>
    </row>
    <row r="1905" spans="4:36" x14ac:dyDescent="0.2">
      <c r="D1905" s="25"/>
      <c r="E1905" s="25"/>
      <c r="F1905" s="25"/>
      <c r="G1905" s="25"/>
      <c r="H1905" s="25"/>
      <c r="I1905" s="25"/>
      <c r="J1905" s="25"/>
      <c r="K1905" s="25"/>
      <c r="L1905" s="25"/>
      <c r="M1905" s="25"/>
      <c r="N1905" s="25"/>
      <c r="O1905" s="25"/>
      <c r="P1905" s="25"/>
      <c r="Q1905" s="25"/>
      <c r="R1905" s="25"/>
      <c r="S1905" s="25"/>
      <c r="T1905" s="25"/>
      <c r="U1905" s="25"/>
      <c r="V1905" s="25"/>
      <c r="W1905" s="25"/>
      <c r="X1905" s="25"/>
      <c r="Y1905" s="25"/>
      <c r="Z1905" s="25"/>
      <c r="AA1905" s="25"/>
      <c r="AB1905" s="25"/>
      <c r="AC1905" s="25"/>
      <c r="AD1905" s="25"/>
      <c r="AE1905" s="25"/>
      <c r="AF1905" s="25"/>
      <c r="AG1905" s="25"/>
      <c r="AH1905" s="25"/>
      <c r="AI1905" s="25"/>
      <c r="AJ1905" s="155"/>
    </row>
    <row r="1906" spans="4:36" x14ac:dyDescent="0.2">
      <c r="D1906" s="25"/>
      <c r="E1906" s="25"/>
      <c r="F1906" s="25"/>
      <c r="G1906" s="25"/>
      <c r="H1906" s="25"/>
      <c r="I1906" s="25"/>
      <c r="J1906" s="25"/>
      <c r="K1906" s="25"/>
      <c r="L1906" s="25"/>
      <c r="M1906" s="25"/>
      <c r="N1906" s="25"/>
      <c r="O1906" s="25"/>
      <c r="P1906" s="25"/>
      <c r="Q1906" s="25"/>
      <c r="R1906" s="25"/>
      <c r="S1906" s="25"/>
      <c r="T1906" s="25"/>
      <c r="U1906" s="25"/>
      <c r="V1906" s="25"/>
      <c r="W1906" s="25"/>
      <c r="X1906" s="25"/>
      <c r="Y1906" s="25"/>
      <c r="Z1906" s="25"/>
      <c r="AA1906" s="25"/>
      <c r="AB1906" s="25"/>
      <c r="AC1906" s="25"/>
      <c r="AD1906" s="25"/>
      <c r="AE1906" s="25"/>
      <c r="AF1906" s="25"/>
      <c r="AG1906" s="25"/>
      <c r="AH1906" s="25"/>
      <c r="AI1906" s="25"/>
      <c r="AJ1906" s="155"/>
    </row>
    <row r="1907" spans="4:36" x14ac:dyDescent="0.2">
      <c r="D1907" s="25"/>
      <c r="E1907" s="25"/>
      <c r="F1907" s="25"/>
      <c r="G1907" s="25"/>
      <c r="H1907" s="25"/>
      <c r="I1907" s="25"/>
      <c r="J1907" s="25"/>
      <c r="K1907" s="25"/>
      <c r="L1907" s="25"/>
      <c r="M1907" s="25"/>
      <c r="N1907" s="25"/>
      <c r="O1907" s="25"/>
      <c r="P1907" s="25"/>
      <c r="Q1907" s="25"/>
      <c r="R1907" s="25"/>
      <c r="S1907" s="25"/>
      <c r="T1907" s="25"/>
      <c r="U1907" s="25"/>
      <c r="V1907" s="25"/>
      <c r="W1907" s="25"/>
      <c r="X1907" s="25"/>
      <c r="Y1907" s="25"/>
      <c r="Z1907" s="25"/>
      <c r="AA1907" s="25"/>
      <c r="AB1907" s="25"/>
      <c r="AC1907" s="25"/>
      <c r="AD1907" s="25"/>
      <c r="AE1907" s="25"/>
      <c r="AF1907" s="25"/>
      <c r="AG1907" s="25"/>
      <c r="AH1907" s="25"/>
      <c r="AI1907" s="25"/>
      <c r="AJ1907" s="155"/>
    </row>
    <row r="1908" spans="4:36" x14ac:dyDescent="0.2">
      <c r="D1908" s="25"/>
      <c r="E1908" s="25"/>
      <c r="F1908" s="25"/>
      <c r="G1908" s="25"/>
      <c r="H1908" s="25"/>
      <c r="I1908" s="25"/>
      <c r="J1908" s="25"/>
      <c r="K1908" s="25"/>
      <c r="L1908" s="25"/>
      <c r="M1908" s="25"/>
      <c r="N1908" s="25"/>
      <c r="O1908" s="25"/>
      <c r="P1908" s="25"/>
      <c r="Q1908" s="25"/>
      <c r="R1908" s="25"/>
      <c r="S1908" s="25"/>
      <c r="T1908" s="25"/>
      <c r="U1908" s="25"/>
      <c r="V1908" s="25"/>
      <c r="W1908" s="25"/>
      <c r="X1908" s="25"/>
      <c r="Y1908" s="25"/>
      <c r="Z1908" s="25"/>
      <c r="AA1908" s="25"/>
      <c r="AB1908" s="25"/>
      <c r="AC1908" s="25"/>
      <c r="AD1908" s="25"/>
      <c r="AE1908" s="25"/>
      <c r="AF1908" s="25"/>
      <c r="AG1908" s="25"/>
      <c r="AH1908" s="25"/>
      <c r="AI1908" s="25"/>
      <c r="AJ1908" s="155"/>
    </row>
    <row r="1909" spans="4:36" x14ac:dyDescent="0.2">
      <c r="D1909" s="25"/>
      <c r="E1909" s="25"/>
      <c r="F1909" s="25"/>
      <c r="G1909" s="25"/>
      <c r="H1909" s="25"/>
      <c r="I1909" s="25"/>
      <c r="J1909" s="25"/>
      <c r="K1909" s="25"/>
      <c r="L1909" s="25"/>
      <c r="M1909" s="25"/>
      <c r="N1909" s="25"/>
      <c r="O1909" s="25"/>
      <c r="P1909" s="25"/>
      <c r="Q1909" s="25"/>
      <c r="R1909" s="25"/>
      <c r="S1909" s="25"/>
      <c r="T1909" s="25"/>
      <c r="U1909" s="25"/>
      <c r="V1909" s="25"/>
      <c r="W1909" s="25"/>
      <c r="X1909" s="25"/>
      <c r="Y1909" s="25"/>
      <c r="Z1909" s="25"/>
      <c r="AA1909" s="25"/>
      <c r="AB1909" s="25"/>
      <c r="AC1909" s="25"/>
      <c r="AD1909" s="25"/>
      <c r="AE1909" s="25"/>
      <c r="AF1909" s="25"/>
      <c r="AG1909" s="25"/>
      <c r="AH1909" s="25"/>
      <c r="AI1909" s="25"/>
      <c r="AJ1909" s="155"/>
    </row>
    <row r="1910" spans="4:36" x14ac:dyDescent="0.2">
      <c r="D1910" s="25"/>
      <c r="E1910" s="25"/>
      <c r="F1910" s="25"/>
      <c r="G1910" s="25"/>
      <c r="H1910" s="25"/>
      <c r="I1910" s="25"/>
      <c r="J1910" s="25"/>
      <c r="K1910" s="25"/>
      <c r="L1910" s="25"/>
      <c r="M1910" s="25"/>
      <c r="N1910" s="25"/>
      <c r="O1910" s="25"/>
      <c r="P1910" s="25"/>
      <c r="Q1910" s="25"/>
      <c r="R1910" s="25"/>
      <c r="S1910" s="25"/>
      <c r="T1910" s="25"/>
      <c r="U1910" s="25"/>
      <c r="V1910" s="25"/>
      <c r="W1910" s="25"/>
      <c r="X1910" s="25"/>
      <c r="Y1910" s="25"/>
      <c r="Z1910" s="25"/>
      <c r="AA1910" s="25"/>
      <c r="AB1910" s="25"/>
      <c r="AC1910" s="25"/>
      <c r="AD1910" s="25"/>
      <c r="AE1910" s="25"/>
      <c r="AF1910" s="25"/>
      <c r="AG1910" s="25"/>
      <c r="AH1910" s="25"/>
      <c r="AI1910" s="25"/>
      <c r="AJ1910" s="155"/>
    </row>
    <row r="1911" spans="4:36" x14ac:dyDescent="0.2">
      <c r="D1911" s="25"/>
      <c r="E1911" s="25"/>
      <c r="F1911" s="25"/>
      <c r="G1911" s="25"/>
      <c r="H1911" s="25"/>
      <c r="I1911" s="25"/>
      <c r="J1911" s="25"/>
      <c r="K1911" s="25"/>
      <c r="L1911" s="25"/>
      <c r="M1911" s="25"/>
      <c r="N1911" s="25"/>
      <c r="O1911" s="25"/>
      <c r="P1911" s="25"/>
      <c r="Q1911" s="25"/>
      <c r="R1911" s="25"/>
      <c r="S1911" s="25"/>
      <c r="T1911" s="25"/>
      <c r="U1911" s="25"/>
      <c r="V1911" s="25"/>
      <c r="W1911" s="25"/>
      <c r="X1911" s="25"/>
      <c r="Y1911" s="25"/>
      <c r="Z1911" s="25"/>
      <c r="AA1911" s="25"/>
      <c r="AB1911" s="25"/>
      <c r="AC1911" s="25"/>
      <c r="AD1911" s="25"/>
      <c r="AE1911" s="25"/>
      <c r="AF1911" s="25"/>
      <c r="AG1911" s="25"/>
      <c r="AH1911" s="25"/>
      <c r="AI1911" s="25"/>
      <c r="AJ1911" s="155"/>
    </row>
    <row r="1912" spans="4:36" x14ac:dyDescent="0.2">
      <c r="D1912" s="25"/>
      <c r="E1912" s="25"/>
      <c r="F1912" s="25"/>
      <c r="G1912" s="25"/>
      <c r="H1912" s="25"/>
      <c r="I1912" s="25"/>
      <c r="J1912" s="25"/>
      <c r="K1912" s="25"/>
      <c r="L1912" s="25"/>
      <c r="M1912" s="25"/>
      <c r="N1912" s="25"/>
      <c r="O1912" s="25"/>
      <c r="P1912" s="25"/>
      <c r="Q1912" s="25"/>
      <c r="R1912" s="25"/>
      <c r="S1912" s="25"/>
      <c r="T1912" s="25"/>
      <c r="U1912" s="25"/>
      <c r="V1912" s="25"/>
      <c r="W1912" s="25"/>
      <c r="X1912" s="25"/>
      <c r="Y1912" s="25"/>
      <c r="Z1912" s="25"/>
      <c r="AA1912" s="25"/>
      <c r="AB1912" s="25"/>
      <c r="AC1912" s="25"/>
      <c r="AD1912" s="25"/>
      <c r="AE1912" s="25"/>
      <c r="AF1912" s="25"/>
      <c r="AG1912" s="25"/>
      <c r="AH1912" s="25"/>
      <c r="AI1912" s="25"/>
      <c r="AJ1912" s="155"/>
    </row>
    <row r="1913" spans="4:36" x14ac:dyDescent="0.2">
      <c r="D1913" s="25"/>
      <c r="E1913" s="25"/>
      <c r="F1913" s="25"/>
      <c r="G1913" s="25"/>
      <c r="H1913" s="25"/>
      <c r="I1913" s="25"/>
      <c r="J1913" s="25"/>
      <c r="K1913" s="25"/>
      <c r="L1913" s="25"/>
      <c r="M1913" s="25"/>
      <c r="N1913" s="25"/>
      <c r="O1913" s="25"/>
      <c r="P1913" s="25"/>
      <c r="Q1913" s="25"/>
      <c r="R1913" s="25"/>
      <c r="S1913" s="25"/>
      <c r="T1913" s="25"/>
      <c r="U1913" s="25"/>
      <c r="V1913" s="25"/>
      <c r="W1913" s="25"/>
      <c r="X1913" s="25"/>
      <c r="Y1913" s="25"/>
      <c r="Z1913" s="25"/>
      <c r="AA1913" s="25"/>
      <c r="AB1913" s="25"/>
      <c r="AC1913" s="25"/>
      <c r="AD1913" s="25"/>
      <c r="AE1913" s="25"/>
      <c r="AF1913" s="25"/>
      <c r="AG1913" s="25"/>
      <c r="AH1913" s="25"/>
      <c r="AI1913" s="25"/>
      <c r="AJ1913" s="155"/>
    </row>
    <row r="1914" spans="4:36" x14ac:dyDescent="0.2">
      <c r="D1914" s="25"/>
      <c r="E1914" s="25"/>
      <c r="F1914" s="25"/>
      <c r="G1914" s="25"/>
      <c r="H1914" s="25"/>
      <c r="I1914" s="25"/>
      <c r="J1914" s="25"/>
      <c r="K1914" s="25"/>
      <c r="L1914" s="25"/>
      <c r="M1914" s="25"/>
      <c r="N1914" s="25"/>
      <c r="O1914" s="25"/>
      <c r="P1914" s="25"/>
      <c r="Q1914" s="25"/>
      <c r="R1914" s="25"/>
      <c r="S1914" s="25"/>
      <c r="T1914" s="25"/>
      <c r="U1914" s="25"/>
      <c r="V1914" s="25"/>
      <c r="W1914" s="25"/>
      <c r="X1914" s="25"/>
      <c r="Y1914" s="25"/>
      <c r="Z1914" s="25"/>
      <c r="AA1914" s="25"/>
      <c r="AB1914" s="25"/>
      <c r="AC1914" s="25"/>
      <c r="AD1914" s="25"/>
      <c r="AE1914" s="25"/>
      <c r="AF1914" s="25"/>
      <c r="AG1914" s="25"/>
      <c r="AH1914" s="25"/>
      <c r="AI1914" s="25"/>
      <c r="AJ1914" s="155"/>
    </row>
    <row r="1915" spans="4:36" x14ac:dyDescent="0.2">
      <c r="D1915" s="25"/>
      <c r="E1915" s="25"/>
      <c r="F1915" s="25"/>
      <c r="G1915" s="25"/>
      <c r="H1915" s="25"/>
      <c r="I1915" s="25"/>
      <c r="J1915" s="25"/>
      <c r="K1915" s="25"/>
      <c r="L1915" s="25"/>
      <c r="M1915" s="25"/>
      <c r="N1915" s="25"/>
      <c r="O1915" s="25"/>
      <c r="P1915" s="25"/>
      <c r="Q1915" s="25"/>
      <c r="R1915" s="25"/>
      <c r="S1915" s="25"/>
      <c r="T1915" s="25"/>
      <c r="U1915" s="25"/>
      <c r="V1915" s="25"/>
      <c r="W1915" s="25"/>
      <c r="X1915" s="25"/>
      <c r="Y1915" s="25"/>
      <c r="Z1915" s="25"/>
      <c r="AA1915" s="25"/>
      <c r="AB1915" s="25"/>
      <c r="AC1915" s="25"/>
      <c r="AD1915" s="25"/>
      <c r="AE1915" s="25"/>
      <c r="AF1915" s="25"/>
      <c r="AG1915" s="25"/>
      <c r="AH1915" s="25"/>
      <c r="AI1915" s="25"/>
      <c r="AJ1915" s="155"/>
    </row>
    <row r="1916" spans="4:36" x14ac:dyDescent="0.2">
      <c r="D1916" s="25"/>
      <c r="E1916" s="25"/>
      <c r="F1916" s="25"/>
      <c r="G1916" s="25"/>
      <c r="H1916" s="25"/>
      <c r="I1916" s="25"/>
      <c r="J1916" s="25"/>
      <c r="K1916" s="25"/>
      <c r="L1916" s="25"/>
      <c r="M1916" s="25"/>
      <c r="N1916" s="25"/>
      <c r="O1916" s="25"/>
      <c r="P1916" s="25"/>
      <c r="Q1916" s="25"/>
      <c r="R1916" s="25"/>
      <c r="S1916" s="25"/>
      <c r="T1916" s="25"/>
      <c r="U1916" s="25"/>
      <c r="V1916" s="25"/>
      <c r="W1916" s="25"/>
      <c r="X1916" s="25"/>
      <c r="Y1916" s="25"/>
      <c r="Z1916" s="25"/>
      <c r="AA1916" s="25"/>
      <c r="AB1916" s="25"/>
      <c r="AC1916" s="25"/>
      <c r="AD1916" s="25"/>
      <c r="AE1916" s="25"/>
      <c r="AF1916" s="25"/>
      <c r="AG1916" s="25"/>
      <c r="AH1916" s="25"/>
      <c r="AI1916" s="25"/>
      <c r="AJ1916" s="155"/>
    </row>
    <row r="1917" spans="4:36" x14ac:dyDescent="0.2">
      <c r="D1917" s="25"/>
      <c r="E1917" s="25"/>
      <c r="F1917" s="25"/>
      <c r="G1917" s="25"/>
      <c r="H1917" s="25"/>
      <c r="I1917" s="25"/>
      <c r="J1917" s="25"/>
      <c r="K1917" s="25"/>
      <c r="L1917" s="25"/>
      <c r="M1917" s="25"/>
      <c r="N1917" s="25"/>
      <c r="O1917" s="25"/>
      <c r="P1917" s="25"/>
      <c r="Q1917" s="25"/>
      <c r="R1917" s="25"/>
      <c r="S1917" s="25"/>
      <c r="T1917" s="25"/>
      <c r="U1917" s="25"/>
      <c r="V1917" s="25"/>
      <c r="W1917" s="25"/>
      <c r="X1917" s="25"/>
      <c r="Y1917" s="25"/>
      <c r="Z1917" s="25"/>
      <c r="AA1917" s="25"/>
      <c r="AB1917" s="25"/>
      <c r="AC1917" s="25"/>
      <c r="AD1917" s="25"/>
      <c r="AE1917" s="25"/>
      <c r="AF1917" s="25"/>
      <c r="AG1917" s="25"/>
      <c r="AH1917" s="25"/>
      <c r="AI1917" s="25"/>
      <c r="AJ1917" s="155"/>
    </row>
    <row r="1918" spans="4:36" x14ac:dyDescent="0.2">
      <c r="D1918" s="25"/>
      <c r="E1918" s="25"/>
      <c r="F1918" s="25"/>
      <c r="G1918" s="25"/>
      <c r="H1918" s="25"/>
      <c r="I1918" s="25"/>
      <c r="J1918" s="25"/>
      <c r="K1918" s="25"/>
      <c r="L1918" s="25"/>
      <c r="M1918" s="25"/>
      <c r="N1918" s="25"/>
      <c r="O1918" s="25"/>
      <c r="P1918" s="25"/>
      <c r="Q1918" s="25"/>
      <c r="R1918" s="25"/>
      <c r="S1918" s="25"/>
      <c r="T1918" s="25"/>
      <c r="U1918" s="25"/>
      <c r="V1918" s="25"/>
      <c r="W1918" s="25"/>
      <c r="X1918" s="25"/>
      <c r="Y1918" s="25"/>
      <c r="Z1918" s="25"/>
      <c r="AA1918" s="25"/>
      <c r="AB1918" s="25"/>
      <c r="AC1918" s="25"/>
      <c r="AD1918" s="25"/>
      <c r="AE1918" s="25"/>
      <c r="AF1918" s="25"/>
      <c r="AG1918" s="25"/>
      <c r="AH1918" s="25"/>
      <c r="AI1918" s="25"/>
      <c r="AJ1918" s="155"/>
    </row>
    <row r="1919" spans="4:36" x14ac:dyDescent="0.2">
      <c r="D1919" s="25"/>
      <c r="E1919" s="25"/>
      <c r="F1919" s="25"/>
      <c r="G1919" s="25"/>
      <c r="H1919" s="25"/>
      <c r="I1919" s="25"/>
      <c r="J1919" s="25"/>
      <c r="K1919" s="25"/>
      <c r="L1919" s="25"/>
      <c r="M1919" s="25"/>
      <c r="N1919" s="25"/>
      <c r="O1919" s="25"/>
      <c r="P1919" s="25"/>
      <c r="Q1919" s="25"/>
      <c r="R1919" s="25"/>
      <c r="S1919" s="25"/>
      <c r="T1919" s="25"/>
      <c r="U1919" s="25"/>
      <c r="V1919" s="25"/>
      <c r="W1919" s="25"/>
      <c r="X1919" s="25"/>
      <c r="Y1919" s="25"/>
      <c r="Z1919" s="25"/>
      <c r="AA1919" s="25"/>
      <c r="AB1919" s="25"/>
      <c r="AC1919" s="25"/>
      <c r="AD1919" s="25"/>
      <c r="AE1919" s="25"/>
      <c r="AF1919" s="25"/>
      <c r="AG1919" s="25"/>
      <c r="AH1919" s="25"/>
      <c r="AI1919" s="25"/>
      <c r="AJ1919" s="155"/>
    </row>
    <row r="1920" spans="4:36" x14ac:dyDescent="0.2">
      <c r="D1920" s="25"/>
      <c r="E1920" s="25"/>
      <c r="F1920" s="25"/>
      <c r="G1920" s="25"/>
      <c r="H1920" s="25"/>
      <c r="I1920" s="25"/>
      <c r="J1920" s="25"/>
      <c r="K1920" s="25"/>
      <c r="L1920" s="25"/>
      <c r="M1920" s="25"/>
      <c r="N1920" s="25"/>
      <c r="O1920" s="25"/>
      <c r="P1920" s="25"/>
      <c r="Q1920" s="25"/>
      <c r="R1920" s="25"/>
      <c r="S1920" s="25"/>
      <c r="T1920" s="25"/>
      <c r="U1920" s="25"/>
      <c r="V1920" s="25"/>
      <c r="W1920" s="25"/>
      <c r="X1920" s="25"/>
      <c r="Y1920" s="25"/>
      <c r="Z1920" s="25"/>
      <c r="AA1920" s="25"/>
      <c r="AB1920" s="25"/>
      <c r="AC1920" s="25"/>
      <c r="AD1920" s="25"/>
      <c r="AE1920" s="25"/>
      <c r="AF1920" s="25"/>
      <c r="AG1920" s="25"/>
      <c r="AH1920" s="25"/>
      <c r="AI1920" s="25"/>
      <c r="AJ1920" s="155"/>
    </row>
    <row r="1921" spans="4:36" x14ac:dyDescent="0.2">
      <c r="D1921" s="25"/>
      <c r="E1921" s="25"/>
      <c r="F1921" s="25"/>
      <c r="G1921" s="25"/>
      <c r="H1921" s="25"/>
      <c r="I1921" s="25"/>
      <c r="J1921" s="25"/>
      <c r="K1921" s="25"/>
      <c r="L1921" s="25"/>
      <c r="M1921" s="25"/>
      <c r="N1921" s="25"/>
      <c r="O1921" s="25"/>
      <c r="P1921" s="25"/>
      <c r="Q1921" s="25"/>
      <c r="R1921" s="25"/>
      <c r="S1921" s="25"/>
      <c r="T1921" s="25"/>
      <c r="U1921" s="25"/>
      <c r="V1921" s="25"/>
      <c r="W1921" s="25"/>
      <c r="X1921" s="25"/>
      <c r="Y1921" s="25"/>
      <c r="Z1921" s="25"/>
      <c r="AA1921" s="25"/>
      <c r="AB1921" s="25"/>
      <c r="AC1921" s="25"/>
      <c r="AD1921" s="25"/>
      <c r="AE1921" s="25"/>
      <c r="AF1921" s="25"/>
      <c r="AG1921" s="25"/>
      <c r="AH1921" s="25"/>
      <c r="AI1921" s="25"/>
      <c r="AJ1921" s="155"/>
    </row>
    <row r="1922" spans="4:36" x14ac:dyDescent="0.2">
      <c r="D1922" s="25"/>
      <c r="E1922" s="25"/>
      <c r="F1922" s="25"/>
      <c r="G1922" s="25"/>
      <c r="H1922" s="25"/>
      <c r="I1922" s="25"/>
      <c r="J1922" s="25"/>
      <c r="K1922" s="25"/>
      <c r="L1922" s="25"/>
      <c r="M1922" s="25"/>
      <c r="N1922" s="25"/>
      <c r="O1922" s="25"/>
      <c r="P1922" s="25"/>
      <c r="Q1922" s="25"/>
      <c r="R1922" s="25"/>
      <c r="S1922" s="25"/>
      <c r="T1922" s="25"/>
      <c r="U1922" s="25"/>
      <c r="V1922" s="25"/>
      <c r="W1922" s="25"/>
      <c r="X1922" s="25"/>
      <c r="Y1922" s="25"/>
      <c r="Z1922" s="25"/>
      <c r="AA1922" s="25"/>
      <c r="AB1922" s="25"/>
      <c r="AC1922" s="25"/>
      <c r="AD1922" s="25"/>
      <c r="AE1922" s="25"/>
      <c r="AF1922" s="25"/>
      <c r="AG1922" s="25"/>
      <c r="AH1922" s="25"/>
      <c r="AI1922" s="25"/>
      <c r="AJ1922" s="155"/>
    </row>
    <row r="1923" spans="4:36" x14ac:dyDescent="0.2">
      <c r="D1923" s="25"/>
      <c r="E1923" s="25"/>
      <c r="F1923" s="25"/>
      <c r="G1923" s="25"/>
      <c r="H1923" s="25"/>
      <c r="I1923" s="25"/>
      <c r="J1923" s="25"/>
      <c r="K1923" s="25"/>
      <c r="L1923" s="25"/>
      <c r="M1923" s="25"/>
      <c r="N1923" s="25"/>
      <c r="O1923" s="25"/>
      <c r="P1923" s="25"/>
      <c r="Q1923" s="25"/>
      <c r="R1923" s="25"/>
      <c r="S1923" s="25"/>
      <c r="T1923" s="25"/>
      <c r="U1923" s="25"/>
      <c r="V1923" s="25"/>
      <c r="W1923" s="25"/>
      <c r="X1923" s="25"/>
      <c r="Y1923" s="25"/>
      <c r="Z1923" s="25"/>
      <c r="AA1923" s="25"/>
      <c r="AB1923" s="25"/>
      <c r="AC1923" s="25"/>
      <c r="AD1923" s="25"/>
      <c r="AE1923" s="25"/>
      <c r="AF1923" s="25"/>
      <c r="AG1923" s="25"/>
      <c r="AH1923" s="25"/>
      <c r="AI1923" s="25"/>
      <c r="AJ1923" s="155"/>
    </row>
    <row r="1924" spans="4:36" x14ac:dyDescent="0.2">
      <c r="D1924" s="25"/>
      <c r="E1924" s="25"/>
      <c r="F1924" s="25"/>
      <c r="G1924" s="25"/>
      <c r="H1924" s="25"/>
      <c r="I1924" s="25"/>
      <c r="J1924" s="25"/>
      <c r="K1924" s="25"/>
      <c r="L1924" s="25"/>
      <c r="M1924" s="25"/>
      <c r="N1924" s="25"/>
      <c r="O1924" s="25"/>
      <c r="P1924" s="25"/>
      <c r="Q1924" s="25"/>
      <c r="R1924" s="25"/>
      <c r="S1924" s="25"/>
      <c r="T1924" s="25"/>
      <c r="U1924" s="25"/>
      <c r="V1924" s="25"/>
      <c r="W1924" s="25"/>
      <c r="X1924" s="25"/>
      <c r="Y1924" s="25"/>
      <c r="Z1924" s="25"/>
      <c r="AA1924" s="25"/>
      <c r="AB1924" s="25"/>
      <c r="AC1924" s="25"/>
      <c r="AD1924" s="25"/>
      <c r="AE1924" s="25"/>
      <c r="AF1924" s="25"/>
      <c r="AG1924" s="25"/>
      <c r="AH1924" s="25"/>
      <c r="AI1924" s="25"/>
      <c r="AJ1924" s="155"/>
    </row>
    <row r="1925" spans="4:36" x14ac:dyDescent="0.2">
      <c r="D1925" s="25"/>
      <c r="E1925" s="25"/>
      <c r="F1925" s="25"/>
      <c r="G1925" s="25"/>
      <c r="H1925" s="25"/>
      <c r="I1925" s="25"/>
      <c r="J1925" s="25"/>
      <c r="K1925" s="25"/>
      <c r="L1925" s="25"/>
      <c r="M1925" s="25"/>
      <c r="N1925" s="25"/>
      <c r="O1925" s="25"/>
      <c r="P1925" s="25"/>
      <c r="Q1925" s="25"/>
      <c r="R1925" s="25"/>
      <c r="S1925" s="25"/>
      <c r="T1925" s="25"/>
      <c r="U1925" s="25"/>
      <c r="V1925" s="25"/>
      <c r="W1925" s="25"/>
      <c r="X1925" s="25"/>
      <c r="Y1925" s="25"/>
      <c r="Z1925" s="25"/>
      <c r="AA1925" s="25"/>
      <c r="AB1925" s="25"/>
      <c r="AC1925" s="25"/>
      <c r="AD1925" s="25"/>
      <c r="AE1925" s="25"/>
      <c r="AF1925" s="25"/>
      <c r="AG1925" s="25"/>
      <c r="AH1925" s="25"/>
      <c r="AI1925" s="25"/>
      <c r="AJ1925" s="155"/>
    </row>
    <row r="1926" spans="4:36" x14ac:dyDescent="0.2">
      <c r="D1926" s="25"/>
      <c r="E1926" s="25"/>
      <c r="F1926" s="25"/>
      <c r="G1926" s="25"/>
      <c r="H1926" s="25"/>
      <c r="I1926" s="25"/>
      <c r="J1926" s="25"/>
      <c r="K1926" s="25"/>
      <c r="L1926" s="25"/>
      <c r="M1926" s="25"/>
      <c r="N1926" s="25"/>
      <c r="O1926" s="25"/>
      <c r="P1926" s="25"/>
      <c r="Q1926" s="25"/>
      <c r="R1926" s="25"/>
      <c r="S1926" s="25"/>
      <c r="T1926" s="25"/>
      <c r="U1926" s="25"/>
      <c r="V1926" s="25"/>
      <c r="W1926" s="25"/>
      <c r="X1926" s="25"/>
      <c r="Y1926" s="25"/>
      <c r="Z1926" s="25"/>
      <c r="AA1926" s="25"/>
      <c r="AB1926" s="25"/>
      <c r="AC1926" s="25"/>
      <c r="AD1926" s="25"/>
      <c r="AE1926" s="25"/>
      <c r="AF1926" s="25"/>
      <c r="AG1926" s="25"/>
      <c r="AH1926" s="25"/>
      <c r="AI1926" s="25"/>
      <c r="AJ1926" s="155"/>
    </row>
    <row r="1927" spans="4:36" x14ac:dyDescent="0.2">
      <c r="D1927" s="25"/>
      <c r="E1927" s="25"/>
      <c r="F1927" s="25"/>
      <c r="G1927" s="25"/>
      <c r="H1927" s="25"/>
      <c r="I1927" s="25"/>
      <c r="J1927" s="25"/>
      <c r="K1927" s="25"/>
      <c r="L1927" s="25"/>
      <c r="M1927" s="25"/>
      <c r="N1927" s="25"/>
      <c r="O1927" s="25"/>
      <c r="P1927" s="25"/>
      <c r="Q1927" s="25"/>
      <c r="R1927" s="25"/>
      <c r="S1927" s="25"/>
      <c r="T1927" s="25"/>
      <c r="U1927" s="25"/>
      <c r="V1927" s="25"/>
      <c r="W1927" s="25"/>
      <c r="X1927" s="25"/>
      <c r="Y1927" s="25"/>
      <c r="Z1927" s="25"/>
      <c r="AA1927" s="25"/>
      <c r="AB1927" s="25"/>
      <c r="AC1927" s="25"/>
      <c r="AD1927" s="25"/>
      <c r="AE1927" s="25"/>
      <c r="AF1927" s="25"/>
      <c r="AG1927" s="25"/>
      <c r="AH1927" s="25"/>
      <c r="AI1927" s="25"/>
      <c r="AJ1927" s="155"/>
    </row>
    <row r="1928" spans="4:36" x14ac:dyDescent="0.2">
      <c r="D1928" s="25"/>
      <c r="E1928" s="25"/>
      <c r="F1928" s="25"/>
      <c r="G1928" s="25"/>
      <c r="H1928" s="25"/>
      <c r="I1928" s="25"/>
      <c r="J1928" s="25"/>
      <c r="K1928" s="25"/>
      <c r="L1928" s="25"/>
      <c r="M1928" s="25"/>
      <c r="N1928" s="25"/>
      <c r="O1928" s="25"/>
      <c r="P1928" s="25"/>
      <c r="Q1928" s="25"/>
      <c r="R1928" s="25"/>
      <c r="S1928" s="25"/>
      <c r="T1928" s="25"/>
      <c r="U1928" s="25"/>
      <c r="V1928" s="25"/>
      <c r="W1928" s="25"/>
      <c r="X1928" s="25"/>
      <c r="Y1928" s="25"/>
      <c r="Z1928" s="25"/>
      <c r="AA1928" s="25"/>
      <c r="AB1928" s="25"/>
      <c r="AC1928" s="25"/>
      <c r="AD1928" s="25"/>
      <c r="AE1928" s="25"/>
      <c r="AF1928" s="25"/>
      <c r="AG1928" s="25"/>
      <c r="AH1928" s="25"/>
      <c r="AI1928" s="25"/>
      <c r="AJ1928" s="155"/>
    </row>
    <row r="1929" spans="4:36" x14ac:dyDescent="0.2">
      <c r="D1929" s="25"/>
      <c r="E1929" s="25"/>
      <c r="F1929" s="25"/>
      <c r="G1929" s="25"/>
      <c r="H1929" s="25"/>
      <c r="I1929" s="25"/>
      <c r="J1929" s="25"/>
      <c r="K1929" s="25"/>
      <c r="L1929" s="25"/>
      <c r="M1929" s="25"/>
      <c r="N1929" s="25"/>
      <c r="O1929" s="25"/>
      <c r="P1929" s="25"/>
      <c r="Q1929" s="25"/>
      <c r="R1929" s="25"/>
      <c r="S1929" s="25"/>
      <c r="T1929" s="25"/>
      <c r="U1929" s="25"/>
      <c r="V1929" s="25"/>
      <c r="W1929" s="25"/>
      <c r="X1929" s="25"/>
      <c r="Y1929" s="25"/>
      <c r="Z1929" s="25"/>
      <c r="AA1929" s="25"/>
      <c r="AB1929" s="25"/>
      <c r="AC1929" s="25"/>
      <c r="AD1929" s="25"/>
      <c r="AE1929" s="25"/>
      <c r="AF1929" s="25"/>
      <c r="AG1929" s="25"/>
      <c r="AH1929" s="25"/>
      <c r="AI1929" s="25"/>
      <c r="AJ1929" s="155"/>
    </row>
    <row r="1930" spans="4:36" x14ac:dyDescent="0.2">
      <c r="D1930" s="25"/>
      <c r="E1930" s="25"/>
      <c r="F1930" s="25"/>
      <c r="G1930" s="25"/>
      <c r="H1930" s="25"/>
      <c r="I1930" s="25"/>
      <c r="J1930" s="25"/>
      <c r="K1930" s="25"/>
      <c r="L1930" s="25"/>
      <c r="M1930" s="25"/>
      <c r="N1930" s="25"/>
      <c r="O1930" s="25"/>
      <c r="P1930" s="25"/>
      <c r="Q1930" s="25"/>
      <c r="R1930" s="25"/>
      <c r="S1930" s="25"/>
      <c r="T1930" s="25"/>
      <c r="U1930" s="25"/>
      <c r="V1930" s="25"/>
      <c r="W1930" s="25"/>
      <c r="X1930" s="25"/>
      <c r="Y1930" s="25"/>
      <c r="Z1930" s="25"/>
      <c r="AA1930" s="25"/>
      <c r="AB1930" s="25"/>
      <c r="AC1930" s="25"/>
      <c r="AD1930" s="25"/>
      <c r="AE1930" s="25"/>
      <c r="AF1930" s="25"/>
      <c r="AG1930" s="25"/>
      <c r="AH1930" s="25"/>
      <c r="AI1930" s="25"/>
      <c r="AJ1930" s="155"/>
    </row>
    <row r="1931" spans="4:36" x14ac:dyDescent="0.2">
      <c r="D1931" s="25"/>
      <c r="E1931" s="25"/>
      <c r="F1931" s="25"/>
      <c r="G1931" s="25"/>
      <c r="H1931" s="25"/>
      <c r="I1931" s="25"/>
      <c r="J1931" s="25"/>
      <c r="K1931" s="25"/>
      <c r="L1931" s="25"/>
      <c r="M1931" s="25"/>
      <c r="N1931" s="25"/>
      <c r="O1931" s="25"/>
      <c r="P1931" s="25"/>
      <c r="Q1931" s="25"/>
      <c r="R1931" s="25"/>
      <c r="S1931" s="25"/>
      <c r="T1931" s="25"/>
      <c r="U1931" s="25"/>
      <c r="V1931" s="25"/>
      <c r="W1931" s="25"/>
      <c r="X1931" s="25"/>
      <c r="Y1931" s="25"/>
      <c r="Z1931" s="25"/>
      <c r="AA1931" s="25"/>
      <c r="AB1931" s="25"/>
      <c r="AC1931" s="25"/>
      <c r="AD1931" s="25"/>
      <c r="AE1931" s="25"/>
      <c r="AF1931" s="25"/>
      <c r="AG1931" s="25"/>
      <c r="AH1931" s="25"/>
      <c r="AI1931" s="25"/>
      <c r="AJ1931" s="155"/>
    </row>
    <row r="1932" spans="4:36" x14ac:dyDescent="0.2">
      <c r="D1932" s="25"/>
      <c r="E1932" s="25"/>
      <c r="F1932" s="25"/>
      <c r="G1932" s="25"/>
      <c r="H1932" s="25"/>
      <c r="I1932" s="25"/>
      <c r="J1932" s="25"/>
      <c r="K1932" s="25"/>
      <c r="L1932" s="25"/>
      <c r="M1932" s="25"/>
      <c r="N1932" s="25"/>
      <c r="O1932" s="25"/>
      <c r="P1932" s="25"/>
      <c r="Q1932" s="25"/>
      <c r="R1932" s="25"/>
      <c r="S1932" s="25"/>
      <c r="T1932" s="25"/>
      <c r="U1932" s="25"/>
      <c r="V1932" s="25"/>
      <c r="W1932" s="25"/>
      <c r="X1932" s="25"/>
      <c r="Y1932" s="25"/>
      <c r="Z1932" s="25"/>
      <c r="AA1932" s="25"/>
      <c r="AB1932" s="25"/>
      <c r="AC1932" s="25"/>
      <c r="AD1932" s="25"/>
      <c r="AE1932" s="25"/>
      <c r="AF1932" s="25"/>
      <c r="AG1932" s="25"/>
      <c r="AH1932" s="25"/>
      <c r="AI1932" s="25"/>
      <c r="AJ1932" s="155"/>
    </row>
    <row r="1933" spans="4:36" x14ac:dyDescent="0.2">
      <c r="D1933" s="25"/>
      <c r="E1933" s="25"/>
      <c r="F1933" s="25"/>
      <c r="G1933" s="25"/>
      <c r="H1933" s="25"/>
      <c r="I1933" s="25"/>
      <c r="J1933" s="25"/>
      <c r="K1933" s="25"/>
      <c r="L1933" s="25"/>
      <c r="M1933" s="25"/>
      <c r="N1933" s="25"/>
      <c r="O1933" s="25"/>
      <c r="P1933" s="25"/>
      <c r="Q1933" s="25"/>
      <c r="R1933" s="25"/>
      <c r="S1933" s="25"/>
      <c r="T1933" s="25"/>
      <c r="U1933" s="25"/>
      <c r="V1933" s="25"/>
      <c r="W1933" s="25"/>
      <c r="X1933" s="25"/>
      <c r="Y1933" s="25"/>
      <c r="Z1933" s="25"/>
      <c r="AA1933" s="25"/>
      <c r="AB1933" s="25"/>
      <c r="AC1933" s="25"/>
      <c r="AD1933" s="25"/>
      <c r="AE1933" s="25"/>
      <c r="AF1933" s="25"/>
      <c r="AG1933" s="25"/>
      <c r="AH1933" s="25"/>
      <c r="AI1933" s="25"/>
      <c r="AJ1933" s="155"/>
    </row>
    <row r="1934" spans="4:36" x14ac:dyDescent="0.2">
      <c r="D1934" s="25"/>
      <c r="E1934" s="25"/>
      <c r="F1934" s="25"/>
      <c r="G1934" s="25"/>
      <c r="H1934" s="25"/>
      <c r="I1934" s="25"/>
      <c r="J1934" s="25"/>
      <c r="K1934" s="25"/>
      <c r="L1934" s="25"/>
      <c r="M1934" s="25"/>
      <c r="N1934" s="25"/>
      <c r="O1934" s="25"/>
      <c r="P1934" s="25"/>
      <c r="Q1934" s="25"/>
      <c r="R1934" s="25"/>
      <c r="S1934" s="25"/>
      <c r="T1934" s="25"/>
      <c r="U1934" s="25"/>
      <c r="V1934" s="25"/>
      <c r="W1934" s="25"/>
      <c r="X1934" s="25"/>
      <c r="Y1934" s="25"/>
      <c r="Z1934" s="25"/>
      <c r="AA1934" s="25"/>
      <c r="AB1934" s="25"/>
      <c r="AC1934" s="25"/>
      <c r="AD1934" s="25"/>
      <c r="AE1934" s="25"/>
      <c r="AF1934" s="25"/>
      <c r="AG1934" s="25"/>
      <c r="AH1934" s="25"/>
      <c r="AI1934" s="25"/>
      <c r="AJ1934" s="155"/>
    </row>
    <row r="1935" spans="4:36" x14ac:dyDescent="0.2">
      <c r="D1935" s="25"/>
      <c r="E1935" s="25"/>
      <c r="F1935" s="25"/>
      <c r="G1935" s="25"/>
      <c r="H1935" s="25"/>
      <c r="I1935" s="25"/>
      <c r="J1935" s="25"/>
      <c r="K1935" s="25"/>
      <c r="L1935" s="25"/>
      <c r="M1935" s="25"/>
      <c r="N1935" s="25"/>
      <c r="O1935" s="25"/>
      <c r="P1935" s="25"/>
      <c r="Q1935" s="25"/>
      <c r="R1935" s="25"/>
      <c r="S1935" s="25"/>
      <c r="T1935" s="25"/>
      <c r="U1935" s="25"/>
      <c r="V1935" s="25"/>
      <c r="W1935" s="25"/>
      <c r="X1935" s="25"/>
      <c r="Y1935" s="25"/>
      <c r="Z1935" s="25"/>
      <c r="AA1935" s="25"/>
      <c r="AB1935" s="25"/>
      <c r="AC1935" s="25"/>
      <c r="AD1935" s="25"/>
      <c r="AE1935" s="25"/>
      <c r="AF1935" s="25"/>
      <c r="AG1935" s="25"/>
      <c r="AH1935" s="25"/>
      <c r="AI1935" s="25"/>
      <c r="AJ1935" s="155"/>
    </row>
    <row r="1936" spans="4:36" x14ac:dyDescent="0.2">
      <c r="D1936" s="25"/>
      <c r="E1936" s="25"/>
      <c r="F1936" s="25"/>
      <c r="G1936" s="25"/>
      <c r="H1936" s="25"/>
      <c r="I1936" s="25"/>
      <c r="J1936" s="25"/>
      <c r="K1936" s="25"/>
      <c r="L1936" s="25"/>
      <c r="M1936" s="25"/>
      <c r="N1936" s="25"/>
      <c r="O1936" s="25"/>
      <c r="P1936" s="25"/>
      <c r="Q1936" s="25"/>
      <c r="R1936" s="25"/>
      <c r="S1936" s="25"/>
      <c r="T1936" s="25"/>
      <c r="U1936" s="25"/>
      <c r="V1936" s="25"/>
      <c r="W1936" s="25"/>
      <c r="X1936" s="25"/>
      <c r="Y1936" s="25"/>
      <c r="Z1936" s="25"/>
      <c r="AA1936" s="25"/>
      <c r="AB1936" s="25"/>
      <c r="AC1936" s="25"/>
      <c r="AD1936" s="25"/>
      <c r="AE1936" s="25"/>
      <c r="AF1936" s="25"/>
      <c r="AG1936" s="25"/>
      <c r="AH1936" s="25"/>
      <c r="AI1936" s="25"/>
      <c r="AJ1936" s="155"/>
    </row>
    <row r="1937" spans="4:36" x14ac:dyDescent="0.2">
      <c r="D1937" s="25"/>
      <c r="E1937" s="25"/>
      <c r="F1937" s="25"/>
      <c r="G1937" s="25"/>
      <c r="H1937" s="25"/>
      <c r="I1937" s="25"/>
      <c r="J1937" s="25"/>
      <c r="K1937" s="25"/>
      <c r="L1937" s="25"/>
      <c r="M1937" s="25"/>
      <c r="N1937" s="25"/>
      <c r="O1937" s="25"/>
      <c r="P1937" s="25"/>
      <c r="Q1937" s="25"/>
      <c r="R1937" s="25"/>
      <c r="S1937" s="25"/>
      <c r="T1937" s="25"/>
      <c r="U1937" s="25"/>
      <c r="V1937" s="25"/>
      <c r="W1937" s="25"/>
      <c r="X1937" s="25"/>
      <c r="Y1937" s="25"/>
      <c r="Z1937" s="25"/>
      <c r="AA1937" s="25"/>
      <c r="AB1937" s="25"/>
      <c r="AC1937" s="25"/>
      <c r="AD1937" s="25"/>
      <c r="AE1937" s="25"/>
      <c r="AF1937" s="25"/>
      <c r="AG1937" s="25"/>
      <c r="AH1937" s="25"/>
      <c r="AI1937" s="25"/>
      <c r="AJ1937" s="155"/>
    </row>
    <row r="1938" spans="4:36" x14ac:dyDescent="0.2">
      <c r="D1938" s="25"/>
      <c r="E1938" s="25"/>
      <c r="F1938" s="25"/>
      <c r="G1938" s="25"/>
      <c r="H1938" s="25"/>
      <c r="I1938" s="25"/>
      <c r="J1938" s="25"/>
      <c r="K1938" s="25"/>
      <c r="L1938" s="25"/>
      <c r="M1938" s="25"/>
      <c r="N1938" s="25"/>
      <c r="O1938" s="25"/>
      <c r="P1938" s="25"/>
      <c r="Q1938" s="25"/>
      <c r="R1938" s="25"/>
      <c r="S1938" s="25"/>
      <c r="T1938" s="25"/>
      <c r="U1938" s="25"/>
      <c r="V1938" s="25"/>
      <c r="W1938" s="25"/>
      <c r="X1938" s="25"/>
      <c r="Y1938" s="25"/>
      <c r="Z1938" s="25"/>
      <c r="AA1938" s="25"/>
      <c r="AB1938" s="25"/>
      <c r="AC1938" s="25"/>
      <c r="AD1938" s="25"/>
      <c r="AE1938" s="25"/>
      <c r="AF1938" s="25"/>
      <c r="AG1938" s="25"/>
      <c r="AH1938" s="25"/>
      <c r="AI1938" s="25"/>
      <c r="AJ1938" s="155"/>
    </row>
    <row r="1939" spans="4:36" x14ac:dyDescent="0.2">
      <c r="D1939" s="25"/>
      <c r="E1939" s="25"/>
      <c r="F1939" s="25"/>
      <c r="G1939" s="25"/>
      <c r="H1939" s="25"/>
      <c r="I1939" s="25"/>
      <c r="J1939" s="25"/>
      <c r="K1939" s="25"/>
      <c r="L1939" s="25"/>
      <c r="M1939" s="25"/>
      <c r="N1939" s="25"/>
      <c r="O1939" s="25"/>
      <c r="P1939" s="25"/>
      <c r="Q1939" s="25"/>
      <c r="R1939" s="25"/>
      <c r="S1939" s="25"/>
      <c r="T1939" s="25"/>
      <c r="U1939" s="25"/>
      <c r="V1939" s="25"/>
      <c r="W1939" s="25"/>
      <c r="X1939" s="25"/>
      <c r="Y1939" s="25"/>
      <c r="Z1939" s="25"/>
      <c r="AA1939" s="25"/>
      <c r="AB1939" s="25"/>
      <c r="AC1939" s="25"/>
      <c r="AD1939" s="25"/>
      <c r="AE1939" s="25"/>
      <c r="AF1939" s="25"/>
      <c r="AG1939" s="25"/>
      <c r="AH1939" s="25"/>
      <c r="AI1939" s="25"/>
      <c r="AJ1939" s="155"/>
    </row>
    <row r="1940" spans="4:36" x14ac:dyDescent="0.2">
      <c r="D1940" s="25"/>
      <c r="E1940" s="25"/>
      <c r="F1940" s="25"/>
      <c r="G1940" s="25"/>
      <c r="H1940" s="25"/>
      <c r="I1940" s="25"/>
      <c r="J1940" s="25"/>
      <c r="K1940" s="25"/>
      <c r="L1940" s="25"/>
      <c r="M1940" s="25"/>
      <c r="N1940" s="25"/>
      <c r="O1940" s="25"/>
      <c r="P1940" s="25"/>
      <c r="Q1940" s="25"/>
      <c r="R1940" s="25"/>
      <c r="S1940" s="25"/>
      <c r="T1940" s="25"/>
      <c r="U1940" s="25"/>
      <c r="V1940" s="25"/>
      <c r="W1940" s="25"/>
      <c r="X1940" s="25"/>
      <c r="Y1940" s="25"/>
      <c r="Z1940" s="25"/>
      <c r="AA1940" s="25"/>
      <c r="AB1940" s="25"/>
      <c r="AC1940" s="25"/>
      <c r="AD1940" s="25"/>
      <c r="AE1940" s="25"/>
      <c r="AF1940" s="25"/>
      <c r="AG1940" s="25"/>
      <c r="AH1940" s="25"/>
      <c r="AI1940" s="25"/>
      <c r="AJ1940" s="155"/>
    </row>
    <row r="1941" spans="4:36" x14ac:dyDescent="0.2">
      <c r="D1941" s="25"/>
      <c r="E1941" s="25"/>
      <c r="F1941" s="25"/>
      <c r="G1941" s="25"/>
      <c r="H1941" s="25"/>
      <c r="I1941" s="25"/>
      <c r="J1941" s="25"/>
      <c r="K1941" s="25"/>
      <c r="L1941" s="25"/>
      <c r="M1941" s="25"/>
      <c r="N1941" s="25"/>
      <c r="O1941" s="25"/>
      <c r="P1941" s="25"/>
      <c r="Q1941" s="25"/>
      <c r="R1941" s="25"/>
      <c r="S1941" s="25"/>
      <c r="T1941" s="25"/>
      <c r="U1941" s="25"/>
      <c r="V1941" s="25"/>
      <c r="W1941" s="25"/>
      <c r="X1941" s="25"/>
      <c r="Y1941" s="25"/>
      <c r="Z1941" s="25"/>
      <c r="AA1941" s="25"/>
      <c r="AB1941" s="25"/>
      <c r="AC1941" s="25"/>
      <c r="AD1941" s="25"/>
      <c r="AE1941" s="25"/>
      <c r="AF1941" s="25"/>
      <c r="AG1941" s="25"/>
      <c r="AH1941" s="25"/>
      <c r="AI1941" s="25"/>
      <c r="AJ1941" s="155"/>
    </row>
    <row r="1942" spans="4:36" x14ac:dyDescent="0.2">
      <c r="D1942" s="25"/>
      <c r="E1942" s="25"/>
      <c r="F1942" s="25"/>
      <c r="G1942" s="25"/>
      <c r="H1942" s="25"/>
      <c r="I1942" s="25"/>
      <c r="J1942" s="25"/>
      <c r="K1942" s="25"/>
      <c r="L1942" s="25"/>
      <c r="M1942" s="25"/>
      <c r="N1942" s="25"/>
      <c r="O1942" s="25"/>
      <c r="P1942" s="25"/>
      <c r="Q1942" s="25"/>
      <c r="R1942" s="25"/>
      <c r="S1942" s="25"/>
      <c r="T1942" s="25"/>
      <c r="U1942" s="25"/>
      <c r="V1942" s="25"/>
      <c r="W1942" s="25"/>
      <c r="X1942" s="25"/>
      <c r="Y1942" s="25"/>
      <c r="Z1942" s="25"/>
      <c r="AA1942" s="25"/>
      <c r="AB1942" s="25"/>
      <c r="AC1942" s="25"/>
      <c r="AD1942" s="25"/>
      <c r="AE1942" s="25"/>
      <c r="AF1942" s="25"/>
      <c r="AG1942" s="25"/>
      <c r="AH1942" s="25"/>
      <c r="AI1942" s="25"/>
      <c r="AJ1942" s="155"/>
    </row>
    <row r="1943" spans="4:36" x14ac:dyDescent="0.2">
      <c r="D1943" s="25"/>
      <c r="E1943" s="25"/>
      <c r="F1943" s="25"/>
      <c r="G1943" s="25"/>
      <c r="H1943" s="25"/>
      <c r="I1943" s="25"/>
      <c r="J1943" s="25"/>
      <c r="K1943" s="25"/>
      <c r="L1943" s="25"/>
      <c r="M1943" s="25"/>
      <c r="N1943" s="25"/>
      <c r="O1943" s="25"/>
      <c r="P1943" s="25"/>
      <c r="Q1943" s="25"/>
      <c r="R1943" s="25"/>
      <c r="S1943" s="25"/>
      <c r="T1943" s="25"/>
      <c r="U1943" s="25"/>
      <c r="V1943" s="25"/>
      <c r="W1943" s="25"/>
      <c r="X1943" s="25"/>
      <c r="Y1943" s="25"/>
      <c r="Z1943" s="25"/>
      <c r="AA1943" s="25"/>
      <c r="AB1943" s="25"/>
      <c r="AC1943" s="25"/>
      <c r="AD1943" s="25"/>
      <c r="AE1943" s="25"/>
      <c r="AF1943" s="25"/>
      <c r="AG1943" s="25"/>
      <c r="AH1943" s="25"/>
      <c r="AI1943" s="25"/>
      <c r="AJ1943" s="155"/>
    </row>
    <row r="1944" spans="4:36" x14ac:dyDescent="0.2">
      <c r="D1944" s="25"/>
      <c r="E1944" s="25"/>
      <c r="F1944" s="25"/>
      <c r="G1944" s="25"/>
      <c r="H1944" s="25"/>
      <c r="I1944" s="25"/>
      <c r="J1944" s="25"/>
      <c r="K1944" s="25"/>
      <c r="L1944" s="25"/>
      <c r="M1944" s="25"/>
      <c r="N1944" s="25"/>
      <c r="O1944" s="25"/>
      <c r="P1944" s="25"/>
      <c r="Q1944" s="25"/>
      <c r="R1944" s="25"/>
      <c r="S1944" s="25"/>
      <c r="T1944" s="25"/>
      <c r="U1944" s="25"/>
      <c r="V1944" s="25"/>
      <c r="W1944" s="25"/>
      <c r="X1944" s="25"/>
      <c r="Y1944" s="25"/>
      <c r="Z1944" s="25"/>
      <c r="AA1944" s="25"/>
      <c r="AB1944" s="25"/>
      <c r="AC1944" s="25"/>
      <c r="AD1944" s="25"/>
      <c r="AE1944" s="25"/>
      <c r="AF1944" s="25"/>
      <c r="AG1944" s="25"/>
      <c r="AH1944" s="25"/>
      <c r="AI1944" s="25"/>
      <c r="AJ1944" s="155"/>
    </row>
    <row r="1945" spans="4:36" x14ac:dyDescent="0.2">
      <c r="D1945" s="25"/>
      <c r="E1945" s="25"/>
      <c r="F1945" s="25"/>
      <c r="G1945" s="25"/>
      <c r="H1945" s="25"/>
      <c r="I1945" s="25"/>
      <c r="J1945" s="25"/>
      <c r="K1945" s="25"/>
      <c r="L1945" s="25"/>
      <c r="M1945" s="25"/>
      <c r="N1945" s="25"/>
      <c r="O1945" s="25"/>
      <c r="P1945" s="25"/>
      <c r="Q1945" s="25"/>
      <c r="R1945" s="25"/>
      <c r="S1945" s="25"/>
      <c r="T1945" s="25"/>
      <c r="U1945" s="25"/>
      <c r="V1945" s="25"/>
      <c r="W1945" s="25"/>
      <c r="X1945" s="25"/>
      <c r="Y1945" s="25"/>
      <c r="Z1945" s="25"/>
      <c r="AA1945" s="25"/>
      <c r="AB1945" s="25"/>
      <c r="AC1945" s="25"/>
      <c r="AD1945" s="25"/>
      <c r="AE1945" s="25"/>
      <c r="AF1945" s="25"/>
      <c r="AG1945" s="25"/>
      <c r="AH1945" s="25"/>
      <c r="AI1945" s="25"/>
      <c r="AJ1945" s="155"/>
    </row>
    <row r="1946" spans="4:36" x14ac:dyDescent="0.2">
      <c r="D1946" s="25"/>
      <c r="E1946" s="25"/>
      <c r="F1946" s="25"/>
      <c r="G1946" s="25"/>
      <c r="H1946" s="25"/>
      <c r="I1946" s="25"/>
      <c r="J1946" s="25"/>
      <c r="K1946" s="25"/>
      <c r="L1946" s="25"/>
      <c r="M1946" s="25"/>
      <c r="N1946" s="25"/>
      <c r="O1946" s="25"/>
      <c r="P1946" s="25"/>
      <c r="Q1946" s="25"/>
      <c r="R1946" s="25"/>
      <c r="S1946" s="25"/>
      <c r="T1946" s="25"/>
      <c r="U1946" s="25"/>
      <c r="V1946" s="25"/>
      <c r="W1946" s="25"/>
      <c r="X1946" s="25"/>
      <c r="Y1946" s="25"/>
      <c r="Z1946" s="25"/>
      <c r="AA1946" s="25"/>
      <c r="AB1946" s="25"/>
      <c r="AC1946" s="25"/>
      <c r="AD1946" s="25"/>
      <c r="AE1946" s="25"/>
      <c r="AF1946" s="25"/>
      <c r="AG1946" s="25"/>
      <c r="AH1946" s="25"/>
      <c r="AI1946" s="25"/>
      <c r="AJ1946" s="155"/>
    </row>
    <row r="1947" spans="4:36" x14ac:dyDescent="0.2">
      <c r="D1947" s="25"/>
      <c r="E1947" s="25"/>
      <c r="F1947" s="25"/>
      <c r="G1947" s="25"/>
      <c r="H1947" s="25"/>
      <c r="I1947" s="25"/>
      <c r="J1947" s="25"/>
      <c r="K1947" s="25"/>
      <c r="L1947" s="25"/>
      <c r="M1947" s="25"/>
      <c r="N1947" s="25"/>
      <c r="O1947" s="25"/>
      <c r="P1947" s="25"/>
      <c r="Q1947" s="25"/>
      <c r="R1947" s="25"/>
      <c r="S1947" s="25"/>
      <c r="T1947" s="25"/>
      <c r="U1947" s="25"/>
      <c r="V1947" s="25"/>
      <c r="W1947" s="25"/>
      <c r="X1947" s="25"/>
      <c r="Y1947" s="25"/>
      <c r="Z1947" s="25"/>
      <c r="AA1947" s="25"/>
      <c r="AB1947" s="25"/>
      <c r="AC1947" s="25"/>
      <c r="AD1947" s="25"/>
      <c r="AE1947" s="25"/>
      <c r="AF1947" s="25"/>
      <c r="AG1947" s="25"/>
      <c r="AH1947" s="25"/>
      <c r="AI1947" s="25"/>
      <c r="AJ1947" s="155"/>
    </row>
    <row r="1948" spans="4:36" x14ac:dyDescent="0.2">
      <c r="D1948" s="25"/>
      <c r="E1948" s="25"/>
      <c r="F1948" s="25"/>
      <c r="G1948" s="25"/>
      <c r="H1948" s="25"/>
      <c r="I1948" s="25"/>
      <c r="J1948" s="25"/>
      <c r="K1948" s="25"/>
      <c r="L1948" s="25"/>
      <c r="M1948" s="25"/>
      <c r="N1948" s="25"/>
      <c r="O1948" s="25"/>
      <c r="P1948" s="25"/>
      <c r="Q1948" s="25"/>
      <c r="R1948" s="25"/>
      <c r="S1948" s="25"/>
      <c r="T1948" s="25"/>
      <c r="U1948" s="25"/>
      <c r="V1948" s="25"/>
      <c r="W1948" s="25"/>
      <c r="X1948" s="25"/>
      <c r="Y1948" s="25"/>
      <c r="Z1948" s="25"/>
      <c r="AA1948" s="25"/>
      <c r="AB1948" s="25"/>
      <c r="AC1948" s="25"/>
      <c r="AD1948" s="25"/>
      <c r="AE1948" s="25"/>
      <c r="AF1948" s="25"/>
      <c r="AG1948" s="25"/>
      <c r="AH1948" s="25"/>
      <c r="AI1948" s="25"/>
      <c r="AJ1948" s="155"/>
    </row>
    <row r="1949" spans="4:36" x14ac:dyDescent="0.2">
      <c r="D1949" s="25"/>
      <c r="E1949" s="25"/>
      <c r="F1949" s="25"/>
      <c r="G1949" s="25"/>
      <c r="H1949" s="25"/>
      <c r="I1949" s="25"/>
      <c r="J1949" s="25"/>
      <c r="K1949" s="25"/>
      <c r="L1949" s="25"/>
      <c r="M1949" s="25"/>
      <c r="N1949" s="25"/>
      <c r="O1949" s="25"/>
      <c r="P1949" s="25"/>
      <c r="Q1949" s="25"/>
      <c r="R1949" s="25"/>
      <c r="S1949" s="25"/>
      <c r="T1949" s="25"/>
      <c r="U1949" s="25"/>
      <c r="V1949" s="25"/>
      <c r="W1949" s="25"/>
      <c r="X1949" s="25"/>
      <c r="Y1949" s="25"/>
      <c r="Z1949" s="25"/>
      <c r="AA1949" s="25"/>
      <c r="AB1949" s="25"/>
      <c r="AC1949" s="25"/>
      <c r="AD1949" s="25"/>
      <c r="AE1949" s="25"/>
      <c r="AF1949" s="25"/>
      <c r="AG1949" s="25"/>
      <c r="AH1949" s="25"/>
      <c r="AI1949" s="25"/>
      <c r="AJ1949" s="155"/>
    </row>
    <row r="1950" spans="4:36" x14ac:dyDescent="0.2">
      <c r="D1950" s="25"/>
      <c r="E1950" s="25"/>
      <c r="F1950" s="25"/>
      <c r="G1950" s="25"/>
      <c r="H1950" s="25"/>
      <c r="I1950" s="25"/>
      <c r="J1950" s="25"/>
      <c r="K1950" s="25"/>
      <c r="L1950" s="25"/>
      <c r="M1950" s="25"/>
      <c r="N1950" s="25"/>
      <c r="O1950" s="25"/>
      <c r="P1950" s="25"/>
      <c r="Q1950" s="25"/>
      <c r="R1950" s="25"/>
      <c r="S1950" s="25"/>
      <c r="T1950" s="25"/>
      <c r="U1950" s="25"/>
      <c r="V1950" s="25"/>
      <c r="W1950" s="25"/>
      <c r="X1950" s="25"/>
      <c r="Y1950" s="25"/>
      <c r="Z1950" s="25"/>
      <c r="AA1950" s="25"/>
      <c r="AB1950" s="25"/>
      <c r="AC1950" s="25"/>
      <c r="AD1950" s="25"/>
      <c r="AE1950" s="25"/>
      <c r="AF1950" s="25"/>
      <c r="AG1950" s="25"/>
      <c r="AH1950" s="25"/>
      <c r="AI1950" s="25"/>
      <c r="AJ1950" s="155"/>
    </row>
    <row r="1951" spans="4:36" x14ac:dyDescent="0.2">
      <c r="D1951" s="25"/>
      <c r="E1951" s="25"/>
      <c r="F1951" s="25"/>
      <c r="G1951" s="25"/>
      <c r="H1951" s="25"/>
      <c r="I1951" s="25"/>
      <c r="J1951" s="25"/>
      <c r="K1951" s="25"/>
      <c r="L1951" s="25"/>
      <c r="M1951" s="25"/>
      <c r="N1951" s="25"/>
      <c r="O1951" s="25"/>
      <c r="P1951" s="25"/>
      <c r="Q1951" s="25"/>
      <c r="R1951" s="25"/>
      <c r="S1951" s="25"/>
      <c r="T1951" s="25"/>
      <c r="U1951" s="25"/>
      <c r="V1951" s="25"/>
      <c r="W1951" s="25"/>
      <c r="X1951" s="25"/>
      <c r="Y1951" s="25"/>
      <c r="Z1951" s="25"/>
      <c r="AA1951" s="25"/>
      <c r="AB1951" s="25"/>
      <c r="AC1951" s="25"/>
      <c r="AD1951" s="25"/>
      <c r="AE1951" s="25"/>
      <c r="AF1951" s="25"/>
      <c r="AG1951" s="25"/>
      <c r="AH1951" s="25"/>
      <c r="AI1951" s="25"/>
      <c r="AJ1951" s="155"/>
    </row>
    <row r="1952" spans="4:36" x14ac:dyDescent="0.2">
      <c r="D1952" s="25"/>
      <c r="E1952" s="25"/>
      <c r="F1952" s="25"/>
      <c r="G1952" s="25"/>
      <c r="H1952" s="25"/>
      <c r="I1952" s="25"/>
      <c r="J1952" s="25"/>
      <c r="K1952" s="25"/>
      <c r="L1952" s="25"/>
      <c r="M1952" s="25"/>
      <c r="N1952" s="25"/>
      <c r="O1952" s="25"/>
      <c r="P1952" s="25"/>
      <c r="Q1952" s="25"/>
      <c r="R1952" s="25"/>
      <c r="S1952" s="25"/>
      <c r="T1952" s="25"/>
      <c r="U1952" s="25"/>
      <c r="V1952" s="25"/>
      <c r="W1952" s="25"/>
      <c r="X1952" s="25"/>
      <c r="Y1952" s="25"/>
      <c r="Z1952" s="25"/>
      <c r="AA1952" s="25"/>
      <c r="AB1952" s="25"/>
      <c r="AC1952" s="25"/>
      <c r="AD1952" s="25"/>
      <c r="AE1952" s="25"/>
      <c r="AF1952" s="25"/>
      <c r="AG1952" s="25"/>
      <c r="AH1952" s="25"/>
      <c r="AI1952" s="25"/>
      <c r="AJ1952" s="155"/>
    </row>
    <row r="1953" spans="4:36" x14ac:dyDescent="0.2">
      <c r="D1953" s="25"/>
      <c r="E1953" s="25"/>
      <c r="F1953" s="25"/>
      <c r="G1953" s="25"/>
      <c r="H1953" s="25"/>
      <c r="I1953" s="25"/>
      <c r="J1953" s="25"/>
      <c r="K1953" s="25"/>
      <c r="L1953" s="25"/>
      <c r="M1953" s="25"/>
      <c r="N1953" s="25"/>
      <c r="O1953" s="25"/>
      <c r="P1953" s="25"/>
      <c r="Q1953" s="25"/>
      <c r="R1953" s="25"/>
      <c r="S1953" s="25"/>
      <c r="T1953" s="25"/>
      <c r="U1953" s="25"/>
      <c r="V1953" s="25"/>
      <c r="W1953" s="25"/>
      <c r="X1953" s="25"/>
      <c r="Y1953" s="25"/>
      <c r="Z1953" s="25"/>
      <c r="AA1953" s="25"/>
      <c r="AB1953" s="25"/>
      <c r="AC1953" s="25"/>
      <c r="AD1953" s="25"/>
      <c r="AE1953" s="25"/>
      <c r="AF1953" s="25"/>
      <c r="AG1953" s="25"/>
      <c r="AH1953" s="25"/>
      <c r="AI1953" s="25"/>
      <c r="AJ1953" s="155"/>
    </row>
    <row r="1954" spans="4:36" x14ac:dyDescent="0.2">
      <c r="D1954" s="25"/>
      <c r="E1954" s="25"/>
      <c r="F1954" s="25"/>
      <c r="G1954" s="25"/>
      <c r="H1954" s="25"/>
      <c r="I1954" s="25"/>
      <c r="J1954" s="25"/>
      <c r="K1954" s="25"/>
      <c r="L1954" s="25"/>
      <c r="M1954" s="25"/>
      <c r="N1954" s="25"/>
      <c r="O1954" s="25"/>
      <c r="P1954" s="25"/>
      <c r="Q1954" s="25"/>
      <c r="R1954" s="25"/>
      <c r="S1954" s="25"/>
      <c r="T1954" s="25"/>
      <c r="U1954" s="25"/>
      <c r="V1954" s="25"/>
      <c r="W1954" s="25"/>
      <c r="X1954" s="25"/>
      <c r="Y1954" s="25"/>
      <c r="Z1954" s="25"/>
      <c r="AA1954" s="25"/>
      <c r="AB1954" s="25"/>
      <c r="AC1954" s="25"/>
      <c r="AD1954" s="25"/>
      <c r="AE1954" s="25"/>
      <c r="AF1954" s="25"/>
      <c r="AG1954" s="25"/>
      <c r="AH1954" s="25"/>
      <c r="AI1954" s="25"/>
      <c r="AJ1954" s="155"/>
    </row>
    <row r="1955" spans="4:36" x14ac:dyDescent="0.2">
      <c r="D1955" s="25"/>
      <c r="E1955" s="25"/>
      <c r="F1955" s="25"/>
      <c r="G1955" s="25"/>
      <c r="H1955" s="25"/>
      <c r="I1955" s="25"/>
      <c r="J1955" s="25"/>
      <c r="K1955" s="25"/>
      <c r="L1955" s="25"/>
      <c r="M1955" s="25"/>
      <c r="N1955" s="25"/>
      <c r="O1955" s="25"/>
      <c r="P1955" s="25"/>
      <c r="Q1955" s="25"/>
      <c r="R1955" s="25"/>
      <c r="S1955" s="25"/>
      <c r="T1955" s="25"/>
      <c r="U1955" s="25"/>
      <c r="V1955" s="25"/>
      <c r="W1955" s="25"/>
      <c r="X1955" s="25"/>
      <c r="Y1955" s="25"/>
      <c r="Z1955" s="25"/>
      <c r="AA1955" s="25"/>
      <c r="AB1955" s="25"/>
      <c r="AC1955" s="25"/>
      <c r="AD1955" s="25"/>
      <c r="AE1955" s="25"/>
      <c r="AF1955" s="25"/>
      <c r="AG1955" s="25"/>
      <c r="AH1955" s="25"/>
      <c r="AI1955" s="25"/>
      <c r="AJ1955" s="155"/>
    </row>
    <row r="1956" spans="4:36" x14ac:dyDescent="0.2">
      <c r="D1956" s="25"/>
      <c r="E1956" s="25"/>
      <c r="F1956" s="25"/>
      <c r="G1956" s="25"/>
      <c r="H1956" s="25"/>
      <c r="I1956" s="25"/>
      <c r="J1956" s="25"/>
      <c r="K1956" s="25"/>
      <c r="L1956" s="25"/>
      <c r="M1956" s="25"/>
      <c r="N1956" s="25"/>
      <c r="O1956" s="25"/>
      <c r="P1956" s="25"/>
      <c r="Q1956" s="25"/>
      <c r="R1956" s="25"/>
      <c r="S1956" s="25"/>
      <c r="T1956" s="25"/>
      <c r="U1956" s="25"/>
      <c r="V1956" s="25"/>
      <c r="W1956" s="25"/>
      <c r="X1956" s="25"/>
      <c r="Y1956" s="25"/>
      <c r="Z1956" s="25"/>
      <c r="AA1956" s="25"/>
      <c r="AB1956" s="25"/>
      <c r="AC1956" s="25"/>
      <c r="AD1956" s="25"/>
      <c r="AE1956" s="25"/>
      <c r="AF1956" s="25"/>
      <c r="AG1956" s="25"/>
      <c r="AH1956" s="25"/>
      <c r="AI1956" s="25"/>
      <c r="AJ1956" s="155"/>
    </row>
    <row r="1957" spans="4:36" x14ac:dyDescent="0.2">
      <c r="D1957" s="25"/>
      <c r="E1957" s="25"/>
      <c r="F1957" s="25"/>
      <c r="G1957" s="25"/>
      <c r="H1957" s="25"/>
      <c r="I1957" s="25"/>
      <c r="J1957" s="25"/>
      <c r="K1957" s="25"/>
      <c r="L1957" s="25"/>
      <c r="M1957" s="25"/>
      <c r="N1957" s="25"/>
      <c r="O1957" s="25"/>
      <c r="P1957" s="25"/>
      <c r="Q1957" s="25"/>
      <c r="R1957" s="25"/>
      <c r="S1957" s="25"/>
      <c r="T1957" s="25"/>
      <c r="U1957" s="25"/>
      <c r="V1957" s="25"/>
      <c r="W1957" s="25"/>
      <c r="X1957" s="25"/>
      <c r="Y1957" s="25"/>
      <c r="Z1957" s="25"/>
      <c r="AA1957" s="25"/>
      <c r="AB1957" s="25"/>
      <c r="AC1957" s="25"/>
      <c r="AD1957" s="25"/>
      <c r="AE1957" s="25"/>
      <c r="AF1957" s="25"/>
      <c r="AG1957" s="25"/>
      <c r="AH1957" s="25"/>
      <c r="AI1957" s="25"/>
      <c r="AJ1957" s="155"/>
    </row>
    <row r="1958" spans="4:36" x14ac:dyDescent="0.2">
      <c r="D1958" s="25"/>
      <c r="E1958" s="25"/>
      <c r="F1958" s="25"/>
      <c r="G1958" s="25"/>
      <c r="H1958" s="25"/>
      <c r="I1958" s="25"/>
      <c r="J1958" s="25"/>
      <c r="K1958" s="25"/>
      <c r="L1958" s="25"/>
      <c r="M1958" s="25"/>
      <c r="N1958" s="25"/>
      <c r="O1958" s="25"/>
      <c r="P1958" s="25"/>
      <c r="Q1958" s="25"/>
      <c r="R1958" s="25"/>
      <c r="S1958" s="25"/>
      <c r="T1958" s="25"/>
      <c r="U1958" s="25"/>
      <c r="V1958" s="25"/>
      <c r="W1958" s="25"/>
      <c r="X1958" s="25"/>
      <c r="Y1958" s="25"/>
      <c r="Z1958" s="25"/>
      <c r="AA1958" s="25"/>
      <c r="AB1958" s="25"/>
      <c r="AC1958" s="25"/>
      <c r="AD1958" s="25"/>
      <c r="AE1958" s="25"/>
      <c r="AF1958" s="25"/>
      <c r="AG1958" s="25"/>
      <c r="AH1958" s="25"/>
      <c r="AI1958" s="25"/>
      <c r="AJ1958" s="155"/>
    </row>
    <row r="1959" spans="4:36" x14ac:dyDescent="0.2">
      <c r="D1959" s="25"/>
      <c r="E1959" s="25"/>
      <c r="F1959" s="25"/>
      <c r="G1959" s="25"/>
      <c r="H1959" s="25"/>
      <c r="I1959" s="25"/>
      <c r="J1959" s="25"/>
      <c r="K1959" s="25"/>
      <c r="L1959" s="25"/>
      <c r="M1959" s="25"/>
      <c r="N1959" s="25"/>
      <c r="O1959" s="25"/>
      <c r="P1959" s="25"/>
      <c r="Q1959" s="25"/>
      <c r="R1959" s="25"/>
      <c r="S1959" s="25"/>
      <c r="T1959" s="25"/>
      <c r="U1959" s="25"/>
      <c r="V1959" s="25"/>
      <c r="W1959" s="25"/>
      <c r="X1959" s="25"/>
      <c r="Y1959" s="25"/>
      <c r="Z1959" s="25"/>
      <c r="AA1959" s="25"/>
      <c r="AB1959" s="25"/>
      <c r="AC1959" s="25"/>
      <c r="AD1959" s="25"/>
      <c r="AE1959" s="25"/>
      <c r="AF1959" s="25"/>
      <c r="AG1959" s="25"/>
      <c r="AH1959" s="25"/>
      <c r="AI1959" s="25"/>
      <c r="AJ1959" s="155"/>
    </row>
    <row r="1960" spans="4:36" x14ac:dyDescent="0.2">
      <c r="D1960" s="25"/>
      <c r="E1960" s="25"/>
      <c r="F1960" s="25"/>
      <c r="G1960" s="25"/>
      <c r="H1960" s="25"/>
      <c r="I1960" s="25"/>
      <c r="J1960" s="25"/>
      <c r="K1960" s="25"/>
      <c r="L1960" s="25"/>
      <c r="M1960" s="25"/>
      <c r="N1960" s="25"/>
      <c r="O1960" s="25"/>
      <c r="P1960" s="25"/>
      <c r="Q1960" s="25"/>
      <c r="R1960" s="25"/>
      <c r="S1960" s="25"/>
      <c r="T1960" s="25"/>
      <c r="U1960" s="25"/>
      <c r="V1960" s="25"/>
      <c r="W1960" s="25"/>
      <c r="X1960" s="25"/>
      <c r="Y1960" s="25"/>
      <c r="Z1960" s="25"/>
      <c r="AA1960" s="25"/>
      <c r="AB1960" s="25"/>
      <c r="AC1960" s="25"/>
      <c r="AD1960" s="25"/>
      <c r="AE1960" s="25"/>
      <c r="AF1960" s="25"/>
      <c r="AG1960" s="25"/>
      <c r="AH1960" s="25"/>
      <c r="AI1960" s="25"/>
      <c r="AJ1960" s="155"/>
    </row>
    <row r="1961" spans="4:36" x14ac:dyDescent="0.2">
      <c r="D1961" s="25"/>
      <c r="E1961" s="25"/>
      <c r="F1961" s="25"/>
      <c r="G1961" s="25"/>
      <c r="H1961" s="25"/>
      <c r="I1961" s="25"/>
      <c r="J1961" s="25"/>
      <c r="K1961" s="25"/>
      <c r="L1961" s="25"/>
      <c r="M1961" s="25"/>
      <c r="N1961" s="25"/>
      <c r="O1961" s="25"/>
      <c r="P1961" s="25"/>
      <c r="Q1961" s="25"/>
      <c r="R1961" s="25"/>
      <c r="S1961" s="25"/>
      <c r="T1961" s="25"/>
      <c r="U1961" s="25"/>
      <c r="V1961" s="25"/>
      <c r="W1961" s="25"/>
      <c r="X1961" s="25"/>
      <c r="Y1961" s="25"/>
      <c r="Z1961" s="25"/>
      <c r="AA1961" s="25"/>
      <c r="AB1961" s="25"/>
      <c r="AC1961" s="25"/>
      <c r="AD1961" s="25"/>
      <c r="AE1961" s="25"/>
      <c r="AF1961" s="25"/>
      <c r="AG1961" s="25"/>
      <c r="AH1961" s="25"/>
      <c r="AI1961" s="25"/>
      <c r="AJ1961" s="155"/>
    </row>
    <row r="1962" spans="4:36" x14ac:dyDescent="0.2">
      <c r="D1962" s="25"/>
      <c r="E1962" s="25"/>
      <c r="F1962" s="25"/>
      <c r="G1962" s="25"/>
      <c r="H1962" s="25"/>
      <c r="I1962" s="25"/>
      <c r="J1962" s="25"/>
      <c r="K1962" s="25"/>
      <c r="L1962" s="25"/>
      <c r="M1962" s="25"/>
      <c r="N1962" s="25"/>
      <c r="O1962" s="25"/>
      <c r="P1962" s="25"/>
      <c r="Q1962" s="25"/>
      <c r="R1962" s="25"/>
      <c r="S1962" s="25"/>
      <c r="T1962" s="25"/>
      <c r="U1962" s="25"/>
      <c r="V1962" s="25"/>
      <c r="W1962" s="25"/>
      <c r="X1962" s="25"/>
      <c r="Y1962" s="25"/>
      <c r="Z1962" s="25"/>
      <c r="AA1962" s="25"/>
      <c r="AB1962" s="25"/>
      <c r="AC1962" s="25"/>
      <c r="AD1962" s="25"/>
      <c r="AE1962" s="25"/>
      <c r="AF1962" s="25"/>
      <c r="AG1962" s="25"/>
      <c r="AH1962" s="25"/>
      <c r="AI1962" s="25"/>
      <c r="AJ1962" s="155"/>
    </row>
    <row r="1963" spans="4:36" x14ac:dyDescent="0.2">
      <c r="D1963" s="25"/>
      <c r="E1963" s="25"/>
      <c r="F1963" s="25"/>
      <c r="G1963" s="25"/>
      <c r="H1963" s="25"/>
      <c r="I1963" s="25"/>
      <c r="J1963" s="25"/>
      <c r="K1963" s="25"/>
      <c r="L1963" s="25"/>
      <c r="M1963" s="25"/>
      <c r="N1963" s="25"/>
      <c r="O1963" s="25"/>
      <c r="P1963" s="25"/>
      <c r="Q1963" s="25"/>
      <c r="R1963" s="25"/>
      <c r="S1963" s="25"/>
      <c r="T1963" s="25"/>
      <c r="U1963" s="25"/>
      <c r="V1963" s="25"/>
      <c r="W1963" s="25"/>
      <c r="X1963" s="25"/>
      <c r="Y1963" s="25"/>
      <c r="Z1963" s="25"/>
      <c r="AA1963" s="25"/>
      <c r="AB1963" s="25"/>
      <c r="AC1963" s="25"/>
      <c r="AD1963" s="25"/>
      <c r="AE1963" s="25"/>
      <c r="AF1963" s="25"/>
      <c r="AG1963" s="25"/>
      <c r="AH1963" s="25"/>
      <c r="AI1963" s="25"/>
      <c r="AJ1963" s="155"/>
    </row>
    <row r="1964" spans="4:36" x14ac:dyDescent="0.2">
      <c r="D1964" s="25"/>
      <c r="E1964" s="25"/>
      <c r="F1964" s="25"/>
      <c r="G1964" s="25"/>
      <c r="H1964" s="25"/>
      <c r="I1964" s="25"/>
      <c r="J1964" s="25"/>
      <c r="K1964" s="25"/>
      <c r="L1964" s="25"/>
      <c r="M1964" s="25"/>
      <c r="N1964" s="25"/>
      <c r="O1964" s="25"/>
      <c r="P1964" s="25"/>
      <c r="Q1964" s="25"/>
      <c r="R1964" s="25"/>
      <c r="S1964" s="25"/>
      <c r="T1964" s="25"/>
      <c r="U1964" s="25"/>
      <c r="V1964" s="25"/>
      <c r="W1964" s="25"/>
      <c r="X1964" s="25"/>
      <c r="Y1964" s="25"/>
      <c r="Z1964" s="25"/>
      <c r="AA1964" s="25"/>
      <c r="AB1964" s="25"/>
      <c r="AC1964" s="25"/>
      <c r="AD1964" s="25"/>
      <c r="AE1964" s="25"/>
      <c r="AF1964" s="25"/>
      <c r="AG1964" s="25"/>
      <c r="AH1964" s="25"/>
      <c r="AI1964" s="25"/>
      <c r="AJ1964" s="155"/>
    </row>
    <row r="1965" spans="4:36" x14ac:dyDescent="0.2">
      <c r="D1965" s="25"/>
      <c r="E1965" s="25"/>
      <c r="F1965" s="25"/>
      <c r="G1965" s="25"/>
      <c r="H1965" s="25"/>
      <c r="I1965" s="25"/>
      <c r="J1965" s="25"/>
      <c r="K1965" s="25"/>
      <c r="L1965" s="25"/>
      <c r="M1965" s="25"/>
      <c r="N1965" s="25"/>
      <c r="O1965" s="25"/>
      <c r="P1965" s="25"/>
      <c r="Q1965" s="25"/>
      <c r="R1965" s="25"/>
      <c r="S1965" s="25"/>
      <c r="T1965" s="25"/>
      <c r="U1965" s="25"/>
      <c r="V1965" s="25"/>
      <c r="W1965" s="25"/>
      <c r="X1965" s="25"/>
      <c r="Y1965" s="25"/>
      <c r="Z1965" s="25"/>
      <c r="AA1965" s="25"/>
      <c r="AB1965" s="25"/>
      <c r="AC1965" s="25"/>
      <c r="AD1965" s="25"/>
      <c r="AE1965" s="25"/>
      <c r="AF1965" s="25"/>
      <c r="AG1965" s="25"/>
      <c r="AH1965" s="25"/>
      <c r="AI1965" s="25"/>
      <c r="AJ1965" s="155"/>
    </row>
    <row r="1966" spans="4:36" x14ac:dyDescent="0.2">
      <c r="D1966" s="25"/>
      <c r="E1966" s="25"/>
      <c r="F1966" s="25"/>
      <c r="G1966" s="25"/>
      <c r="H1966" s="25"/>
      <c r="I1966" s="25"/>
      <c r="J1966" s="25"/>
      <c r="K1966" s="25"/>
      <c r="L1966" s="25"/>
      <c r="M1966" s="25"/>
      <c r="N1966" s="25"/>
      <c r="O1966" s="25"/>
      <c r="P1966" s="25"/>
      <c r="Q1966" s="25"/>
      <c r="R1966" s="25"/>
      <c r="S1966" s="25"/>
      <c r="T1966" s="25"/>
      <c r="U1966" s="25"/>
      <c r="V1966" s="25"/>
      <c r="W1966" s="25"/>
      <c r="X1966" s="25"/>
      <c r="Y1966" s="25"/>
      <c r="Z1966" s="25"/>
      <c r="AA1966" s="25"/>
      <c r="AB1966" s="25"/>
      <c r="AC1966" s="25"/>
      <c r="AD1966" s="25"/>
      <c r="AE1966" s="25"/>
      <c r="AF1966" s="25"/>
      <c r="AG1966" s="25"/>
      <c r="AH1966" s="25"/>
      <c r="AI1966" s="25"/>
      <c r="AJ1966" s="155"/>
    </row>
    <row r="1967" spans="4:36" x14ac:dyDescent="0.2">
      <c r="D1967" s="25"/>
      <c r="E1967" s="25"/>
      <c r="F1967" s="25"/>
      <c r="G1967" s="25"/>
      <c r="H1967" s="25"/>
      <c r="I1967" s="25"/>
      <c r="J1967" s="25"/>
      <c r="K1967" s="25"/>
      <c r="L1967" s="25"/>
      <c r="M1967" s="25"/>
      <c r="N1967" s="25"/>
      <c r="O1967" s="25"/>
      <c r="P1967" s="25"/>
      <c r="Q1967" s="25"/>
      <c r="R1967" s="25"/>
      <c r="S1967" s="25"/>
      <c r="T1967" s="25"/>
      <c r="U1967" s="25"/>
      <c r="V1967" s="25"/>
      <c r="W1967" s="25"/>
      <c r="X1967" s="25"/>
      <c r="Y1967" s="25"/>
      <c r="Z1967" s="25"/>
      <c r="AA1967" s="25"/>
      <c r="AB1967" s="25"/>
      <c r="AC1967" s="25"/>
      <c r="AD1967" s="25"/>
      <c r="AE1967" s="25"/>
      <c r="AF1967" s="25"/>
      <c r="AG1967" s="25"/>
      <c r="AH1967" s="25"/>
      <c r="AI1967" s="25"/>
      <c r="AJ1967" s="155"/>
    </row>
    <row r="1968" spans="4:36" x14ac:dyDescent="0.2">
      <c r="D1968" s="25"/>
      <c r="E1968" s="25"/>
      <c r="F1968" s="25"/>
      <c r="G1968" s="25"/>
      <c r="H1968" s="25"/>
      <c r="I1968" s="25"/>
      <c r="J1968" s="25"/>
      <c r="K1968" s="25"/>
      <c r="L1968" s="25"/>
      <c r="M1968" s="25"/>
      <c r="N1968" s="25"/>
      <c r="O1968" s="25"/>
      <c r="P1968" s="25"/>
      <c r="Q1968" s="25"/>
      <c r="R1968" s="25"/>
      <c r="S1968" s="25"/>
      <c r="T1968" s="25"/>
      <c r="U1968" s="25"/>
      <c r="V1968" s="25"/>
      <c r="W1968" s="25"/>
      <c r="X1968" s="25"/>
      <c r="Y1968" s="25"/>
      <c r="Z1968" s="25"/>
      <c r="AA1968" s="25"/>
      <c r="AB1968" s="25"/>
      <c r="AC1968" s="25"/>
      <c r="AD1968" s="25"/>
      <c r="AE1968" s="25"/>
      <c r="AF1968" s="25"/>
      <c r="AG1968" s="25"/>
      <c r="AH1968" s="25"/>
      <c r="AI1968" s="25"/>
      <c r="AJ1968" s="155"/>
    </row>
    <row r="1969" spans="4:36" x14ac:dyDescent="0.2">
      <c r="D1969" s="25"/>
      <c r="E1969" s="25"/>
      <c r="F1969" s="25"/>
      <c r="G1969" s="25"/>
      <c r="H1969" s="25"/>
      <c r="I1969" s="25"/>
      <c r="J1969" s="25"/>
      <c r="K1969" s="25"/>
      <c r="L1969" s="25"/>
      <c r="M1969" s="25"/>
      <c r="N1969" s="25"/>
      <c r="O1969" s="25"/>
      <c r="P1969" s="25"/>
      <c r="Q1969" s="25"/>
      <c r="R1969" s="25"/>
      <c r="S1969" s="25"/>
      <c r="T1969" s="25"/>
      <c r="U1969" s="25"/>
      <c r="V1969" s="25"/>
      <c r="W1969" s="25"/>
      <c r="X1969" s="25"/>
      <c r="Y1969" s="25"/>
      <c r="Z1969" s="25"/>
      <c r="AA1969" s="25"/>
      <c r="AB1969" s="25"/>
      <c r="AC1969" s="25"/>
      <c r="AD1969" s="25"/>
      <c r="AE1969" s="25"/>
      <c r="AF1969" s="25"/>
      <c r="AG1969" s="25"/>
      <c r="AH1969" s="25"/>
      <c r="AI1969" s="25"/>
      <c r="AJ1969" s="155"/>
    </row>
    <row r="1970" spans="4:36" x14ac:dyDescent="0.2">
      <c r="D1970" s="25"/>
      <c r="E1970" s="25"/>
      <c r="F1970" s="25"/>
      <c r="G1970" s="25"/>
      <c r="H1970" s="25"/>
      <c r="I1970" s="25"/>
      <c r="J1970" s="25"/>
      <c r="K1970" s="25"/>
      <c r="L1970" s="25"/>
      <c r="M1970" s="25"/>
      <c r="N1970" s="25"/>
      <c r="O1970" s="25"/>
      <c r="P1970" s="25"/>
      <c r="Q1970" s="25"/>
      <c r="R1970" s="25"/>
      <c r="S1970" s="25"/>
      <c r="T1970" s="25"/>
      <c r="U1970" s="25"/>
      <c r="V1970" s="25"/>
      <c r="W1970" s="25"/>
      <c r="X1970" s="25"/>
      <c r="Y1970" s="25"/>
      <c r="Z1970" s="25"/>
      <c r="AA1970" s="25"/>
      <c r="AB1970" s="25"/>
      <c r="AC1970" s="25"/>
      <c r="AD1970" s="25"/>
      <c r="AE1970" s="25"/>
      <c r="AF1970" s="25"/>
      <c r="AG1970" s="25"/>
      <c r="AH1970" s="25"/>
      <c r="AI1970" s="25"/>
      <c r="AJ1970" s="155"/>
    </row>
    <row r="1971" spans="4:36" x14ac:dyDescent="0.2">
      <c r="D1971" s="25"/>
      <c r="E1971" s="25"/>
      <c r="F1971" s="25"/>
      <c r="G1971" s="25"/>
      <c r="H1971" s="25"/>
      <c r="I1971" s="25"/>
      <c r="J1971" s="25"/>
      <c r="K1971" s="25"/>
      <c r="L1971" s="25"/>
      <c r="M1971" s="25"/>
      <c r="N1971" s="25"/>
      <c r="O1971" s="25"/>
      <c r="P1971" s="25"/>
      <c r="Q1971" s="25"/>
      <c r="R1971" s="25"/>
      <c r="S1971" s="25"/>
      <c r="T1971" s="25"/>
      <c r="U1971" s="25"/>
      <c r="V1971" s="25"/>
      <c r="W1971" s="25"/>
      <c r="X1971" s="25"/>
      <c r="Y1971" s="25"/>
      <c r="Z1971" s="25"/>
      <c r="AA1971" s="25"/>
      <c r="AB1971" s="25"/>
      <c r="AC1971" s="25"/>
      <c r="AD1971" s="25"/>
      <c r="AE1971" s="25"/>
      <c r="AF1971" s="25"/>
      <c r="AG1971" s="25"/>
      <c r="AH1971" s="25"/>
      <c r="AI1971" s="25"/>
      <c r="AJ1971" s="155"/>
    </row>
    <row r="1972" spans="4:36" x14ac:dyDescent="0.2">
      <c r="D1972" s="25"/>
      <c r="E1972" s="25"/>
      <c r="F1972" s="25"/>
      <c r="G1972" s="25"/>
      <c r="H1972" s="25"/>
      <c r="I1972" s="25"/>
      <c r="J1972" s="25"/>
      <c r="K1972" s="25"/>
      <c r="L1972" s="25"/>
      <c r="M1972" s="25"/>
      <c r="N1972" s="25"/>
      <c r="O1972" s="25"/>
      <c r="P1972" s="25"/>
      <c r="Q1972" s="25"/>
      <c r="R1972" s="25"/>
      <c r="S1972" s="25"/>
      <c r="T1972" s="25"/>
      <c r="U1972" s="25"/>
      <c r="V1972" s="25"/>
      <c r="W1972" s="25"/>
      <c r="X1972" s="25"/>
      <c r="Y1972" s="25"/>
      <c r="Z1972" s="25"/>
      <c r="AA1972" s="25"/>
      <c r="AB1972" s="25"/>
      <c r="AC1972" s="25"/>
      <c r="AD1972" s="25"/>
      <c r="AE1972" s="25"/>
      <c r="AF1972" s="25"/>
      <c r="AG1972" s="25"/>
      <c r="AH1972" s="25"/>
      <c r="AI1972" s="25"/>
      <c r="AJ1972" s="155"/>
    </row>
    <row r="1973" spans="4:36" x14ac:dyDescent="0.2">
      <c r="D1973" s="25"/>
      <c r="E1973" s="25"/>
      <c r="F1973" s="25"/>
      <c r="G1973" s="25"/>
      <c r="H1973" s="25"/>
      <c r="I1973" s="25"/>
      <c r="J1973" s="25"/>
      <c r="K1973" s="25"/>
      <c r="L1973" s="25"/>
      <c r="M1973" s="25"/>
      <c r="N1973" s="25"/>
      <c r="O1973" s="25"/>
      <c r="P1973" s="25"/>
      <c r="Q1973" s="25"/>
      <c r="R1973" s="25"/>
      <c r="S1973" s="25"/>
      <c r="T1973" s="25"/>
      <c r="U1973" s="25"/>
      <c r="V1973" s="25"/>
      <c r="W1973" s="25"/>
      <c r="X1973" s="25"/>
      <c r="Y1973" s="25"/>
      <c r="Z1973" s="25"/>
      <c r="AA1973" s="25"/>
      <c r="AB1973" s="25"/>
      <c r="AC1973" s="25"/>
      <c r="AD1973" s="25"/>
      <c r="AE1973" s="25"/>
      <c r="AF1973" s="25"/>
      <c r="AG1973" s="25"/>
      <c r="AH1973" s="25"/>
      <c r="AI1973" s="25"/>
      <c r="AJ1973" s="155"/>
    </row>
    <row r="1974" spans="4:36" x14ac:dyDescent="0.2">
      <c r="D1974" s="25"/>
      <c r="E1974" s="25"/>
      <c r="F1974" s="25"/>
      <c r="G1974" s="25"/>
      <c r="H1974" s="25"/>
      <c r="I1974" s="25"/>
      <c r="J1974" s="25"/>
      <c r="K1974" s="25"/>
      <c r="L1974" s="25"/>
      <c r="M1974" s="25"/>
      <c r="N1974" s="25"/>
      <c r="O1974" s="25"/>
      <c r="P1974" s="25"/>
      <c r="Q1974" s="25"/>
      <c r="R1974" s="25"/>
      <c r="S1974" s="25"/>
      <c r="T1974" s="25"/>
      <c r="U1974" s="25"/>
      <c r="V1974" s="25"/>
      <c r="W1974" s="25"/>
      <c r="X1974" s="25"/>
      <c r="Y1974" s="25"/>
      <c r="Z1974" s="25"/>
      <c r="AA1974" s="25"/>
      <c r="AB1974" s="25"/>
      <c r="AC1974" s="25"/>
      <c r="AD1974" s="25"/>
      <c r="AE1974" s="25"/>
      <c r="AF1974" s="25"/>
      <c r="AG1974" s="25"/>
      <c r="AH1974" s="25"/>
      <c r="AI1974" s="25"/>
      <c r="AJ1974" s="155"/>
    </row>
    <row r="1975" spans="4:36" x14ac:dyDescent="0.2">
      <c r="D1975" s="25"/>
      <c r="E1975" s="25"/>
      <c r="F1975" s="25"/>
      <c r="G1975" s="25"/>
      <c r="H1975" s="25"/>
      <c r="I1975" s="25"/>
      <c r="J1975" s="25"/>
      <c r="K1975" s="25"/>
      <c r="L1975" s="25"/>
      <c r="M1975" s="25"/>
      <c r="N1975" s="25"/>
      <c r="O1975" s="25"/>
      <c r="P1975" s="25"/>
      <c r="Q1975" s="25"/>
      <c r="R1975" s="25"/>
      <c r="S1975" s="25"/>
      <c r="T1975" s="25"/>
      <c r="U1975" s="25"/>
      <c r="V1975" s="25"/>
      <c r="W1975" s="25"/>
      <c r="X1975" s="25"/>
      <c r="Y1975" s="25"/>
      <c r="Z1975" s="25"/>
      <c r="AA1975" s="25"/>
      <c r="AB1975" s="25"/>
      <c r="AC1975" s="25"/>
      <c r="AD1975" s="25"/>
      <c r="AE1975" s="25"/>
      <c r="AF1975" s="25"/>
      <c r="AG1975" s="25"/>
      <c r="AH1975" s="25"/>
      <c r="AI1975" s="25"/>
      <c r="AJ1975" s="155"/>
    </row>
    <row r="1976" spans="4:36" x14ac:dyDescent="0.2">
      <c r="D1976" s="25"/>
      <c r="E1976" s="25"/>
      <c r="F1976" s="25"/>
      <c r="G1976" s="25"/>
      <c r="H1976" s="25"/>
      <c r="I1976" s="25"/>
      <c r="J1976" s="25"/>
      <c r="K1976" s="25"/>
      <c r="L1976" s="25"/>
      <c r="M1976" s="25"/>
      <c r="N1976" s="25"/>
      <c r="O1976" s="25"/>
      <c r="P1976" s="25"/>
      <c r="Q1976" s="25"/>
      <c r="R1976" s="25"/>
      <c r="S1976" s="25"/>
      <c r="T1976" s="25"/>
      <c r="U1976" s="25"/>
      <c r="V1976" s="25"/>
      <c r="W1976" s="25"/>
      <c r="X1976" s="25"/>
      <c r="Y1976" s="25"/>
      <c r="Z1976" s="25"/>
      <c r="AA1976" s="25"/>
      <c r="AB1976" s="25"/>
      <c r="AC1976" s="25"/>
      <c r="AD1976" s="25"/>
      <c r="AE1976" s="25"/>
      <c r="AF1976" s="25"/>
      <c r="AG1976" s="25"/>
      <c r="AH1976" s="25"/>
      <c r="AI1976" s="25"/>
      <c r="AJ1976" s="155"/>
    </row>
    <row r="1977" spans="4:36" x14ac:dyDescent="0.2">
      <c r="D1977" s="25"/>
      <c r="E1977" s="25"/>
      <c r="F1977" s="25"/>
      <c r="G1977" s="25"/>
      <c r="H1977" s="25"/>
      <c r="I1977" s="25"/>
      <c r="J1977" s="25"/>
      <c r="K1977" s="25"/>
      <c r="L1977" s="25"/>
      <c r="M1977" s="25"/>
      <c r="N1977" s="25"/>
      <c r="O1977" s="25"/>
      <c r="P1977" s="25"/>
      <c r="Q1977" s="25"/>
      <c r="R1977" s="25"/>
      <c r="S1977" s="25"/>
      <c r="T1977" s="25"/>
      <c r="U1977" s="25"/>
      <c r="V1977" s="25"/>
      <c r="W1977" s="25"/>
      <c r="X1977" s="25"/>
      <c r="Y1977" s="25"/>
      <c r="Z1977" s="25"/>
      <c r="AA1977" s="25"/>
      <c r="AB1977" s="25"/>
      <c r="AC1977" s="25"/>
      <c r="AD1977" s="25"/>
      <c r="AE1977" s="25"/>
      <c r="AF1977" s="25"/>
      <c r="AG1977" s="25"/>
      <c r="AH1977" s="25"/>
      <c r="AI1977" s="25"/>
      <c r="AJ1977" s="155"/>
    </row>
    <row r="1978" spans="4:36" x14ac:dyDescent="0.2">
      <c r="D1978" s="25"/>
      <c r="E1978" s="25"/>
      <c r="F1978" s="25"/>
      <c r="G1978" s="25"/>
      <c r="H1978" s="25"/>
      <c r="I1978" s="25"/>
      <c r="J1978" s="25"/>
      <c r="K1978" s="25"/>
      <c r="L1978" s="25"/>
      <c r="M1978" s="25"/>
      <c r="N1978" s="25"/>
      <c r="O1978" s="25"/>
      <c r="P1978" s="25"/>
      <c r="Q1978" s="25"/>
      <c r="R1978" s="25"/>
      <c r="S1978" s="25"/>
      <c r="T1978" s="25"/>
      <c r="U1978" s="25"/>
      <c r="V1978" s="25"/>
      <c r="W1978" s="25"/>
      <c r="X1978" s="25"/>
      <c r="Y1978" s="25"/>
      <c r="Z1978" s="25"/>
      <c r="AA1978" s="25"/>
      <c r="AB1978" s="25"/>
      <c r="AC1978" s="25"/>
      <c r="AD1978" s="25"/>
      <c r="AE1978" s="25"/>
      <c r="AF1978" s="25"/>
      <c r="AG1978" s="25"/>
      <c r="AH1978" s="25"/>
      <c r="AI1978" s="25"/>
      <c r="AJ1978" s="155"/>
    </row>
    <row r="1979" spans="4:36" x14ac:dyDescent="0.2">
      <c r="D1979" s="25"/>
      <c r="E1979" s="25"/>
      <c r="F1979" s="25"/>
      <c r="G1979" s="25"/>
      <c r="H1979" s="25"/>
      <c r="I1979" s="25"/>
      <c r="J1979" s="25"/>
      <c r="K1979" s="25"/>
      <c r="L1979" s="25"/>
      <c r="M1979" s="25"/>
      <c r="N1979" s="25"/>
      <c r="O1979" s="25"/>
      <c r="P1979" s="25"/>
      <c r="Q1979" s="25"/>
      <c r="R1979" s="25"/>
      <c r="S1979" s="25"/>
      <c r="T1979" s="25"/>
      <c r="U1979" s="25"/>
      <c r="V1979" s="25"/>
      <c r="W1979" s="25"/>
      <c r="X1979" s="25"/>
      <c r="Y1979" s="25"/>
      <c r="Z1979" s="25"/>
      <c r="AA1979" s="25"/>
      <c r="AB1979" s="25"/>
      <c r="AC1979" s="25"/>
      <c r="AD1979" s="25"/>
      <c r="AE1979" s="25"/>
      <c r="AF1979" s="25"/>
      <c r="AG1979" s="25"/>
      <c r="AH1979" s="25"/>
      <c r="AI1979" s="25"/>
      <c r="AJ1979" s="155"/>
    </row>
    <row r="1980" spans="4:36" x14ac:dyDescent="0.2">
      <c r="D1980" s="25"/>
      <c r="E1980" s="25"/>
      <c r="F1980" s="25"/>
      <c r="G1980" s="25"/>
      <c r="H1980" s="25"/>
      <c r="I1980" s="25"/>
      <c r="J1980" s="25"/>
      <c r="K1980" s="25"/>
      <c r="L1980" s="25"/>
      <c r="M1980" s="25"/>
      <c r="N1980" s="25"/>
      <c r="O1980" s="25"/>
      <c r="P1980" s="25"/>
      <c r="Q1980" s="25"/>
      <c r="R1980" s="25"/>
      <c r="S1980" s="25"/>
      <c r="T1980" s="25"/>
      <c r="U1980" s="25"/>
      <c r="V1980" s="25"/>
      <c r="W1980" s="25"/>
      <c r="X1980" s="25"/>
      <c r="Y1980" s="25"/>
      <c r="Z1980" s="25"/>
      <c r="AA1980" s="25"/>
      <c r="AB1980" s="25"/>
      <c r="AC1980" s="25"/>
      <c r="AD1980" s="25"/>
      <c r="AE1980" s="25"/>
      <c r="AF1980" s="25"/>
      <c r="AG1980" s="25"/>
      <c r="AH1980" s="25"/>
      <c r="AI1980" s="25"/>
      <c r="AJ1980" s="155"/>
    </row>
    <row r="1981" spans="4:36" x14ac:dyDescent="0.2">
      <c r="D1981" s="25"/>
      <c r="E1981" s="25"/>
      <c r="F1981" s="25"/>
      <c r="G1981" s="25"/>
      <c r="H1981" s="25"/>
      <c r="I1981" s="25"/>
      <c r="J1981" s="25"/>
      <c r="K1981" s="25"/>
      <c r="L1981" s="25"/>
      <c r="M1981" s="25"/>
      <c r="N1981" s="25"/>
      <c r="O1981" s="25"/>
      <c r="P1981" s="25"/>
      <c r="Q1981" s="25"/>
      <c r="R1981" s="25"/>
      <c r="S1981" s="25"/>
      <c r="T1981" s="25"/>
      <c r="U1981" s="25"/>
      <c r="V1981" s="25"/>
      <c r="W1981" s="25"/>
      <c r="X1981" s="25"/>
      <c r="Y1981" s="25"/>
      <c r="Z1981" s="25"/>
      <c r="AA1981" s="25"/>
      <c r="AB1981" s="25"/>
      <c r="AC1981" s="25"/>
      <c r="AD1981" s="25"/>
      <c r="AE1981" s="25"/>
      <c r="AF1981" s="25"/>
      <c r="AG1981" s="25"/>
      <c r="AH1981" s="25"/>
      <c r="AI1981" s="25"/>
      <c r="AJ1981" s="155"/>
    </row>
    <row r="1982" spans="4:36" x14ac:dyDescent="0.2">
      <c r="D1982" s="25"/>
      <c r="E1982" s="25"/>
      <c r="F1982" s="25"/>
      <c r="G1982" s="25"/>
      <c r="H1982" s="25"/>
      <c r="I1982" s="25"/>
      <c r="J1982" s="25"/>
      <c r="K1982" s="25"/>
      <c r="L1982" s="25"/>
      <c r="M1982" s="25"/>
      <c r="N1982" s="25"/>
      <c r="O1982" s="25"/>
      <c r="P1982" s="25"/>
      <c r="Q1982" s="25"/>
      <c r="R1982" s="25"/>
      <c r="S1982" s="25"/>
      <c r="T1982" s="25"/>
      <c r="U1982" s="25"/>
      <c r="V1982" s="25"/>
      <c r="W1982" s="25"/>
      <c r="X1982" s="25"/>
      <c r="Y1982" s="25"/>
      <c r="Z1982" s="25"/>
      <c r="AA1982" s="25"/>
      <c r="AB1982" s="25"/>
      <c r="AC1982" s="25"/>
      <c r="AD1982" s="25"/>
      <c r="AE1982" s="25"/>
      <c r="AF1982" s="25"/>
      <c r="AG1982" s="25"/>
      <c r="AH1982" s="25"/>
      <c r="AI1982" s="25"/>
      <c r="AJ1982" s="155"/>
    </row>
    <row r="1983" spans="4:36" x14ac:dyDescent="0.2">
      <c r="D1983" s="25"/>
      <c r="E1983" s="25"/>
      <c r="F1983" s="25"/>
      <c r="G1983" s="25"/>
      <c r="H1983" s="25"/>
      <c r="I1983" s="25"/>
      <c r="J1983" s="25"/>
      <c r="K1983" s="25"/>
      <c r="L1983" s="25"/>
      <c r="M1983" s="25"/>
      <c r="N1983" s="25"/>
      <c r="O1983" s="25"/>
      <c r="P1983" s="25"/>
      <c r="Q1983" s="25"/>
      <c r="R1983" s="25"/>
      <c r="S1983" s="25"/>
      <c r="T1983" s="25"/>
      <c r="U1983" s="25"/>
      <c r="V1983" s="25"/>
      <c r="W1983" s="25"/>
      <c r="X1983" s="25"/>
      <c r="Y1983" s="25"/>
      <c r="Z1983" s="25"/>
      <c r="AA1983" s="25"/>
      <c r="AB1983" s="25"/>
      <c r="AC1983" s="25"/>
      <c r="AD1983" s="25"/>
      <c r="AE1983" s="25"/>
      <c r="AF1983" s="25"/>
      <c r="AG1983" s="25"/>
      <c r="AH1983" s="25"/>
      <c r="AI1983" s="25"/>
      <c r="AJ1983" s="155"/>
    </row>
    <row r="1984" spans="4:36" x14ac:dyDescent="0.2">
      <c r="D1984" s="25"/>
      <c r="E1984" s="25"/>
      <c r="F1984" s="25"/>
      <c r="G1984" s="25"/>
      <c r="H1984" s="25"/>
      <c r="I1984" s="25"/>
      <c r="J1984" s="25"/>
      <c r="K1984" s="25"/>
      <c r="L1984" s="25"/>
      <c r="M1984" s="25"/>
      <c r="N1984" s="25"/>
      <c r="O1984" s="25"/>
      <c r="P1984" s="25"/>
      <c r="Q1984" s="25"/>
      <c r="R1984" s="25"/>
      <c r="S1984" s="25"/>
      <c r="T1984" s="25"/>
      <c r="U1984" s="25"/>
      <c r="V1984" s="25"/>
      <c r="W1984" s="25"/>
      <c r="X1984" s="25"/>
      <c r="Y1984" s="25"/>
      <c r="Z1984" s="25"/>
      <c r="AA1984" s="25"/>
      <c r="AB1984" s="25"/>
      <c r="AC1984" s="25"/>
      <c r="AD1984" s="25"/>
      <c r="AE1984" s="25"/>
      <c r="AF1984" s="25"/>
      <c r="AG1984" s="25"/>
      <c r="AH1984" s="25"/>
      <c r="AI1984" s="25"/>
      <c r="AJ1984" s="155"/>
    </row>
    <row r="1985" spans="4:36" x14ac:dyDescent="0.2">
      <c r="D1985" s="25"/>
      <c r="E1985" s="25"/>
      <c r="F1985" s="25"/>
      <c r="G1985" s="25"/>
      <c r="H1985" s="25"/>
      <c r="I1985" s="25"/>
      <c r="J1985" s="25"/>
      <c r="K1985" s="25"/>
      <c r="L1985" s="25"/>
      <c r="M1985" s="25"/>
      <c r="N1985" s="25"/>
      <c r="O1985" s="25"/>
      <c r="P1985" s="25"/>
      <c r="Q1985" s="25"/>
      <c r="R1985" s="25"/>
      <c r="S1985" s="25"/>
      <c r="T1985" s="25"/>
      <c r="U1985" s="25"/>
      <c r="V1985" s="25"/>
      <c r="W1985" s="25"/>
      <c r="X1985" s="25"/>
      <c r="Y1985" s="25"/>
      <c r="Z1985" s="25"/>
      <c r="AA1985" s="25"/>
      <c r="AB1985" s="25"/>
      <c r="AC1985" s="25"/>
      <c r="AD1985" s="25"/>
      <c r="AE1985" s="25"/>
      <c r="AF1985" s="25"/>
      <c r="AG1985" s="25"/>
      <c r="AH1985" s="25"/>
      <c r="AI1985" s="25"/>
      <c r="AJ1985" s="155"/>
    </row>
    <row r="1986" spans="4:36" x14ac:dyDescent="0.2">
      <c r="D1986" s="25"/>
      <c r="E1986" s="25"/>
      <c r="F1986" s="25"/>
      <c r="G1986" s="25"/>
      <c r="H1986" s="25"/>
      <c r="I1986" s="25"/>
      <c r="J1986" s="25"/>
      <c r="K1986" s="25"/>
      <c r="L1986" s="25"/>
      <c r="M1986" s="25"/>
      <c r="N1986" s="25"/>
      <c r="O1986" s="25"/>
      <c r="P1986" s="25"/>
      <c r="Q1986" s="25"/>
      <c r="R1986" s="25"/>
      <c r="S1986" s="25"/>
      <c r="T1986" s="25"/>
      <c r="U1986" s="25"/>
      <c r="V1986" s="25"/>
      <c r="W1986" s="25"/>
      <c r="X1986" s="25"/>
      <c r="Y1986" s="25"/>
      <c r="Z1986" s="25"/>
      <c r="AA1986" s="25"/>
      <c r="AB1986" s="25"/>
      <c r="AC1986" s="25"/>
      <c r="AD1986" s="25"/>
      <c r="AE1986" s="25"/>
      <c r="AF1986" s="25"/>
      <c r="AG1986" s="25"/>
      <c r="AH1986" s="25"/>
      <c r="AI1986" s="25"/>
      <c r="AJ1986" s="155"/>
    </row>
    <row r="1987" spans="4:36" x14ac:dyDescent="0.2">
      <c r="D1987" s="25"/>
      <c r="E1987" s="25"/>
      <c r="F1987" s="25"/>
      <c r="G1987" s="25"/>
      <c r="H1987" s="25"/>
      <c r="I1987" s="25"/>
      <c r="J1987" s="25"/>
      <c r="K1987" s="25"/>
      <c r="L1987" s="25"/>
      <c r="M1987" s="25"/>
      <c r="N1987" s="25"/>
      <c r="O1987" s="25"/>
      <c r="P1987" s="25"/>
      <c r="Q1987" s="25"/>
      <c r="R1987" s="25"/>
      <c r="S1987" s="25"/>
      <c r="T1987" s="25"/>
      <c r="U1987" s="25"/>
      <c r="V1987" s="25"/>
      <c r="W1987" s="25"/>
      <c r="X1987" s="25"/>
      <c r="Y1987" s="25"/>
      <c r="Z1987" s="25"/>
      <c r="AA1987" s="25"/>
      <c r="AB1987" s="25"/>
      <c r="AC1987" s="25"/>
      <c r="AD1987" s="25"/>
      <c r="AE1987" s="25"/>
      <c r="AF1987" s="25"/>
      <c r="AG1987" s="25"/>
      <c r="AH1987" s="25"/>
      <c r="AI1987" s="25"/>
      <c r="AJ1987" s="155"/>
    </row>
    <row r="1988" spans="4:36" x14ac:dyDescent="0.2">
      <c r="D1988" s="25"/>
      <c r="E1988" s="25"/>
      <c r="F1988" s="25"/>
      <c r="G1988" s="25"/>
      <c r="H1988" s="25"/>
      <c r="I1988" s="25"/>
      <c r="J1988" s="25"/>
      <c r="K1988" s="25"/>
      <c r="L1988" s="25"/>
      <c r="M1988" s="25"/>
      <c r="N1988" s="25"/>
      <c r="O1988" s="25"/>
      <c r="P1988" s="25"/>
      <c r="Q1988" s="25"/>
      <c r="R1988" s="25"/>
      <c r="S1988" s="25"/>
      <c r="T1988" s="25"/>
      <c r="U1988" s="25"/>
      <c r="V1988" s="25"/>
      <c r="W1988" s="25"/>
      <c r="X1988" s="25"/>
      <c r="Y1988" s="25"/>
      <c r="Z1988" s="25"/>
      <c r="AA1988" s="25"/>
      <c r="AB1988" s="25"/>
      <c r="AC1988" s="25"/>
      <c r="AD1988" s="25"/>
      <c r="AE1988" s="25"/>
      <c r="AF1988" s="25"/>
      <c r="AG1988" s="25"/>
      <c r="AH1988" s="25"/>
      <c r="AI1988" s="25"/>
      <c r="AJ1988" s="155"/>
    </row>
    <row r="1989" spans="4:36" x14ac:dyDescent="0.2">
      <c r="D1989" s="25"/>
      <c r="E1989" s="25"/>
      <c r="F1989" s="25"/>
      <c r="G1989" s="25"/>
      <c r="H1989" s="25"/>
      <c r="I1989" s="25"/>
      <c r="J1989" s="25"/>
      <c r="K1989" s="25"/>
      <c r="L1989" s="25"/>
      <c r="M1989" s="25"/>
      <c r="N1989" s="25"/>
      <c r="O1989" s="25"/>
      <c r="P1989" s="25"/>
      <c r="Q1989" s="25"/>
      <c r="R1989" s="25"/>
      <c r="S1989" s="25"/>
      <c r="T1989" s="25"/>
      <c r="U1989" s="25"/>
      <c r="V1989" s="25"/>
      <c r="W1989" s="25"/>
      <c r="X1989" s="25"/>
      <c r="Y1989" s="25"/>
      <c r="Z1989" s="25"/>
      <c r="AA1989" s="25"/>
      <c r="AB1989" s="25"/>
      <c r="AC1989" s="25"/>
      <c r="AD1989" s="25"/>
      <c r="AE1989" s="25"/>
      <c r="AF1989" s="25"/>
      <c r="AG1989" s="25"/>
      <c r="AH1989" s="25"/>
      <c r="AI1989" s="25"/>
      <c r="AJ1989" s="155"/>
    </row>
    <row r="1990" spans="4:36" x14ac:dyDescent="0.2">
      <c r="D1990" s="25"/>
      <c r="E1990" s="25"/>
      <c r="F1990" s="25"/>
      <c r="G1990" s="25"/>
      <c r="H1990" s="25"/>
      <c r="I1990" s="25"/>
      <c r="J1990" s="25"/>
      <c r="K1990" s="25"/>
      <c r="L1990" s="25"/>
      <c r="M1990" s="25"/>
      <c r="N1990" s="25"/>
      <c r="O1990" s="25"/>
      <c r="P1990" s="25"/>
      <c r="Q1990" s="25"/>
      <c r="R1990" s="25"/>
      <c r="S1990" s="25"/>
      <c r="T1990" s="25"/>
      <c r="U1990" s="25"/>
      <c r="V1990" s="25"/>
      <c r="W1990" s="25"/>
      <c r="X1990" s="25"/>
      <c r="Y1990" s="25"/>
      <c r="Z1990" s="25"/>
      <c r="AA1990" s="25"/>
      <c r="AB1990" s="25"/>
      <c r="AC1990" s="25"/>
      <c r="AD1990" s="25"/>
      <c r="AE1990" s="25"/>
      <c r="AF1990" s="25"/>
      <c r="AG1990" s="25"/>
      <c r="AH1990" s="25"/>
      <c r="AI1990" s="25"/>
      <c r="AJ1990" s="155"/>
    </row>
    <row r="1991" spans="4:36" x14ac:dyDescent="0.2">
      <c r="D1991" s="25"/>
      <c r="E1991" s="25"/>
      <c r="F1991" s="25"/>
      <c r="G1991" s="25"/>
      <c r="H1991" s="25"/>
      <c r="I1991" s="25"/>
      <c r="J1991" s="25"/>
      <c r="K1991" s="25"/>
      <c r="L1991" s="25"/>
      <c r="M1991" s="25"/>
      <c r="N1991" s="25"/>
      <c r="O1991" s="25"/>
      <c r="P1991" s="25"/>
      <c r="Q1991" s="25"/>
      <c r="R1991" s="25"/>
      <c r="S1991" s="25"/>
      <c r="T1991" s="25"/>
      <c r="U1991" s="25"/>
      <c r="V1991" s="25"/>
      <c r="W1991" s="25"/>
      <c r="X1991" s="25"/>
      <c r="Y1991" s="25"/>
      <c r="Z1991" s="25"/>
      <c r="AA1991" s="25"/>
      <c r="AB1991" s="25"/>
      <c r="AC1991" s="25"/>
      <c r="AD1991" s="25"/>
      <c r="AE1991" s="25"/>
      <c r="AF1991" s="25"/>
      <c r="AG1991" s="25"/>
      <c r="AH1991" s="25"/>
      <c r="AI1991" s="25"/>
      <c r="AJ1991" s="155"/>
    </row>
    <row r="1992" spans="4:36" x14ac:dyDescent="0.2">
      <c r="D1992" s="25"/>
      <c r="E1992" s="25"/>
      <c r="F1992" s="25"/>
      <c r="G1992" s="25"/>
      <c r="H1992" s="25"/>
      <c r="I1992" s="25"/>
      <c r="J1992" s="25"/>
      <c r="K1992" s="25"/>
      <c r="L1992" s="25"/>
      <c r="M1992" s="25"/>
      <c r="N1992" s="25"/>
      <c r="O1992" s="25"/>
      <c r="P1992" s="25"/>
      <c r="Q1992" s="25"/>
      <c r="R1992" s="25"/>
      <c r="S1992" s="25"/>
      <c r="T1992" s="25"/>
      <c r="U1992" s="25"/>
      <c r="V1992" s="25"/>
      <c r="W1992" s="25"/>
      <c r="X1992" s="25"/>
      <c r="Y1992" s="25"/>
      <c r="Z1992" s="25"/>
      <c r="AA1992" s="25"/>
      <c r="AB1992" s="25"/>
      <c r="AC1992" s="25"/>
      <c r="AD1992" s="25"/>
      <c r="AE1992" s="25"/>
      <c r="AF1992" s="25"/>
      <c r="AG1992" s="25"/>
      <c r="AH1992" s="25"/>
      <c r="AI1992" s="25"/>
      <c r="AJ1992" s="155"/>
    </row>
    <row r="1993" spans="4:36" x14ac:dyDescent="0.2">
      <c r="D1993" s="25"/>
      <c r="E1993" s="25"/>
      <c r="F1993" s="25"/>
      <c r="G1993" s="25"/>
      <c r="H1993" s="25"/>
      <c r="I1993" s="25"/>
      <c r="J1993" s="25"/>
      <c r="K1993" s="25"/>
      <c r="L1993" s="25"/>
      <c r="M1993" s="25"/>
      <c r="N1993" s="25"/>
      <c r="O1993" s="25"/>
      <c r="P1993" s="25"/>
      <c r="Q1993" s="25"/>
      <c r="R1993" s="25"/>
      <c r="S1993" s="25"/>
      <c r="T1993" s="25"/>
      <c r="U1993" s="25"/>
      <c r="V1993" s="25"/>
      <c r="W1993" s="25"/>
      <c r="X1993" s="25"/>
      <c r="Y1993" s="25"/>
      <c r="Z1993" s="25"/>
      <c r="AA1993" s="25"/>
      <c r="AB1993" s="25"/>
      <c r="AC1993" s="25"/>
      <c r="AD1993" s="25"/>
      <c r="AE1993" s="25"/>
      <c r="AF1993" s="25"/>
      <c r="AG1993" s="25"/>
      <c r="AH1993" s="25"/>
      <c r="AI1993" s="25"/>
      <c r="AJ1993" s="155"/>
    </row>
    <row r="1994" spans="4:36" x14ac:dyDescent="0.2">
      <c r="D1994" s="25"/>
      <c r="E1994" s="25"/>
      <c r="F1994" s="25"/>
      <c r="G1994" s="25"/>
      <c r="H1994" s="25"/>
      <c r="I1994" s="25"/>
      <c r="J1994" s="25"/>
      <c r="K1994" s="25"/>
      <c r="L1994" s="25"/>
      <c r="M1994" s="25"/>
      <c r="N1994" s="25"/>
      <c r="O1994" s="25"/>
      <c r="P1994" s="25"/>
      <c r="Q1994" s="25"/>
      <c r="R1994" s="25"/>
      <c r="S1994" s="25"/>
      <c r="T1994" s="25"/>
      <c r="U1994" s="25"/>
      <c r="V1994" s="25"/>
      <c r="W1994" s="25"/>
      <c r="X1994" s="25"/>
      <c r="Y1994" s="25"/>
      <c r="Z1994" s="25"/>
      <c r="AA1994" s="25"/>
      <c r="AB1994" s="25"/>
      <c r="AC1994" s="25"/>
      <c r="AD1994" s="25"/>
      <c r="AE1994" s="25"/>
      <c r="AF1994" s="25"/>
      <c r="AG1994" s="25"/>
      <c r="AH1994" s="25"/>
      <c r="AI1994" s="25"/>
      <c r="AJ1994" s="155"/>
    </row>
    <row r="1995" spans="4:36" x14ac:dyDescent="0.2">
      <c r="D1995" s="25"/>
      <c r="E1995" s="25"/>
      <c r="F1995" s="25"/>
      <c r="G1995" s="25"/>
      <c r="H1995" s="25"/>
      <c r="I1995" s="25"/>
      <c r="J1995" s="25"/>
      <c r="K1995" s="25"/>
      <c r="L1995" s="25"/>
      <c r="M1995" s="25"/>
      <c r="N1995" s="25"/>
      <c r="O1995" s="25"/>
      <c r="P1995" s="25"/>
      <c r="Q1995" s="25"/>
      <c r="R1995" s="25"/>
      <c r="S1995" s="25"/>
      <c r="T1995" s="25"/>
      <c r="U1995" s="25"/>
      <c r="V1995" s="25"/>
      <c r="W1995" s="25"/>
      <c r="X1995" s="25"/>
      <c r="Y1995" s="25"/>
      <c r="Z1995" s="25"/>
      <c r="AA1995" s="25"/>
      <c r="AB1995" s="25"/>
      <c r="AC1995" s="25"/>
      <c r="AD1995" s="25"/>
      <c r="AE1995" s="25"/>
      <c r="AF1995" s="25"/>
      <c r="AG1995" s="25"/>
      <c r="AH1995" s="25"/>
      <c r="AI1995" s="25"/>
      <c r="AJ1995" s="155"/>
    </row>
    <row r="1996" spans="4:36" x14ac:dyDescent="0.2">
      <c r="D1996" s="25"/>
      <c r="E1996" s="25"/>
      <c r="F1996" s="25"/>
      <c r="G1996" s="25"/>
      <c r="H1996" s="25"/>
      <c r="I1996" s="25"/>
      <c r="J1996" s="25"/>
      <c r="K1996" s="25"/>
      <c r="L1996" s="25"/>
      <c r="M1996" s="25"/>
      <c r="N1996" s="25"/>
      <c r="O1996" s="25"/>
      <c r="P1996" s="25"/>
      <c r="Q1996" s="25"/>
      <c r="R1996" s="25"/>
      <c r="S1996" s="25"/>
      <c r="T1996" s="25"/>
      <c r="U1996" s="25"/>
      <c r="V1996" s="25"/>
      <c r="W1996" s="25"/>
      <c r="X1996" s="25"/>
      <c r="Y1996" s="25"/>
      <c r="Z1996" s="25"/>
      <c r="AA1996" s="25"/>
      <c r="AB1996" s="25"/>
      <c r="AC1996" s="25"/>
      <c r="AD1996" s="25"/>
      <c r="AE1996" s="25"/>
      <c r="AF1996" s="25"/>
      <c r="AG1996" s="25"/>
      <c r="AH1996" s="25"/>
      <c r="AI1996" s="25"/>
      <c r="AJ1996" s="155"/>
    </row>
    <row r="1997" spans="4:36" x14ac:dyDescent="0.2">
      <c r="D1997" s="25"/>
      <c r="E1997" s="25"/>
      <c r="F1997" s="25"/>
      <c r="G1997" s="25"/>
      <c r="H1997" s="25"/>
      <c r="I1997" s="25"/>
      <c r="J1997" s="25"/>
      <c r="K1997" s="25"/>
      <c r="L1997" s="25"/>
      <c r="M1997" s="25"/>
      <c r="N1997" s="25"/>
      <c r="O1997" s="25"/>
      <c r="P1997" s="25"/>
      <c r="Q1997" s="25"/>
      <c r="R1997" s="25"/>
      <c r="S1997" s="25"/>
      <c r="T1997" s="25"/>
      <c r="U1997" s="25"/>
      <c r="V1997" s="25"/>
      <c r="W1997" s="25"/>
      <c r="X1997" s="25"/>
      <c r="Y1997" s="25"/>
      <c r="Z1997" s="25"/>
      <c r="AA1997" s="25"/>
      <c r="AB1997" s="25"/>
      <c r="AC1997" s="25"/>
      <c r="AD1997" s="25"/>
      <c r="AE1997" s="25"/>
      <c r="AF1997" s="25"/>
      <c r="AG1997" s="25"/>
      <c r="AH1997" s="25"/>
      <c r="AI1997" s="25"/>
      <c r="AJ1997" s="155"/>
    </row>
    <row r="1998" spans="4:36" x14ac:dyDescent="0.2">
      <c r="D1998" s="25"/>
      <c r="E1998" s="25"/>
      <c r="F1998" s="25"/>
      <c r="G1998" s="25"/>
      <c r="H1998" s="25"/>
      <c r="I1998" s="25"/>
      <c r="J1998" s="25"/>
      <c r="K1998" s="25"/>
      <c r="L1998" s="25"/>
      <c r="M1998" s="25"/>
      <c r="N1998" s="25"/>
      <c r="O1998" s="25"/>
      <c r="P1998" s="25"/>
      <c r="Q1998" s="25"/>
      <c r="R1998" s="25"/>
      <c r="S1998" s="25"/>
      <c r="T1998" s="25"/>
      <c r="U1998" s="25"/>
      <c r="V1998" s="25"/>
      <c r="W1998" s="25"/>
      <c r="X1998" s="25"/>
      <c r="Y1998" s="25"/>
      <c r="Z1998" s="25"/>
      <c r="AA1998" s="25"/>
      <c r="AB1998" s="25"/>
      <c r="AC1998" s="25"/>
      <c r="AD1998" s="25"/>
      <c r="AE1998" s="25"/>
      <c r="AF1998" s="25"/>
      <c r="AG1998" s="25"/>
      <c r="AH1998" s="25"/>
      <c r="AI1998" s="25"/>
      <c r="AJ1998" s="155"/>
    </row>
    <row r="1999" spans="4:36" x14ac:dyDescent="0.2">
      <c r="D1999" s="25"/>
      <c r="E1999" s="25"/>
      <c r="F1999" s="25"/>
      <c r="G1999" s="25"/>
      <c r="H1999" s="25"/>
      <c r="I1999" s="25"/>
      <c r="J1999" s="25"/>
      <c r="K1999" s="25"/>
      <c r="L1999" s="25"/>
      <c r="M1999" s="25"/>
      <c r="N1999" s="25"/>
      <c r="O1999" s="25"/>
      <c r="P1999" s="25"/>
      <c r="Q1999" s="25"/>
      <c r="R1999" s="25"/>
      <c r="S1999" s="25"/>
      <c r="T1999" s="25"/>
      <c r="U1999" s="25"/>
      <c r="V1999" s="25"/>
      <c r="W1999" s="25"/>
      <c r="X1999" s="25"/>
      <c r="Y1999" s="25"/>
      <c r="Z1999" s="25"/>
      <c r="AA1999" s="25"/>
      <c r="AB1999" s="25"/>
      <c r="AC1999" s="25"/>
      <c r="AD1999" s="25"/>
      <c r="AE1999" s="25"/>
      <c r="AF1999" s="25"/>
      <c r="AG1999" s="25"/>
      <c r="AH1999" s="25"/>
      <c r="AI1999" s="25"/>
      <c r="AJ1999" s="155"/>
    </row>
    <row r="2000" spans="4:36" x14ac:dyDescent="0.2">
      <c r="D2000" s="25"/>
      <c r="E2000" s="25"/>
      <c r="F2000" s="25"/>
      <c r="G2000" s="25"/>
      <c r="H2000" s="25"/>
      <c r="I2000" s="25"/>
      <c r="J2000" s="25"/>
      <c r="K2000" s="25"/>
      <c r="L2000" s="25"/>
      <c r="M2000" s="25"/>
      <c r="N2000" s="25"/>
      <c r="O2000" s="25"/>
      <c r="P2000" s="25"/>
      <c r="Q2000" s="25"/>
      <c r="R2000" s="25"/>
      <c r="S2000" s="25"/>
      <c r="T2000" s="25"/>
      <c r="U2000" s="25"/>
      <c r="V2000" s="25"/>
      <c r="W2000" s="25"/>
      <c r="X2000" s="25"/>
      <c r="Y2000" s="25"/>
      <c r="Z2000" s="25"/>
      <c r="AA2000" s="25"/>
      <c r="AB2000" s="25"/>
      <c r="AC2000" s="25"/>
      <c r="AD2000" s="25"/>
      <c r="AE2000" s="25"/>
      <c r="AF2000" s="25"/>
      <c r="AG2000" s="25"/>
      <c r="AH2000" s="25"/>
      <c r="AI2000" s="25"/>
      <c r="AJ2000" s="155"/>
    </row>
    <row r="2001" spans="4:36" x14ac:dyDescent="0.2">
      <c r="D2001" s="25"/>
      <c r="E2001" s="25"/>
      <c r="F2001" s="25"/>
      <c r="G2001" s="25"/>
      <c r="H2001" s="25"/>
      <c r="I2001" s="25"/>
      <c r="J2001" s="25"/>
      <c r="K2001" s="25"/>
      <c r="L2001" s="25"/>
      <c r="M2001" s="25"/>
      <c r="N2001" s="25"/>
      <c r="O2001" s="25"/>
      <c r="P2001" s="25"/>
      <c r="Q2001" s="25"/>
      <c r="R2001" s="25"/>
      <c r="S2001" s="25"/>
      <c r="T2001" s="25"/>
      <c r="U2001" s="25"/>
      <c r="V2001" s="25"/>
      <c r="W2001" s="25"/>
      <c r="X2001" s="25"/>
      <c r="Y2001" s="25"/>
      <c r="Z2001" s="25"/>
      <c r="AA2001" s="25"/>
      <c r="AB2001" s="25"/>
      <c r="AC2001" s="25"/>
      <c r="AD2001" s="25"/>
      <c r="AE2001" s="25"/>
      <c r="AF2001" s="25"/>
      <c r="AG2001" s="25"/>
      <c r="AH2001" s="25"/>
      <c r="AI2001" s="25"/>
      <c r="AJ2001" s="155"/>
    </row>
    <row r="2002" spans="4:36" x14ac:dyDescent="0.2">
      <c r="D2002" s="25"/>
      <c r="E2002" s="25"/>
      <c r="F2002" s="25"/>
      <c r="G2002" s="25"/>
      <c r="H2002" s="25"/>
      <c r="I2002" s="25"/>
      <c r="J2002" s="25"/>
      <c r="K2002" s="25"/>
      <c r="L2002" s="25"/>
      <c r="M2002" s="25"/>
      <c r="N2002" s="25"/>
      <c r="O2002" s="25"/>
      <c r="P2002" s="25"/>
      <c r="Q2002" s="25"/>
      <c r="R2002" s="25"/>
      <c r="S2002" s="25"/>
      <c r="T2002" s="25"/>
      <c r="U2002" s="25"/>
      <c r="V2002" s="25"/>
      <c r="W2002" s="25"/>
      <c r="X2002" s="25"/>
      <c r="Y2002" s="25"/>
      <c r="Z2002" s="25"/>
      <c r="AA2002" s="25"/>
      <c r="AB2002" s="25"/>
      <c r="AC2002" s="25"/>
      <c r="AD2002" s="25"/>
      <c r="AE2002" s="25"/>
      <c r="AF2002" s="25"/>
      <c r="AG2002" s="25"/>
      <c r="AH2002" s="25"/>
      <c r="AI2002" s="25"/>
      <c r="AJ2002" s="155"/>
    </row>
    <row r="2003" spans="4:36" x14ac:dyDescent="0.2">
      <c r="D2003" s="25"/>
      <c r="E2003" s="25"/>
      <c r="F2003" s="25"/>
      <c r="G2003" s="25"/>
      <c r="H2003" s="25"/>
      <c r="I2003" s="25"/>
      <c r="J2003" s="25"/>
      <c r="K2003" s="25"/>
      <c r="L2003" s="25"/>
      <c r="M2003" s="25"/>
      <c r="N2003" s="25"/>
      <c r="O2003" s="25"/>
      <c r="P2003" s="25"/>
      <c r="Q2003" s="25"/>
      <c r="R2003" s="25"/>
      <c r="S2003" s="25"/>
      <c r="T2003" s="25"/>
      <c r="U2003" s="25"/>
      <c r="V2003" s="25"/>
      <c r="W2003" s="25"/>
      <c r="X2003" s="25"/>
      <c r="Y2003" s="25"/>
      <c r="Z2003" s="25"/>
      <c r="AA2003" s="25"/>
      <c r="AB2003" s="25"/>
      <c r="AC2003" s="25"/>
      <c r="AD2003" s="25"/>
      <c r="AE2003" s="25"/>
      <c r="AF2003" s="25"/>
      <c r="AG2003" s="25"/>
      <c r="AH2003" s="25"/>
      <c r="AI2003" s="25"/>
      <c r="AJ2003" s="155"/>
    </row>
    <row r="2004" spans="4:36" x14ac:dyDescent="0.2">
      <c r="D2004" s="25"/>
      <c r="E2004" s="25"/>
      <c r="F2004" s="25"/>
      <c r="G2004" s="25"/>
      <c r="H2004" s="25"/>
      <c r="I2004" s="25"/>
      <c r="J2004" s="25"/>
      <c r="K2004" s="25"/>
      <c r="L2004" s="25"/>
      <c r="M2004" s="25"/>
      <c r="N2004" s="25"/>
      <c r="O2004" s="25"/>
      <c r="P2004" s="25"/>
      <c r="Q2004" s="25"/>
      <c r="R2004" s="25"/>
      <c r="S2004" s="25"/>
      <c r="T2004" s="25"/>
      <c r="U2004" s="25"/>
      <c r="V2004" s="25"/>
      <c r="W2004" s="25"/>
      <c r="X2004" s="25"/>
      <c r="Y2004" s="25"/>
      <c r="Z2004" s="25"/>
      <c r="AA2004" s="25"/>
      <c r="AB2004" s="25"/>
      <c r="AC2004" s="25"/>
      <c r="AD2004" s="25"/>
      <c r="AE2004" s="25"/>
      <c r="AF2004" s="25"/>
      <c r="AG2004" s="25"/>
      <c r="AH2004" s="25"/>
      <c r="AI2004" s="25"/>
      <c r="AJ2004" s="155"/>
    </row>
    <row r="2005" spans="4:36" x14ac:dyDescent="0.2">
      <c r="D2005" s="25"/>
      <c r="E2005" s="25"/>
      <c r="F2005" s="25"/>
      <c r="G2005" s="25"/>
      <c r="H2005" s="25"/>
      <c r="I2005" s="25"/>
      <c r="J2005" s="25"/>
      <c r="K2005" s="25"/>
      <c r="L2005" s="25"/>
      <c r="M2005" s="25"/>
      <c r="N2005" s="25"/>
      <c r="O2005" s="25"/>
      <c r="P2005" s="25"/>
      <c r="Q2005" s="25"/>
      <c r="R2005" s="25"/>
      <c r="S2005" s="25"/>
      <c r="T2005" s="25"/>
      <c r="U2005" s="25"/>
      <c r="V2005" s="25"/>
      <c r="W2005" s="25"/>
      <c r="X2005" s="25"/>
      <c r="Y2005" s="25"/>
      <c r="Z2005" s="25"/>
      <c r="AA2005" s="25"/>
      <c r="AB2005" s="25"/>
      <c r="AC2005" s="25"/>
      <c r="AD2005" s="25"/>
      <c r="AE2005" s="25"/>
      <c r="AF2005" s="25"/>
      <c r="AG2005" s="25"/>
      <c r="AH2005" s="25"/>
      <c r="AI2005" s="25"/>
      <c r="AJ2005" s="155"/>
    </row>
    <row r="2006" spans="4:36" x14ac:dyDescent="0.2">
      <c r="D2006" s="25"/>
      <c r="E2006" s="25"/>
      <c r="F2006" s="25"/>
      <c r="G2006" s="25"/>
      <c r="H2006" s="25"/>
      <c r="I2006" s="25"/>
      <c r="J2006" s="25"/>
      <c r="K2006" s="25"/>
      <c r="L2006" s="25"/>
      <c r="M2006" s="25"/>
      <c r="N2006" s="25"/>
      <c r="O2006" s="25"/>
      <c r="P2006" s="25"/>
      <c r="Q2006" s="25"/>
      <c r="R2006" s="25"/>
      <c r="S2006" s="25"/>
      <c r="T2006" s="25"/>
      <c r="U2006" s="25"/>
      <c r="V2006" s="25"/>
      <c r="W2006" s="25"/>
      <c r="X2006" s="25"/>
      <c r="Y2006" s="25"/>
      <c r="Z2006" s="25"/>
      <c r="AA2006" s="25"/>
      <c r="AB2006" s="25"/>
      <c r="AC2006" s="25"/>
      <c r="AD2006" s="25"/>
      <c r="AE2006" s="25"/>
      <c r="AF2006" s="25"/>
      <c r="AG2006" s="25"/>
      <c r="AH2006" s="25"/>
      <c r="AI2006" s="25"/>
      <c r="AJ2006" s="155"/>
    </row>
    <row r="2007" spans="4:36" x14ac:dyDescent="0.2">
      <c r="D2007" s="25"/>
      <c r="E2007" s="25"/>
      <c r="F2007" s="25"/>
      <c r="G2007" s="25"/>
      <c r="H2007" s="25"/>
      <c r="I2007" s="25"/>
      <c r="J2007" s="25"/>
      <c r="K2007" s="25"/>
      <c r="L2007" s="25"/>
      <c r="M2007" s="25"/>
      <c r="N2007" s="25"/>
      <c r="O2007" s="25"/>
      <c r="P2007" s="25"/>
      <c r="Q2007" s="25"/>
      <c r="R2007" s="25"/>
      <c r="S2007" s="25"/>
      <c r="T2007" s="25"/>
      <c r="U2007" s="25"/>
      <c r="V2007" s="25"/>
      <c r="W2007" s="25"/>
      <c r="X2007" s="25"/>
      <c r="Y2007" s="25"/>
      <c r="Z2007" s="25"/>
      <c r="AA2007" s="25"/>
      <c r="AB2007" s="25"/>
      <c r="AC2007" s="25"/>
      <c r="AD2007" s="25"/>
      <c r="AE2007" s="25"/>
      <c r="AF2007" s="25"/>
      <c r="AG2007" s="25"/>
      <c r="AH2007" s="25"/>
      <c r="AI2007" s="25"/>
      <c r="AJ2007" s="155"/>
    </row>
    <row r="2008" spans="4:36" x14ac:dyDescent="0.2">
      <c r="D2008" s="25"/>
      <c r="E2008" s="25"/>
      <c r="F2008" s="25"/>
      <c r="G2008" s="25"/>
      <c r="H2008" s="25"/>
      <c r="I2008" s="25"/>
      <c r="J2008" s="25"/>
      <c r="K2008" s="25"/>
      <c r="L2008" s="25"/>
      <c r="M2008" s="25"/>
      <c r="N2008" s="25"/>
      <c r="O2008" s="25"/>
      <c r="P2008" s="25"/>
      <c r="Q2008" s="25"/>
      <c r="R2008" s="25"/>
      <c r="S2008" s="25"/>
      <c r="T2008" s="25"/>
      <c r="U2008" s="25"/>
      <c r="V2008" s="25"/>
      <c r="W2008" s="25"/>
      <c r="X2008" s="25"/>
      <c r="Y2008" s="25"/>
      <c r="Z2008" s="25"/>
      <c r="AA2008" s="25"/>
      <c r="AB2008" s="25"/>
      <c r="AC2008" s="25"/>
      <c r="AD2008" s="25"/>
      <c r="AE2008" s="25"/>
      <c r="AF2008" s="25"/>
      <c r="AG2008" s="25"/>
      <c r="AH2008" s="25"/>
      <c r="AI2008" s="25"/>
      <c r="AJ2008" s="155"/>
    </row>
    <row r="2009" spans="4:36" x14ac:dyDescent="0.2">
      <c r="D2009" s="25"/>
      <c r="E2009" s="25"/>
      <c r="F2009" s="25"/>
      <c r="G2009" s="25"/>
      <c r="H2009" s="25"/>
      <c r="I2009" s="25"/>
      <c r="J2009" s="25"/>
      <c r="K2009" s="25"/>
      <c r="L2009" s="25"/>
      <c r="M2009" s="25"/>
      <c r="N2009" s="25"/>
      <c r="O2009" s="25"/>
      <c r="P2009" s="25"/>
      <c r="Q2009" s="25"/>
      <c r="R2009" s="25"/>
      <c r="S2009" s="25"/>
      <c r="T2009" s="25"/>
      <c r="U2009" s="25"/>
      <c r="V2009" s="25"/>
      <c r="W2009" s="25"/>
      <c r="X2009" s="25"/>
      <c r="Y2009" s="25"/>
      <c r="Z2009" s="25"/>
      <c r="AA2009" s="25"/>
      <c r="AB2009" s="25"/>
      <c r="AC2009" s="25"/>
      <c r="AD2009" s="25"/>
      <c r="AE2009" s="25"/>
      <c r="AF2009" s="25"/>
      <c r="AG2009" s="25"/>
      <c r="AH2009" s="25"/>
      <c r="AI2009" s="25"/>
      <c r="AJ2009" s="155"/>
    </row>
    <row r="2010" spans="4:36" x14ac:dyDescent="0.2">
      <c r="D2010" s="25"/>
      <c r="E2010" s="25"/>
      <c r="F2010" s="25"/>
      <c r="G2010" s="25"/>
      <c r="H2010" s="25"/>
      <c r="I2010" s="25"/>
      <c r="J2010" s="25"/>
      <c r="K2010" s="25"/>
      <c r="L2010" s="25"/>
      <c r="M2010" s="25"/>
      <c r="N2010" s="25"/>
      <c r="O2010" s="25"/>
      <c r="P2010" s="25"/>
      <c r="Q2010" s="25"/>
      <c r="R2010" s="25"/>
      <c r="S2010" s="25"/>
      <c r="T2010" s="25"/>
      <c r="U2010" s="25"/>
      <c r="V2010" s="25"/>
      <c r="W2010" s="25"/>
      <c r="X2010" s="25"/>
      <c r="Y2010" s="25"/>
      <c r="Z2010" s="25"/>
      <c r="AA2010" s="25"/>
      <c r="AB2010" s="25"/>
      <c r="AC2010" s="25"/>
      <c r="AD2010" s="25"/>
      <c r="AE2010" s="25"/>
      <c r="AF2010" s="25"/>
      <c r="AG2010" s="25"/>
      <c r="AH2010" s="25"/>
      <c r="AI2010" s="25"/>
      <c r="AJ2010" s="155"/>
    </row>
    <row r="2011" spans="4:36" x14ac:dyDescent="0.2">
      <c r="D2011" s="25"/>
      <c r="E2011" s="25"/>
      <c r="F2011" s="25"/>
      <c r="G2011" s="25"/>
      <c r="H2011" s="25"/>
      <c r="I2011" s="25"/>
      <c r="J2011" s="25"/>
      <c r="K2011" s="25"/>
      <c r="L2011" s="25"/>
      <c r="M2011" s="25"/>
      <c r="N2011" s="25"/>
      <c r="O2011" s="25"/>
      <c r="P2011" s="25"/>
      <c r="Q2011" s="25"/>
      <c r="R2011" s="25"/>
      <c r="S2011" s="25"/>
      <c r="T2011" s="25"/>
      <c r="U2011" s="25"/>
      <c r="V2011" s="25"/>
      <c r="W2011" s="25"/>
      <c r="X2011" s="25"/>
      <c r="Y2011" s="25"/>
      <c r="Z2011" s="25"/>
      <c r="AA2011" s="25"/>
      <c r="AB2011" s="25"/>
      <c r="AC2011" s="25"/>
      <c r="AD2011" s="25"/>
      <c r="AE2011" s="25"/>
      <c r="AF2011" s="25"/>
      <c r="AG2011" s="25"/>
      <c r="AH2011" s="25"/>
      <c r="AI2011" s="25"/>
      <c r="AJ2011" s="155"/>
    </row>
    <row r="2012" spans="4:36" x14ac:dyDescent="0.2">
      <c r="D2012" s="25"/>
      <c r="E2012" s="25"/>
      <c r="F2012" s="25"/>
      <c r="G2012" s="25"/>
      <c r="H2012" s="25"/>
      <c r="I2012" s="25"/>
      <c r="J2012" s="25"/>
      <c r="K2012" s="25"/>
      <c r="L2012" s="25"/>
      <c r="M2012" s="25"/>
      <c r="N2012" s="25"/>
      <c r="O2012" s="25"/>
      <c r="P2012" s="25"/>
      <c r="Q2012" s="25"/>
      <c r="R2012" s="25"/>
      <c r="S2012" s="25"/>
      <c r="T2012" s="25"/>
      <c r="U2012" s="25"/>
      <c r="V2012" s="25"/>
      <c r="W2012" s="25"/>
      <c r="X2012" s="25"/>
      <c r="Y2012" s="25"/>
      <c r="Z2012" s="25"/>
      <c r="AA2012" s="25"/>
      <c r="AB2012" s="25"/>
      <c r="AC2012" s="25"/>
      <c r="AD2012" s="25"/>
      <c r="AE2012" s="25"/>
      <c r="AF2012" s="25"/>
      <c r="AG2012" s="25"/>
      <c r="AH2012" s="25"/>
      <c r="AI2012" s="25"/>
      <c r="AJ2012" s="155"/>
    </row>
    <row r="2013" spans="4:36" x14ac:dyDescent="0.2">
      <c r="D2013" s="25"/>
      <c r="E2013" s="25"/>
      <c r="F2013" s="25"/>
      <c r="G2013" s="25"/>
      <c r="H2013" s="25"/>
      <c r="I2013" s="25"/>
      <c r="J2013" s="25"/>
      <c r="K2013" s="25"/>
      <c r="L2013" s="25"/>
      <c r="M2013" s="25"/>
      <c r="N2013" s="25"/>
      <c r="O2013" s="25"/>
      <c r="P2013" s="25"/>
      <c r="Q2013" s="25"/>
      <c r="R2013" s="25"/>
      <c r="S2013" s="25"/>
      <c r="T2013" s="25"/>
      <c r="U2013" s="25"/>
      <c r="V2013" s="25"/>
      <c r="W2013" s="25"/>
      <c r="X2013" s="25"/>
      <c r="Y2013" s="25"/>
      <c r="Z2013" s="25"/>
      <c r="AA2013" s="25"/>
      <c r="AB2013" s="25"/>
      <c r="AC2013" s="25"/>
      <c r="AD2013" s="25"/>
      <c r="AE2013" s="25"/>
      <c r="AF2013" s="25"/>
      <c r="AG2013" s="25"/>
      <c r="AH2013" s="25"/>
      <c r="AI2013" s="25"/>
      <c r="AJ2013" s="155"/>
    </row>
    <row r="2014" spans="4:36" x14ac:dyDescent="0.2">
      <c r="D2014" s="25"/>
      <c r="E2014" s="25"/>
      <c r="F2014" s="25"/>
      <c r="G2014" s="25"/>
      <c r="H2014" s="25"/>
      <c r="I2014" s="25"/>
      <c r="J2014" s="25"/>
      <c r="K2014" s="25"/>
      <c r="L2014" s="25"/>
      <c r="M2014" s="25"/>
      <c r="N2014" s="25"/>
      <c r="O2014" s="25"/>
      <c r="P2014" s="25"/>
      <c r="Q2014" s="25"/>
      <c r="R2014" s="25"/>
      <c r="S2014" s="25"/>
      <c r="T2014" s="25"/>
      <c r="U2014" s="25"/>
      <c r="V2014" s="25"/>
      <c r="W2014" s="25"/>
      <c r="X2014" s="25"/>
      <c r="Y2014" s="25"/>
      <c r="Z2014" s="25"/>
      <c r="AA2014" s="25"/>
      <c r="AB2014" s="25"/>
      <c r="AC2014" s="25"/>
      <c r="AD2014" s="25"/>
      <c r="AE2014" s="25"/>
      <c r="AF2014" s="25"/>
      <c r="AG2014" s="25"/>
      <c r="AH2014" s="25"/>
      <c r="AI2014" s="25"/>
      <c r="AJ2014" s="155"/>
    </row>
    <row r="2015" spans="4:36" x14ac:dyDescent="0.2">
      <c r="D2015" s="25"/>
      <c r="E2015" s="25"/>
      <c r="F2015" s="25"/>
      <c r="G2015" s="25"/>
      <c r="H2015" s="25"/>
      <c r="I2015" s="25"/>
      <c r="J2015" s="25"/>
      <c r="K2015" s="25"/>
      <c r="L2015" s="25"/>
      <c r="M2015" s="25"/>
      <c r="N2015" s="25"/>
      <c r="O2015" s="25"/>
      <c r="P2015" s="25"/>
      <c r="Q2015" s="25"/>
      <c r="R2015" s="25"/>
      <c r="S2015" s="25"/>
      <c r="T2015" s="25"/>
      <c r="U2015" s="25"/>
      <c r="V2015" s="25"/>
      <c r="W2015" s="25"/>
      <c r="X2015" s="25"/>
      <c r="Y2015" s="25"/>
      <c r="Z2015" s="25"/>
      <c r="AA2015" s="25"/>
      <c r="AB2015" s="25"/>
      <c r="AC2015" s="25"/>
      <c r="AD2015" s="25"/>
      <c r="AE2015" s="25"/>
      <c r="AF2015" s="25"/>
      <c r="AG2015" s="25"/>
      <c r="AH2015" s="25"/>
      <c r="AI2015" s="25"/>
      <c r="AJ2015" s="155"/>
    </row>
    <row r="2016" spans="4:36" x14ac:dyDescent="0.2">
      <c r="D2016" s="25"/>
      <c r="E2016" s="25"/>
      <c r="F2016" s="25"/>
      <c r="G2016" s="25"/>
      <c r="H2016" s="25"/>
      <c r="I2016" s="25"/>
      <c r="J2016" s="25"/>
      <c r="K2016" s="25"/>
      <c r="L2016" s="25"/>
      <c r="M2016" s="25"/>
      <c r="N2016" s="25"/>
      <c r="O2016" s="25"/>
      <c r="P2016" s="25"/>
      <c r="Q2016" s="25"/>
      <c r="R2016" s="25"/>
      <c r="S2016" s="25"/>
      <c r="T2016" s="25"/>
      <c r="U2016" s="25"/>
      <c r="V2016" s="25"/>
      <c r="W2016" s="25"/>
      <c r="X2016" s="25"/>
      <c r="Y2016" s="25"/>
      <c r="Z2016" s="25"/>
      <c r="AA2016" s="25"/>
      <c r="AB2016" s="25"/>
      <c r="AC2016" s="25"/>
      <c r="AD2016" s="25"/>
      <c r="AE2016" s="25"/>
      <c r="AF2016" s="25"/>
      <c r="AG2016" s="25"/>
      <c r="AH2016" s="25"/>
      <c r="AI2016" s="25"/>
      <c r="AJ2016" s="155"/>
    </row>
    <row r="2017" spans="4:36" x14ac:dyDescent="0.2">
      <c r="D2017" s="25"/>
      <c r="E2017" s="25"/>
      <c r="F2017" s="25"/>
      <c r="G2017" s="25"/>
      <c r="H2017" s="25"/>
      <c r="I2017" s="25"/>
      <c r="J2017" s="25"/>
      <c r="K2017" s="25"/>
      <c r="L2017" s="25"/>
      <c r="M2017" s="25"/>
      <c r="N2017" s="25"/>
      <c r="O2017" s="25"/>
      <c r="P2017" s="25"/>
      <c r="Q2017" s="25"/>
      <c r="R2017" s="25"/>
      <c r="S2017" s="25"/>
      <c r="T2017" s="25"/>
      <c r="U2017" s="25"/>
      <c r="V2017" s="25"/>
      <c r="W2017" s="25"/>
      <c r="X2017" s="25"/>
      <c r="Y2017" s="25"/>
      <c r="Z2017" s="25"/>
      <c r="AA2017" s="25"/>
      <c r="AB2017" s="25"/>
      <c r="AC2017" s="25"/>
      <c r="AD2017" s="25"/>
      <c r="AE2017" s="25"/>
      <c r="AF2017" s="25"/>
      <c r="AG2017" s="25"/>
      <c r="AH2017" s="25"/>
      <c r="AI2017" s="25"/>
      <c r="AJ2017" s="155"/>
    </row>
    <row r="2018" spans="4:36" x14ac:dyDescent="0.2">
      <c r="D2018" s="25"/>
      <c r="E2018" s="25"/>
      <c r="F2018" s="25"/>
      <c r="G2018" s="25"/>
      <c r="H2018" s="25"/>
      <c r="I2018" s="25"/>
      <c r="J2018" s="25"/>
      <c r="K2018" s="25"/>
      <c r="L2018" s="25"/>
      <c r="M2018" s="25"/>
      <c r="N2018" s="25"/>
      <c r="O2018" s="25"/>
      <c r="P2018" s="25"/>
      <c r="Q2018" s="25"/>
      <c r="R2018" s="25"/>
      <c r="S2018" s="25"/>
      <c r="T2018" s="25"/>
      <c r="U2018" s="25"/>
      <c r="V2018" s="25"/>
      <c r="W2018" s="25"/>
      <c r="X2018" s="25"/>
      <c r="Y2018" s="25"/>
      <c r="Z2018" s="25"/>
      <c r="AA2018" s="25"/>
      <c r="AB2018" s="25"/>
      <c r="AC2018" s="25"/>
      <c r="AD2018" s="25"/>
      <c r="AE2018" s="25"/>
      <c r="AF2018" s="25"/>
      <c r="AG2018" s="25"/>
      <c r="AH2018" s="25"/>
      <c r="AI2018" s="25"/>
      <c r="AJ2018" s="155"/>
    </row>
    <row r="2019" spans="4:36" x14ac:dyDescent="0.2">
      <c r="D2019" s="25"/>
      <c r="E2019" s="25"/>
      <c r="F2019" s="25"/>
      <c r="G2019" s="25"/>
      <c r="H2019" s="25"/>
      <c r="I2019" s="25"/>
      <c r="J2019" s="25"/>
      <c r="K2019" s="25"/>
      <c r="L2019" s="25"/>
      <c r="M2019" s="25"/>
      <c r="N2019" s="25"/>
      <c r="O2019" s="25"/>
      <c r="P2019" s="25"/>
      <c r="Q2019" s="25"/>
      <c r="R2019" s="25"/>
      <c r="S2019" s="25"/>
      <c r="T2019" s="25"/>
      <c r="U2019" s="25"/>
      <c r="V2019" s="25"/>
      <c r="W2019" s="25"/>
      <c r="X2019" s="25"/>
      <c r="Y2019" s="25"/>
      <c r="Z2019" s="25"/>
      <c r="AA2019" s="25"/>
      <c r="AB2019" s="25"/>
      <c r="AC2019" s="25"/>
      <c r="AD2019" s="25"/>
      <c r="AE2019" s="25"/>
      <c r="AF2019" s="25"/>
      <c r="AG2019" s="25"/>
      <c r="AH2019" s="25"/>
      <c r="AI2019" s="25"/>
      <c r="AJ2019" s="155"/>
    </row>
    <row r="2020" spans="4:36" x14ac:dyDescent="0.2">
      <c r="D2020" s="25"/>
      <c r="E2020" s="25"/>
      <c r="F2020" s="25"/>
      <c r="G2020" s="25"/>
      <c r="H2020" s="25"/>
      <c r="I2020" s="25"/>
      <c r="J2020" s="25"/>
      <c r="K2020" s="25"/>
      <c r="L2020" s="25"/>
      <c r="M2020" s="25"/>
      <c r="N2020" s="25"/>
      <c r="O2020" s="25"/>
      <c r="P2020" s="25"/>
      <c r="Q2020" s="25"/>
      <c r="R2020" s="25"/>
      <c r="S2020" s="25"/>
      <c r="T2020" s="25"/>
      <c r="U2020" s="25"/>
      <c r="V2020" s="25"/>
      <c r="W2020" s="25"/>
      <c r="X2020" s="25"/>
      <c r="Y2020" s="25"/>
      <c r="Z2020" s="25"/>
      <c r="AA2020" s="25"/>
      <c r="AB2020" s="25"/>
      <c r="AC2020" s="25"/>
      <c r="AD2020" s="25"/>
      <c r="AE2020" s="25"/>
      <c r="AF2020" s="25"/>
      <c r="AG2020" s="25"/>
      <c r="AH2020" s="25"/>
      <c r="AI2020" s="25"/>
      <c r="AJ2020" s="155"/>
    </row>
    <row r="2021" spans="4:36" x14ac:dyDescent="0.2">
      <c r="D2021" s="25"/>
      <c r="E2021" s="25"/>
      <c r="F2021" s="25"/>
      <c r="G2021" s="25"/>
      <c r="H2021" s="25"/>
      <c r="I2021" s="25"/>
      <c r="J2021" s="25"/>
      <c r="K2021" s="25"/>
      <c r="L2021" s="25"/>
      <c r="M2021" s="25"/>
      <c r="N2021" s="25"/>
      <c r="O2021" s="25"/>
      <c r="P2021" s="25"/>
      <c r="Q2021" s="25"/>
      <c r="R2021" s="25"/>
      <c r="S2021" s="25"/>
      <c r="T2021" s="25"/>
      <c r="U2021" s="25"/>
      <c r="V2021" s="25"/>
      <c r="W2021" s="25"/>
      <c r="X2021" s="25"/>
      <c r="Y2021" s="25"/>
      <c r="Z2021" s="25"/>
      <c r="AA2021" s="25"/>
      <c r="AB2021" s="25"/>
      <c r="AC2021" s="25"/>
      <c r="AD2021" s="25"/>
      <c r="AE2021" s="25"/>
      <c r="AF2021" s="25"/>
      <c r="AG2021" s="25"/>
      <c r="AH2021" s="25"/>
      <c r="AI2021" s="25"/>
      <c r="AJ2021" s="155"/>
    </row>
    <row r="2022" spans="4:36" x14ac:dyDescent="0.2">
      <c r="D2022" s="25"/>
      <c r="E2022" s="25"/>
      <c r="F2022" s="25"/>
      <c r="G2022" s="25"/>
      <c r="H2022" s="25"/>
      <c r="I2022" s="25"/>
      <c r="J2022" s="25"/>
      <c r="K2022" s="25"/>
      <c r="L2022" s="25"/>
      <c r="M2022" s="25"/>
      <c r="N2022" s="25"/>
      <c r="O2022" s="25"/>
      <c r="P2022" s="25"/>
      <c r="Q2022" s="25"/>
      <c r="R2022" s="25"/>
      <c r="S2022" s="25"/>
      <c r="T2022" s="25"/>
      <c r="U2022" s="25"/>
      <c r="V2022" s="25"/>
      <c r="W2022" s="25"/>
      <c r="X2022" s="25"/>
      <c r="Y2022" s="25"/>
      <c r="Z2022" s="25"/>
      <c r="AA2022" s="25"/>
      <c r="AB2022" s="25"/>
      <c r="AC2022" s="25"/>
      <c r="AD2022" s="25"/>
      <c r="AE2022" s="25"/>
      <c r="AF2022" s="25"/>
      <c r="AG2022" s="25"/>
      <c r="AH2022" s="25"/>
      <c r="AI2022" s="25"/>
      <c r="AJ2022" s="155"/>
    </row>
    <row r="2023" spans="4:36" x14ac:dyDescent="0.2">
      <c r="D2023" s="25"/>
      <c r="E2023" s="25"/>
      <c r="F2023" s="25"/>
      <c r="G2023" s="25"/>
      <c r="H2023" s="25"/>
      <c r="I2023" s="25"/>
      <c r="J2023" s="25"/>
      <c r="K2023" s="25"/>
      <c r="L2023" s="25"/>
      <c r="M2023" s="25"/>
      <c r="N2023" s="25"/>
      <c r="O2023" s="25"/>
      <c r="P2023" s="25"/>
      <c r="Q2023" s="25"/>
      <c r="R2023" s="25"/>
      <c r="S2023" s="25"/>
      <c r="T2023" s="25"/>
      <c r="U2023" s="25"/>
      <c r="V2023" s="25"/>
      <c r="W2023" s="25"/>
      <c r="X2023" s="25"/>
      <c r="Y2023" s="25"/>
      <c r="Z2023" s="25"/>
      <c r="AA2023" s="25"/>
      <c r="AB2023" s="25"/>
      <c r="AC2023" s="25"/>
      <c r="AD2023" s="25"/>
      <c r="AE2023" s="25"/>
      <c r="AF2023" s="25"/>
      <c r="AG2023" s="25"/>
      <c r="AH2023" s="25"/>
      <c r="AI2023" s="25"/>
      <c r="AJ2023" s="155"/>
    </row>
    <row r="2024" spans="4:36" x14ac:dyDescent="0.2">
      <c r="D2024" s="25"/>
      <c r="E2024" s="25"/>
      <c r="F2024" s="25"/>
      <c r="G2024" s="25"/>
      <c r="H2024" s="25"/>
      <c r="I2024" s="25"/>
      <c r="J2024" s="25"/>
      <c r="K2024" s="25"/>
      <c r="L2024" s="25"/>
      <c r="M2024" s="25"/>
      <c r="N2024" s="25"/>
      <c r="O2024" s="25"/>
      <c r="P2024" s="25"/>
      <c r="Q2024" s="25"/>
      <c r="R2024" s="25"/>
      <c r="S2024" s="25"/>
      <c r="T2024" s="25"/>
      <c r="U2024" s="25"/>
      <c r="V2024" s="25"/>
      <c r="W2024" s="25"/>
      <c r="X2024" s="25"/>
      <c r="Y2024" s="25"/>
      <c r="Z2024" s="25"/>
      <c r="AA2024" s="25"/>
      <c r="AB2024" s="25"/>
      <c r="AC2024" s="25"/>
      <c r="AD2024" s="25"/>
      <c r="AE2024" s="25"/>
      <c r="AF2024" s="25"/>
      <c r="AG2024" s="25"/>
      <c r="AH2024" s="25"/>
      <c r="AI2024" s="25"/>
      <c r="AJ2024" s="155"/>
    </row>
    <row r="2025" spans="4:36" x14ac:dyDescent="0.2">
      <c r="D2025" s="25"/>
      <c r="E2025" s="25"/>
      <c r="F2025" s="25"/>
      <c r="G2025" s="25"/>
      <c r="H2025" s="25"/>
      <c r="I2025" s="25"/>
      <c r="J2025" s="25"/>
      <c r="K2025" s="25"/>
      <c r="L2025" s="25"/>
      <c r="M2025" s="25"/>
      <c r="N2025" s="25"/>
      <c r="O2025" s="25"/>
      <c r="P2025" s="25"/>
      <c r="Q2025" s="25"/>
      <c r="R2025" s="25"/>
      <c r="S2025" s="25"/>
      <c r="T2025" s="25"/>
      <c r="U2025" s="25"/>
      <c r="V2025" s="25"/>
      <c r="W2025" s="25"/>
      <c r="X2025" s="25"/>
      <c r="Y2025" s="25"/>
      <c r="Z2025" s="25"/>
      <c r="AA2025" s="25"/>
      <c r="AB2025" s="25"/>
      <c r="AC2025" s="25"/>
      <c r="AD2025" s="25"/>
      <c r="AE2025" s="25"/>
      <c r="AF2025" s="25"/>
      <c r="AG2025" s="25"/>
      <c r="AH2025" s="25"/>
      <c r="AI2025" s="25"/>
      <c r="AJ2025" s="155"/>
    </row>
    <row r="2026" spans="4:36" x14ac:dyDescent="0.2">
      <c r="D2026" s="25"/>
      <c r="E2026" s="25"/>
      <c r="F2026" s="25"/>
      <c r="G2026" s="25"/>
      <c r="H2026" s="25"/>
      <c r="I2026" s="25"/>
      <c r="J2026" s="25"/>
      <c r="K2026" s="25"/>
      <c r="L2026" s="25"/>
      <c r="M2026" s="25"/>
      <c r="N2026" s="25"/>
      <c r="O2026" s="25"/>
      <c r="P2026" s="25"/>
      <c r="Q2026" s="25"/>
      <c r="R2026" s="25"/>
      <c r="S2026" s="25"/>
      <c r="T2026" s="25"/>
      <c r="U2026" s="25"/>
      <c r="V2026" s="25"/>
      <c r="W2026" s="25"/>
      <c r="X2026" s="25"/>
      <c r="Y2026" s="25"/>
      <c r="Z2026" s="25"/>
      <c r="AA2026" s="25"/>
      <c r="AB2026" s="25"/>
      <c r="AC2026" s="25"/>
      <c r="AD2026" s="25"/>
      <c r="AE2026" s="25"/>
      <c r="AF2026" s="25"/>
      <c r="AG2026" s="25"/>
      <c r="AH2026" s="25"/>
      <c r="AI2026" s="25"/>
      <c r="AJ2026" s="155"/>
    </row>
    <row r="2027" spans="4:36" x14ac:dyDescent="0.2">
      <c r="D2027" s="25"/>
      <c r="E2027" s="25"/>
      <c r="F2027" s="25"/>
      <c r="G2027" s="25"/>
      <c r="H2027" s="25"/>
      <c r="I2027" s="25"/>
      <c r="J2027" s="25"/>
      <c r="K2027" s="25"/>
      <c r="L2027" s="25"/>
      <c r="M2027" s="25"/>
      <c r="N2027" s="25"/>
      <c r="O2027" s="25"/>
      <c r="P2027" s="25"/>
      <c r="Q2027" s="25"/>
      <c r="R2027" s="25"/>
      <c r="S2027" s="25"/>
      <c r="T2027" s="25"/>
      <c r="U2027" s="25"/>
      <c r="V2027" s="25"/>
      <c r="W2027" s="25"/>
      <c r="X2027" s="25"/>
      <c r="Y2027" s="25"/>
      <c r="Z2027" s="25"/>
      <c r="AA2027" s="25"/>
      <c r="AB2027" s="25"/>
      <c r="AC2027" s="25"/>
      <c r="AD2027" s="25"/>
      <c r="AE2027" s="25"/>
      <c r="AF2027" s="25"/>
      <c r="AG2027" s="25"/>
      <c r="AH2027" s="25"/>
      <c r="AI2027" s="25"/>
      <c r="AJ2027" s="155"/>
    </row>
    <row r="2028" spans="4:36" x14ac:dyDescent="0.2">
      <c r="D2028" s="25"/>
      <c r="E2028" s="25"/>
      <c r="F2028" s="25"/>
      <c r="G2028" s="25"/>
      <c r="H2028" s="25"/>
      <c r="I2028" s="25"/>
      <c r="J2028" s="25"/>
      <c r="K2028" s="25"/>
      <c r="L2028" s="25"/>
      <c r="M2028" s="25"/>
      <c r="N2028" s="25"/>
      <c r="O2028" s="25"/>
      <c r="P2028" s="25"/>
      <c r="Q2028" s="25"/>
      <c r="R2028" s="25"/>
      <c r="S2028" s="25"/>
      <c r="T2028" s="25"/>
      <c r="U2028" s="25"/>
      <c r="V2028" s="25"/>
      <c r="W2028" s="25"/>
      <c r="X2028" s="25"/>
      <c r="Y2028" s="25"/>
      <c r="Z2028" s="25"/>
      <c r="AA2028" s="25"/>
      <c r="AB2028" s="25"/>
      <c r="AC2028" s="25"/>
      <c r="AD2028" s="25"/>
      <c r="AE2028" s="25"/>
      <c r="AF2028" s="25"/>
      <c r="AG2028" s="25"/>
      <c r="AH2028" s="25"/>
      <c r="AI2028" s="25"/>
      <c r="AJ2028" s="155"/>
    </row>
    <row r="2029" spans="4:36" x14ac:dyDescent="0.2">
      <c r="D2029" s="25"/>
      <c r="E2029" s="25"/>
      <c r="F2029" s="25"/>
      <c r="G2029" s="25"/>
      <c r="H2029" s="25"/>
      <c r="I2029" s="25"/>
      <c r="J2029" s="25"/>
      <c r="K2029" s="25"/>
      <c r="L2029" s="25"/>
      <c r="M2029" s="25"/>
      <c r="N2029" s="25"/>
      <c r="O2029" s="25"/>
      <c r="P2029" s="25"/>
      <c r="Q2029" s="25"/>
      <c r="R2029" s="25"/>
      <c r="S2029" s="25"/>
      <c r="T2029" s="25"/>
      <c r="U2029" s="25"/>
      <c r="V2029" s="25"/>
      <c r="W2029" s="25"/>
      <c r="X2029" s="25"/>
      <c r="Y2029" s="25"/>
      <c r="Z2029" s="25"/>
      <c r="AA2029" s="25"/>
      <c r="AB2029" s="25"/>
      <c r="AC2029" s="25"/>
      <c r="AD2029" s="25"/>
      <c r="AE2029" s="25"/>
      <c r="AF2029" s="25"/>
      <c r="AG2029" s="25"/>
      <c r="AH2029" s="25"/>
      <c r="AI2029" s="25"/>
      <c r="AJ2029" s="155"/>
    </row>
    <row r="2030" spans="4:36" x14ac:dyDescent="0.2">
      <c r="D2030" s="25"/>
      <c r="E2030" s="25"/>
      <c r="F2030" s="25"/>
      <c r="G2030" s="25"/>
      <c r="H2030" s="25"/>
      <c r="I2030" s="25"/>
      <c r="J2030" s="25"/>
      <c r="K2030" s="25"/>
      <c r="L2030" s="25"/>
      <c r="M2030" s="25"/>
      <c r="N2030" s="25"/>
      <c r="O2030" s="25"/>
      <c r="P2030" s="25"/>
      <c r="Q2030" s="25"/>
      <c r="R2030" s="25"/>
      <c r="S2030" s="25"/>
      <c r="T2030" s="25"/>
      <c r="U2030" s="25"/>
      <c r="V2030" s="25"/>
      <c r="W2030" s="25"/>
      <c r="X2030" s="25"/>
      <c r="Y2030" s="25"/>
      <c r="Z2030" s="25"/>
      <c r="AA2030" s="25"/>
      <c r="AB2030" s="25"/>
      <c r="AC2030" s="25"/>
      <c r="AD2030" s="25"/>
      <c r="AE2030" s="25"/>
      <c r="AF2030" s="25"/>
      <c r="AG2030" s="25"/>
      <c r="AH2030" s="25"/>
      <c r="AI2030" s="25"/>
      <c r="AJ2030" s="155"/>
    </row>
    <row r="2031" spans="4:36" x14ac:dyDescent="0.2">
      <c r="D2031" s="25"/>
      <c r="E2031" s="25"/>
      <c r="F2031" s="25"/>
      <c r="G2031" s="25"/>
      <c r="H2031" s="25"/>
      <c r="I2031" s="25"/>
      <c r="J2031" s="25"/>
      <c r="K2031" s="25"/>
      <c r="L2031" s="25"/>
      <c r="M2031" s="25"/>
      <c r="N2031" s="25"/>
      <c r="O2031" s="25"/>
      <c r="P2031" s="25"/>
      <c r="Q2031" s="25"/>
      <c r="R2031" s="25"/>
      <c r="S2031" s="25"/>
      <c r="T2031" s="25"/>
      <c r="U2031" s="25"/>
      <c r="V2031" s="25"/>
      <c r="W2031" s="25"/>
      <c r="X2031" s="25"/>
      <c r="Y2031" s="25"/>
      <c r="Z2031" s="25"/>
      <c r="AA2031" s="25"/>
      <c r="AB2031" s="25"/>
      <c r="AC2031" s="25"/>
      <c r="AD2031" s="25"/>
      <c r="AE2031" s="25"/>
      <c r="AF2031" s="25"/>
      <c r="AG2031" s="25"/>
      <c r="AH2031" s="25"/>
      <c r="AI2031" s="25"/>
      <c r="AJ2031" s="155"/>
    </row>
    <row r="2032" spans="4:36" x14ac:dyDescent="0.2">
      <c r="D2032" s="25"/>
      <c r="E2032" s="25"/>
      <c r="F2032" s="25"/>
      <c r="G2032" s="25"/>
      <c r="H2032" s="25"/>
      <c r="I2032" s="25"/>
      <c r="J2032" s="25"/>
      <c r="K2032" s="25"/>
      <c r="L2032" s="25"/>
      <c r="M2032" s="25"/>
      <c r="N2032" s="25"/>
      <c r="O2032" s="25"/>
      <c r="P2032" s="25"/>
      <c r="Q2032" s="25"/>
      <c r="R2032" s="25"/>
      <c r="S2032" s="25"/>
      <c r="T2032" s="25"/>
      <c r="U2032" s="25"/>
      <c r="V2032" s="25"/>
      <c r="W2032" s="25"/>
      <c r="X2032" s="25"/>
      <c r="Y2032" s="25"/>
      <c r="Z2032" s="25"/>
      <c r="AA2032" s="25"/>
      <c r="AB2032" s="25"/>
      <c r="AC2032" s="25"/>
      <c r="AD2032" s="25"/>
      <c r="AE2032" s="25"/>
      <c r="AF2032" s="25"/>
      <c r="AG2032" s="25"/>
      <c r="AH2032" s="25"/>
      <c r="AI2032" s="25"/>
      <c r="AJ2032" s="155"/>
    </row>
    <row r="2033" spans="4:36" x14ac:dyDescent="0.2">
      <c r="D2033" s="25"/>
      <c r="E2033" s="25"/>
      <c r="F2033" s="25"/>
      <c r="G2033" s="25"/>
      <c r="H2033" s="25"/>
      <c r="I2033" s="25"/>
      <c r="J2033" s="25"/>
      <c r="K2033" s="25"/>
      <c r="L2033" s="25"/>
      <c r="M2033" s="25"/>
      <c r="N2033" s="25"/>
      <c r="O2033" s="25"/>
      <c r="P2033" s="25"/>
      <c r="Q2033" s="25"/>
      <c r="R2033" s="25"/>
      <c r="S2033" s="25"/>
      <c r="T2033" s="25"/>
      <c r="U2033" s="25"/>
      <c r="V2033" s="25"/>
      <c r="W2033" s="25"/>
      <c r="X2033" s="25"/>
      <c r="Y2033" s="25"/>
      <c r="Z2033" s="25"/>
      <c r="AA2033" s="25"/>
      <c r="AB2033" s="25"/>
      <c r="AC2033" s="25"/>
      <c r="AD2033" s="25"/>
      <c r="AE2033" s="25"/>
      <c r="AF2033" s="25"/>
      <c r="AG2033" s="25"/>
      <c r="AH2033" s="25"/>
      <c r="AI2033" s="25"/>
      <c r="AJ2033" s="155"/>
    </row>
    <row r="2034" spans="4:36" x14ac:dyDescent="0.2">
      <c r="D2034" s="25"/>
      <c r="E2034" s="25"/>
      <c r="F2034" s="25"/>
      <c r="G2034" s="25"/>
      <c r="H2034" s="25"/>
      <c r="I2034" s="25"/>
      <c r="J2034" s="25"/>
      <c r="K2034" s="25"/>
      <c r="L2034" s="25"/>
      <c r="M2034" s="25"/>
      <c r="N2034" s="25"/>
      <c r="O2034" s="25"/>
      <c r="P2034" s="25"/>
      <c r="Q2034" s="25"/>
      <c r="R2034" s="25"/>
      <c r="S2034" s="25"/>
      <c r="T2034" s="25"/>
      <c r="U2034" s="25"/>
      <c r="V2034" s="25"/>
      <c r="W2034" s="25"/>
      <c r="X2034" s="25"/>
      <c r="Y2034" s="25"/>
      <c r="Z2034" s="25"/>
      <c r="AA2034" s="25"/>
      <c r="AB2034" s="25"/>
      <c r="AC2034" s="25"/>
      <c r="AD2034" s="25"/>
      <c r="AE2034" s="25"/>
      <c r="AF2034" s="25"/>
      <c r="AG2034" s="25"/>
      <c r="AH2034" s="25"/>
      <c r="AI2034" s="25"/>
      <c r="AJ2034" s="155"/>
    </row>
    <row r="2035" spans="4:36" x14ac:dyDescent="0.2">
      <c r="D2035" s="25"/>
      <c r="E2035" s="25"/>
      <c r="F2035" s="25"/>
      <c r="G2035" s="25"/>
      <c r="H2035" s="25"/>
      <c r="I2035" s="25"/>
      <c r="J2035" s="25"/>
      <c r="K2035" s="25"/>
      <c r="L2035" s="25"/>
      <c r="M2035" s="25"/>
      <c r="N2035" s="25"/>
      <c r="O2035" s="25"/>
      <c r="P2035" s="25"/>
      <c r="Q2035" s="25"/>
      <c r="R2035" s="25"/>
      <c r="S2035" s="25"/>
      <c r="T2035" s="25"/>
      <c r="U2035" s="25"/>
      <c r="V2035" s="25"/>
      <c r="W2035" s="25"/>
      <c r="X2035" s="25"/>
      <c r="Y2035" s="25"/>
      <c r="Z2035" s="25"/>
      <c r="AA2035" s="25"/>
      <c r="AB2035" s="25"/>
      <c r="AC2035" s="25"/>
      <c r="AD2035" s="25"/>
      <c r="AE2035" s="25"/>
      <c r="AF2035" s="25"/>
      <c r="AG2035" s="25"/>
      <c r="AH2035" s="25"/>
      <c r="AI2035" s="25"/>
      <c r="AJ2035" s="155"/>
    </row>
    <row r="2036" spans="4:36" x14ac:dyDescent="0.2">
      <c r="D2036" s="25"/>
      <c r="E2036" s="25"/>
      <c r="F2036" s="25"/>
      <c r="G2036" s="25"/>
      <c r="H2036" s="25"/>
      <c r="I2036" s="25"/>
      <c r="J2036" s="25"/>
      <c r="K2036" s="25"/>
      <c r="L2036" s="25"/>
      <c r="M2036" s="25"/>
      <c r="N2036" s="25"/>
      <c r="O2036" s="25"/>
      <c r="P2036" s="25"/>
      <c r="Q2036" s="25"/>
      <c r="R2036" s="25"/>
      <c r="S2036" s="25"/>
      <c r="T2036" s="25"/>
      <c r="U2036" s="25"/>
      <c r="V2036" s="25"/>
      <c r="W2036" s="25"/>
      <c r="X2036" s="25"/>
      <c r="Y2036" s="25"/>
      <c r="Z2036" s="25"/>
      <c r="AA2036" s="25"/>
      <c r="AB2036" s="25"/>
      <c r="AC2036" s="25"/>
      <c r="AD2036" s="25"/>
      <c r="AE2036" s="25"/>
      <c r="AF2036" s="25"/>
      <c r="AG2036" s="25"/>
      <c r="AH2036" s="25"/>
      <c r="AI2036" s="25"/>
      <c r="AJ2036" s="155"/>
    </row>
    <row r="2037" spans="4:36" x14ac:dyDescent="0.2">
      <c r="D2037" s="25"/>
      <c r="E2037" s="25"/>
      <c r="F2037" s="25"/>
      <c r="G2037" s="25"/>
      <c r="H2037" s="25"/>
      <c r="I2037" s="25"/>
      <c r="J2037" s="25"/>
      <c r="K2037" s="25"/>
      <c r="L2037" s="25"/>
      <c r="M2037" s="25"/>
      <c r="N2037" s="25"/>
      <c r="O2037" s="25"/>
      <c r="P2037" s="25"/>
      <c r="Q2037" s="25"/>
      <c r="R2037" s="25"/>
      <c r="S2037" s="25"/>
      <c r="T2037" s="25"/>
      <c r="U2037" s="25"/>
      <c r="V2037" s="25"/>
      <c r="W2037" s="25"/>
      <c r="X2037" s="25"/>
      <c r="Y2037" s="25"/>
      <c r="Z2037" s="25"/>
      <c r="AA2037" s="25"/>
      <c r="AB2037" s="25"/>
      <c r="AC2037" s="25"/>
      <c r="AD2037" s="25"/>
      <c r="AE2037" s="25"/>
      <c r="AF2037" s="25"/>
      <c r="AG2037" s="25"/>
      <c r="AH2037" s="25"/>
      <c r="AI2037" s="25"/>
      <c r="AJ2037" s="155"/>
    </row>
    <row r="2038" spans="4:36" x14ac:dyDescent="0.2">
      <c r="D2038" s="25"/>
      <c r="E2038" s="25"/>
      <c r="F2038" s="25"/>
      <c r="G2038" s="25"/>
      <c r="H2038" s="25"/>
      <c r="I2038" s="25"/>
      <c r="J2038" s="25"/>
      <c r="K2038" s="25"/>
      <c r="L2038" s="25"/>
      <c r="M2038" s="25"/>
      <c r="N2038" s="25"/>
      <c r="O2038" s="25"/>
      <c r="P2038" s="25"/>
      <c r="Q2038" s="25"/>
      <c r="R2038" s="25"/>
      <c r="S2038" s="25"/>
      <c r="T2038" s="25"/>
      <c r="U2038" s="25"/>
      <c r="V2038" s="25"/>
      <c r="W2038" s="25"/>
      <c r="X2038" s="25"/>
      <c r="Y2038" s="25"/>
      <c r="Z2038" s="25"/>
      <c r="AA2038" s="25"/>
      <c r="AB2038" s="25"/>
      <c r="AC2038" s="25"/>
      <c r="AD2038" s="25"/>
      <c r="AE2038" s="25"/>
      <c r="AF2038" s="25"/>
      <c r="AG2038" s="25"/>
      <c r="AH2038" s="25"/>
      <c r="AI2038" s="25"/>
      <c r="AJ2038" s="155"/>
    </row>
    <row r="2039" spans="4:36" x14ac:dyDescent="0.2">
      <c r="D2039" s="25"/>
      <c r="E2039" s="25"/>
      <c r="F2039" s="25"/>
      <c r="G2039" s="25"/>
      <c r="H2039" s="25"/>
      <c r="I2039" s="25"/>
      <c r="J2039" s="25"/>
      <c r="K2039" s="25"/>
      <c r="L2039" s="25"/>
      <c r="M2039" s="25"/>
      <c r="N2039" s="25"/>
      <c r="O2039" s="25"/>
      <c r="P2039" s="25"/>
      <c r="Q2039" s="25"/>
      <c r="R2039" s="25"/>
      <c r="S2039" s="25"/>
      <c r="T2039" s="25"/>
      <c r="U2039" s="25"/>
      <c r="V2039" s="25"/>
      <c r="W2039" s="25"/>
      <c r="X2039" s="25"/>
      <c r="Y2039" s="25"/>
      <c r="Z2039" s="25"/>
      <c r="AA2039" s="25"/>
      <c r="AB2039" s="25"/>
      <c r="AC2039" s="25"/>
      <c r="AD2039" s="25"/>
      <c r="AE2039" s="25"/>
      <c r="AF2039" s="25"/>
      <c r="AG2039" s="25"/>
      <c r="AH2039" s="25"/>
      <c r="AI2039" s="25"/>
      <c r="AJ2039" s="155"/>
    </row>
    <row r="2040" spans="4:36" x14ac:dyDescent="0.2">
      <c r="D2040" s="25"/>
      <c r="E2040" s="25"/>
      <c r="F2040" s="25"/>
      <c r="G2040" s="25"/>
      <c r="H2040" s="25"/>
      <c r="I2040" s="25"/>
      <c r="J2040" s="25"/>
      <c r="K2040" s="25"/>
      <c r="L2040" s="25"/>
      <c r="M2040" s="25"/>
      <c r="N2040" s="25"/>
      <c r="O2040" s="25"/>
      <c r="P2040" s="25"/>
      <c r="Q2040" s="25"/>
      <c r="R2040" s="25"/>
      <c r="S2040" s="25"/>
      <c r="T2040" s="25"/>
      <c r="U2040" s="25"/>
      <c r="V2040" s="25"/>
      <c r="W2040" s="25"/>
      <c r="X2040" s="25"/>
      <c r="Y2040" s="25"/>
      <c r="Z2040" s="25"/>
      <c r="AA2040" s="25"/>
      <c r="AB2040" s="25"/>
      <c r="AC2040" s="25"/>
      <c r="AD2040" s="25"/>
      <c r="AE2040" s="25"/>
      <c r="AF2040" s="25"/>
      <c r="AG2040" s="25"/>
      <c r="AH2040" s="25"/>
      <c r="AI2040" s="25"/>
      <c r="AJ2040" s="155"/>
    </row>
    <row r="2041" spans="4:36" x14ac:dyDescent="0.2">
      <c r="D2041" s="25"/>
      <c r="E2041" s="25"/>
      <c r="F2041" s="25"/>
      <c r="G2041" s="25"/>
      <c r="H2041" s="25"/>
      <c r="I2041" s="25"/>
      <c r="J2041" s="25"/>
      <c r="K2041" s="25"/>
      <c r="L2041" s="25"/>
      <c r="M2041" s="25"/>
      <c r="N2041" s="25"/>
      <c r="O2041" s="25"/>
      <c r="P2041" s="25"/>
      <c r="Q2041" s="25"/>
      <c r="R2041" s="25"/>
      <c r="S2041" s="25"/>
      <c r="T2041" s="25"/>
      <c r="U2041" s="25"/>
      <c r="V2041" s="25"/>
      <c r="W2041" s="25"/>
      <c r="X2041" s="25"/>
      <c r="Y2041" s="25"/>
      <c r="Z2041" s="25"/>
      <c r="AA2041" s="25"/>
      <c r="AB2041" s="25"/>
      <c r="AC2041" s="25"/>
      <c r="AD2041" s="25"/>
      <c r="AE2041" s="25"/>
      <c r="AF2041" s="25"/>
      <c r="AG2041" s="25"/>
      <c r="AH2041" s="25"/>
      <c r="AI2041" s="25"/>
      <c r="AJ2041" s="155"/>
    </row>
    <row r="2042" spans="4:36" x14ac:dyDescent="0.2">
      <c r="D2042" s="25"/>
      <c r="E2042" s="25"/>
      <c r="F2042" s="25"/>
      <c r="G2042" s="25"/>
      <c r="H2042" s="25"/>
      <c r="I2042" s="25"/>
      <c r="J2042" s="25"/>
      <c r="K2042" s="25"/>
      <c r="L2042" s="25"/>
      <c r="M2042" s="25"/>
      <c r="N2042" s="25"/>
      <c r="O2042" s="25"/>
      <c r="P2042" s="25"/>
      <c r="Q2042" s="25"/>
      <c r="R2042" s="25"/>
      <c r="S2042" s="25"/>
      <c r="T2042" s="25"/>
      <c r="U2042" s="25"/>
      <c r="V2042" s="25"/>
      <c r="W2042" s="25"/>
      <c r="X2042" s="25"/>
      <c r="Y2042" s="25"/>
      <c r="Z2042" s="25"/>
      <c r="AA2042" s="25"/>
      <c r="AB2042" s="25"/>
      <c r="AC2042" s="25"/>
      <c r="AD2042" s="25"/>
      <c r="AE2042" s="25"/>
      <c r="AF2042" s="25"/>
      <c r="AG2042" s="25"/>
      <c r="AH2042" s="25"/>
      <c r="AI2042" s="25"/>
      <c r="AJ2042" s="155"/>
    </row>
    <row r="2043" spans="4:36" x14ac:dyDescent="0.2">
      <c r="D2043" s="25"/>
      <c r="E2043" s="25"/>
      <c r="F2043" s="25"/>
      <c r="G2043" s="25"/>
      <c r="H2043" s="25"/>
      <c r="I2043" s="25"/>
      <c r="J2043" s="25"/>
      <c r="K2043" s="25"/>
      <c r="L2043" s="25"/>
      <c r="M2043" s="25"/>
      <c r="N2043" s="25"/>
      <c r="O2043" s="25"/>
      <c r="P2043" s="25"/>
      <c r="Q2043" s="25"/>
      <c r="R2043" s="25"/>
      <c r="S2043" s="25"/>
      <c r="T2043" s="25"/>
      <c r="U2043" s="25"/>
      <c r="V2043" s="25"/>
      <c r="W2043" s="25"/>
      <c r="X2043" s="25"/>
      <c r="Y2043" s="25"/>
      <c r="Z2043" s="25"/>
      <c r="AA2043" s="25"/>
      <c r="AB2043" s="25"/>
      <c r="AC2043" s="25"/>
      <c r="AD2043" s="25"/>
      <c r="AE2043" s="25"/>
      <c r="AF2043" s="25"/>
      <c r="AG2043" s="25"/>
      <c r="AH2043" s="25"/>
      <c r="AI2043" s="25"/>
      <c r="AJ2043" s="155"/>
    </row>
    <row r="2044" spans="4:36" x14ac:dyDescent="0.2">
      <c r="D2044" s="25"/>
      <c r="E2044" s="25"/>
      <c r="F2044" s="25"/>
      <c r="G2044" s="25"/>
      <c r="H2044" s="25"/>
      <c r="I2044" s="25"/>
      <c r="J2044" s="25"/>
      <c r="K2044" s="25"/>
      <c r="L2044" s="25"/>
      <c r="M2044" s="25"/>
      <c r="N2044" s="25"/>
      <c r="O2044" s="25"/>
      <c r="P2044" s="25"/>
      <c r="Q2044" s="25"/>
      <c r="R2044" s="25"/>
      <c r="S2044" s="25"/>
      <c r="T2044" s="25"/>
      <c r="U2044" s="25"/>
      <c r="V2044" s="25"/>
      <c r="W2044" s="25"/>
      <c r="X2044" s="25"/>
      <c r="Y2044" s="25"/>
      <c r="Z2044" s="25"/>
      <c r="AA2044" s="25"/>
      <c r="AB2044" s="25"/>
      <c r="AC2044" s="25"/>
      <c r="AD2044" s="25"/>
      <c r="AE2044" s="25"/>
      <c r="AF2044" s="25"/>
      <c r="AG2044" s="25"/>
      <c r="AH2044" s="25"/>
      <c r="AI2044" s="25"/>
      <c r="AJ2044" s="155"/>
    </row>
    <row r="2045" spans="4:36" x14ac:dyDescent="0.2">
      <c r="D2045" s="25"/>
      <c r="E2045" s="25"/>
      <c r="F2045" s="25"/>
      <c r="G2045" s="25"/>
      <c r="H2045" s="25"/>
      <c r="I2045" s="25"/>
      <c r="J2045" s="25"/>
      <c r="K2045" s="25"/>
      <c r="L2045" s="25"/>
      <c r="M2045" s="25"/>
      <c r="N2045" s="25"/>
      <c r="O2045" s="25"/>
      <c r="P2045" s="25"/>
      <c r="Q2045" s="25"/>
      <c r="R2045" s="25"/>
      <c r="S2045" s="25"/>
      <c r="T2045" s="25"/>
      <c r="U2045" s="25"/>
      <c r="V2045" s="25"/>
      <c r="W2045" s="25"/>
      <c r="X2045" s="25"/>
      <c r="Y2045" s="25"/>
      <c r="Z2045" s="25"/>
      <c r="AA2045" s="25"/>
      <c r="AB2045" s="25"/>
      <c r="AC2045" s="25"/>
      <c r="AD2045" s="25"/>
      <c r="AE2045" s="25"/>
      <c r="AF2045" s="25"/>
      <c r="AG2045" s="25"/>
      <c r="AH2045" s="25"/>
      <c r="AI2045" s="25"/>
      <c r="AJ2045" s="155"/>
    </row>
    <row r="2046" spans="4:36" x14ac:dyDescent="0.2">
      <c r="D2046" s="25"/>
      <c r="E2046" s="25"/>
      <c r="F2046" s="25"/>
      <c r="G2046" s="25"/>
      <c r="H2046" s="25"/>
      <c r="I2046" s="25"/>
      <c r="J2046" s="25"/>
      <c r="K2046" s="25"/>
      <c r="L2046" s="25"/>
      <c r="M2046" s="25"/>
      <c r="N2046" s="25"/>
      <c r="O2046" s="25"/>
      <c r="P2046" s="25"/>
      <c r="Q2046" s="25"/>
      <c r="R2046" s="25"/>
      <c r="S2046" s="25"/>
      <c r="T2046" s="25"/>
      <c r="U2046" s="25"/>
      <c r="V2046" s="25"/>
      <c r="W2046" s="25"/>
      <c r="X2046" s="25"/>
      <c r="Y2046" s="25"/>
      <c r="Z2046" s="25"/>
      <c r="AA2046" s="25"/>
      <c r="AB2046" s="25"/>
      <c r="AC2046" s="25"/>
      <c r="AD2046" s="25"/>
      <c r="AE2046" s="25"/>
      <c r="AF2046" s="25"/>
      <c r="AG2046" s="25"/>
      <c r="AH2046" s="25"/>
      <c r="AI2046" s="25"/>
      <c r="AJ2046" s="155"/>
    </row>
    <row r="2047" spans="4:36" x14ac:dyDescent="0.2">
      <c r="D2047" s="25"/>
      <c r="E2047" s="25"/>
      <c r="F2047" s="25"/>
      <c r="G2047" s="25"/>
      <c r="H2047" s="25"/>
      <c r="I2047" s="25"/>
      <c r="J2047" s="25"/>
      <c r="K2047" s="25"/>
      <c r="L2047" s="25"/>
      <c r="M2047" s="25"/>
      <c r="N2047" s="25"/>
      <c r="O2047" s="25"/>
      <c r="P2047" s="25"/>
      <c r="Q2047" s="25"/>
      <c r="R2047" s="25"/>
      <c r="S2047" s="25"/>
      <c r="T2047" s="25"/>
      <c r="U2047" s="25"/>
      <c r="V2047" s="25"/>
      <c r="W2047" s="25"/>
      <c r="X2047" s="25"/>
      <c r="Y2047" s="25"/>
      <c r="Z2047" s="25"/>
      <c r="AA2047" s="25"/>
      <c r="AB2047" s="25"/>
      <c r="AC2047" s="25"/>
      <c r="AD2047" s="25"/>
      <c r="AE2047" s="25"/>
      <c r="AF2047" s="25"/>
      <c r="AG2047" s="25"/>
      <c r="AH2047" s="25"/>
      <c r="AI2047" s="25"/>
      <c r="AJ2047" s="155"/>
    </row>
    <row r="2048" spans="4:36" x14ac:dyDescent="0.2">
      <c r="D2048" s="25"/>
      <c r="E2048" s="25"/>
      <c r="F2048" s="25"/>
      <c r="G2048" s="25"/>
      <c r="H2048" s="25"/>
      <c r="I2048" s="25"/>
      <c r="J2048" s="25"/>
      <c r="K2048" s="25"/>
      <c r="L2048" s="25"/>
      <c r="M2048" s="25"/>
      <c r="N2048" s="25"/>
      <c r="O2048" s="25"/>
      <c r="P2048" s="25"/>
      <c r="Q2048" s="25"/>
      <c r="R2048" s="25"/>
      <c r="S2048" s="25"/>
      <c r="T2048" s="25"/>
      <c r="U2048" s="25"/>
      <c r="V2048" s="25"/>
      <c r="W2048" s="25"/>
      <c r="X2048" s="25"/>
      <c r="Y2048" s="25"/>
      <c r="Z2048" s="25"/>
      <c r="AA2048" s="25"/>
      <c r="AB2048" s="25"/>
      <c r="AC2048" s="25"/>
      <c r="AD2048" s="25"/>
      <c r="AE2048" s="25"/>
      <c r="AF2048" s="25"/>
      <c r="AG2048" s="25"/>
      <c r="AH2048" s="25"/>
      <c r="AI2048" s="25"/>
      <c r="AJ2048" s="155"/>
    </row>
    <row r="2049" spans="4:36" x14ac:dyDescent="0.2">
      <c r="D2049" s="25"/>
      <c r="E2049" s="25"/>
      <c r="F2049" s="25"/>
      <c r="G2049" s="25"/>
      <c r="H2049" s="25"/>
      <c r="I2049" s="25"/>
      <c r="J2049" s="25"/>
      <c r="K2049" s="25"/>
      <c r="L2049" s="25"/>
      <c r="M2049" s="25"/>
      <c r="N2049" s="25"/>
      <c r="O2049" s="25"/>
      <c r="P2049" s="25"/>
      <c r="Q2049" s="25"/>
      <c r="R2049" s="25"/>
      <c r="S2049" s="25"/>
      <c r="T2049" s="25"/>
      <c r="U2049" s="25"/>
      <c r="V2049" s="25"/>
      <c r="W2049" s="25"/>
      <c r="X2049" s="25"/>
      <c r="Y2049" s="25"/>
      <c r="Z2049" s="25"/>
      <c r="AA2049" s="25"/>
      <c r="AB2049" s="25"/>
      <c r="AC2049" s="25"/>
      <c r="AD2049" s="25"/>
      <c r="AE2049" s="25"/>
      <c r="AF2049" s="25"/>
      <c r="AG2049" s="25"/>
      <c r="AH2049" s="25"/>
      <c r="AI2049" s="25"/>
      <c r="AJ2049" s="155"/>
    </row>
    <row r="2050" spans="4:36" x14ac:dyDescent="0.2">
      <c r="D2050" s="25"/>
      <c r="E2050" s="25"/>
      <c r="F2050" s="25"/>
      <c r="G2050" s="25"/>
      <c r="H2050" s="25"/>
      <c r="I2050" s="25"/>
      <c r="J2050" s="25"/>
      <c r="K2050" s="25"/>
      <c r="L2050" s="25"/>
      <c r="M2050" s="25"/>
      <c r="N2050" s="25"/>
      <c r="O2050" s="25"/>
      <c r="P2050" s="25"/>
      <c r="Q2050" s="25"/>
      <c r="R2050" s="25"/>
      <c r="S2050" s="25"/>
      <c r="T2050" s="25"/>
      <c r="U2050" s="25"/>
      <c r="V2050" s="25"/>
      <c r="W2050" s="25"/>
      <c r="X2050" s="25"/>
      <c r="Y2050" s="25"/>
      <c r="Z2050" s="25"/>
      <c r="AA2050" s="25"/>
      <c r="AB2050" s="25"/>
      <c r="AC2050" s="25"/>
      <c r="AD2050" s="25"/>
      <c r="AE2050" s="25"/>
      <c r="AF2050" s="25"/>
      <c r="AG2050" s="25"/>
      <c r="AH2050" s="25"/>
      <c r="AI2050" s="25"/>
      <c r="AJ2050" s="155"/>
    </row>
    <row r="2051" spans="4:36" x14ac:dyDescent="0.2">
      <c r="D2051" s="25"/>
      <c r="E2051" s="25"/>
      <c r="F2051" s="25"/>
      <c r="G2051" s="25"/>
      <c r="H2051" s="25"/>
      <c r="I2051" s="25"/>
      <c r="J2051" s="25"/>
      <c r="K2051" s="25"/>
      <c r="L2051" s="25"/>
      <c r="M2051" s="25"/>
      <c r="N2051" s="25"/>
      <c r="O2051" s="25"/>
      <c r="P2051" s="25"/>
      <c r="Q2051" s="25"/>
      <c r="R2051" s="25"/>
      <c r="S2051" s="25"/>
      <c r="T2051" s="25"/>
      <c r="U2051" s="25"/>
      <c r="V2051" s="25"/>
      <c r="W2051" s="25"/>
      <c r="X2051" s="25"/>
      <c r="Y2051" s="25"/>
      <c r="Z2051" s="25"/>
      <c r="AA2051" s="25"/>
      <c r="AB2051" s="25"/>
      <c r="AC2051" s="25"/>
      <c r="AD2051" s="25"/>
      <c r="AE2051" s="25"/>
      <c r="AF2051" s="25"/>
      <c r="AG2051" s="25"/>
      <c r="AH2051" s="25"/>
      <c r="AI2051" s="25"/>
      <c r="AJ2051" s="155"/>
    </row>
    <row r="2052" spans="4:36" x14ac:dyDescent="0.2">
      <c r="D2052" s="25"/>
      <c r="E2052" s="25"/>
      <c r="F2052" s="25"/>
      <c r="G2052" s="25"/>
      <c r="H2052" s="25"/>
      <c r="I2052" s="25"/>
      <c r="J2052" s="25"/>
      <c r="K2052" s="25"/>
      <c r="L2052" s="25"/>
      <c r="M2052" s="25"/>
      <c r="N2052" s="25"/>
      <c r="O2052" s="25"/>
      <c r="P2052" s="25"/>
      <c r="Q2052" s="25"/>
      <c r="R2052" s="25"/>
      <c r="S2052" s="25"/>
      <c r="T2052" s="25"/>
      <c r="U2052" s="25"/>
      <c r="V2052" s="25"/>
      <c r="W2052" s="25"/>
      <c r="X2052" s="25"/>
      <c r="Y2052" s="25"/>
      <c r="Z2052" s="25"/>
      <c r="AA2052" s="25"/>
      <c r="AB2052" s="25"/>
      <c r="AC2052" s="25"/>
      <c r="AD2052" s="25"/>
      <c r="AE2052" s="25"/>
      <c r="AF2052" s="25"/>
      <c r="AG2052" s="25"/>
      <c r="AH2052" s="25"/>
      <c r="AI2052" s="25"/>
      <c r="AJ2052" s="155"/>
    </row>
    <row r="2053" spans="4:36" x14ac:dyDescent="0.2">
      <c r="D2053" s="25"/>
      <c r="E2053" s="25"/>
      <c r="F2053" s="25"/>
      <c r="G2053" s="25"/>
      <c r="H2053" s="25"/>
      <c r="I2053" s="25"/>
      <c r="J2053" s="25"/>
      <c r="K2053" s="25"/>
      <c r="L2053" s="25"/>
      <c r="M2053" s="25"/>
      <c r="N2053" s="25"/>
      <c r="O2053" s="25"/>
      <c r="P2053" s="25"/>
      <c r="Q2053" s="25"/>
      <c r="R2053" s="25"/>
      <c r="S2053" s="25"/>
      <c r="T2053" s="25"/>
      <c r="U2053" s="25"/>
      <c r="V2053" s="25"/>
      <c r="W2053" s="25"/>
      <c r="X2053" s="25"/>
      <c r="Y2053" s="25"/>
      <c r="Z2053" s="25"/>
      <c r="AA2053" s="25"/>
      <c r="AB2053" s="25"/>
      <c r="AC2053" s="25"/>
      <c r="AD2053" s="25"/>
      <c r="AE2053" s="25"/>
      <c r="AF2053" s="25"/>
      <c r="AG2053" s="25"/>
      <c r="AH2053" s="25"/>
      <c r="AI2053" s="25"/>
      <c r="AJ2053" s="155"/>
    </row>
    <row r="2054" spans="4:36" x14ac:dyDescent="0.2">
      <c r="D2054" s="25"/>
      <c r="E2054" s="25"/>
      <c r="F2054" s="25"/>
      <c r="G2054" s="25"/>
      <c r="H2054" s="25"/>
      <c r="I2054" s="25"/>
      <c r="J2054" s="25"/>
      <c r="K2054" s="25"/>
      <c r="L2054" s="25"/>
      <c r="M2054" s="25"/>
      <c r="N2054" s="25"/>
      <c r="O2054" s="25"/>
      <c r="P2054" s="25"/>
      <c r="Q2054" s="25"/>
      <c r="R2054" s="25"/>
      <c r="S2054" s="25"/>
      <c r="T2054" s="25"/>
      <c r="U2054" s="25"/>
      <c r="V2054" s="25"/>
      <c r="W2054" s="25"/>
      <c r="X2054" s="25"/>
      <c r="Y2054" s="25"/>
      <c r="Z2054" s="25"/>
      <c r="AA2054" s="25"/>
      <c r="AB2054" s="25"/>
      <c r="AC2054" s="25"/>
      <c r="AD2054" s="25"/>
      <c r="AE2054" s="25"/>
      <c r="AF2054" s="25"/>
      <c r="AG2054" s="25"/>
      <c r="AH2054" s="25"/>
      <c r="AI2054" s="25"/>
      <c r="AJ2054" s="155"/>
    </row>
    <row r="2055" spans="4:36" x14ac:dyDescent="0.2">
      <c r="D2055" s="25"/>
      <c r="E2055" s="25"/>
      <c r="F2055" s="25"/>
      <c r="G2055" s="25"/>
      <c r="H2055" s="25"/>
      <c r="I2055" s="25"/>
      <c r="J2055" s="25"/>
      <c r="K2055" s="25"/>
      <c r="L2055" s="25"/>
      <c r="M2055" s="25"/>
      <c r="N2055" s="25"/>
      <c r="O2055" s="25"/>
      <c r="P2055" s="25"/>
      <c r="Q2055" s="25"/>
      <c r="R2055" s="25"/>
      <c r="S2055" s="25"/>
      <c r="T2055" s="25"/>
      <c r="U2055" s="25"/>
      <c r="V2055" s="25"/>
      <c r="W2055" s="25"/>
      <c r="X2055" s="25"/>
      <c r="Y2055" s="25"/>
      <c r="Z2055" s="25"/>
      <c r="AA2055" s="25"/>
      <c r="AB2055" s="25"/>
      <c r="AC2055" s="25"/>
      <c r="AD2055" s="25"/>
      <c r="AE2055" s="25"/>
      <c r="AF2055" s="25"/>
      <c r="AG2055" s="25"/>
      <c r="AH2055" s="25"/>
      <c r="AI2055" s="25"/>
      <c r="AJ2055" s="155"/>
    </row>
    <row r="2056" spans="4:36" x14ac:dyDescent="0.2">
      <c r="D2056" s="25"/>
      <c r="E2056" s="25"/>
      <c r="F2056" s="25"/>
      <c r="G2056" s="25"/>
      <c r="H2056" s="25"/>
      <c r="I2056" s="25"/>
      <c r="J2056" s="25"/>
      <c r="K2056" s="25"/>
      <c r="L2056" s="25"/>
      <c r="M2056" s="25"/>
      <c r="N2056" s="25"/>
      <c r="O2056" s="25"/>
      <c r="P2056" s="25"/>
      <c r="Q2056" s="25"/>
      <c r="R2056" s="25"/>
      <c r="S2056" s="25"/>
      <c r="T2056" s="25"/>
      <c r="U2056" s="25"/>
      <c r="V2056" s="25"/>
      <c r="W2056" s="25"/>
      <c r="X2056" s="25"/>
      <c r="Y2056" s="25"/>
      <c r="Z2056" s="25"/>
      <c r="AA2056" s="25"/>
      <c r="AB2056" s="25"/>
      <c r="AC2056" s="25"/>
      <c r="AD2056" s="25"/>
      <c r="AE2056" s="25"/>
      <c r="AF2056" s="25"/>
      <c r="AG2056" s="25"/>
      <c r="AH2056" s="25"/>
      <c r="AI2056" s="25"/>
      <c r="AJ2056" s="155"/>
    </row>
    <row r="2057" spans="4:36" x14ac:dyDescent="0.2">
      <c r="D2057" s="25"/>
      <c r="E2057" s="25"/>
      <c r="F2057" s="25"/>
      <c r="G2057" s="25"/>
      <c r="H2057" s="25"/>
      <c r="I2057" s="25"/>
      <c r="J2057" s="25"/>
      <c r="K2057" s="25"/>
      <c r="L2057" s="25"/>
      <c r="M2057" s="25"/>
      <c r="N2057" s="25"/>
      <c r="O2057" s="25"/>
      <c r="P2057" s="25"/>
      <c r="Q2057" s="25"/>
      <c r="R2057" s="25"/>
      <c r="S2057" s="25"/>
      <c r="T2057" s="25"/>
      <c r="U2057" s="25"/>
      <c r="V2057" s="25"/>
      <c r="W2057" s="25"/>
      <c r="X2057" s="25"/>
      <c r="Y2057" s="25"/>
      <c r="Z2057" s="25"/>
      <c r="AA2057" s="25"/>
      <c r="AB2057" s="25"/>
      <c r="AC2057" s="25"/>
      <c r="AD2057" s="25"/>
      <c r="AE2057" s="25"/>
      <c r="AF2057" s="25"/>
      <c r="AG2057" s="25"/>
      <c r="AH2057" s="25"/>
      <c r="AI2057" s="25"/>
      <c r="AJ2057" s="155"/>
    </row>
    <row r="2058" spans="4:36" x14ac:dyDescent="0.2">
      <c r="D2058" s="25"/>
      <c r="E2058" s="25"/>
      <c r="F2058" s="25"/>
      <c r="G2058" s="25"/>
      <c r="H2058" s="25"/>
      <c r="I2058" s="25"/>
      <c r="J2058" s="25"/>
      <c r="K2058" s="25"/>
      <c r="L2058" s="25"/>
      <c r="M2058" s="25"/>
      <c r="N2058" s="25"/>
      <c r="O2058" s="25"/>
      <c r="P2058" s="25"/>
      <c r="Q2058" s="25"/>
      <c r="R2058" s="25"/>
      <c r="S2058" s="25"/>
      <c r="T2058" s="25"/>
      <c r="U2058" s="25"/>
      <c r="V2058" s="25"/>
      <c r="W2058" s="25"/>
      <c r="X2058" s="25"/>
      <c r="Y2058" s="25"/>
      <c r="Z2058" s="25"/>
      <c r="AA2058" s="25"/>
      <c r="AB2058" s="25"/>
      <c r="AC2058" s="25"/>
      <c r="AD2058" s="25"/>
      <c r="AE2058" s="25"/>
      <c r="AF2058" s="25"/>
      <c r="AG2058" s="25"/>
      <c r="AH2058" s="25"/>
      <c r="AI2058" s="25"/>
      <c r="AJ2058" s="155"/>
    </row>
    <row r="2059" spans="4:36" x14ac:dyDescent="0.2">
      <c r="D2059" s="25"/>
      <c r="E2059" s="25"/>
      <c r="F2059" s="25"/>
      <c r="G2059" s="25"/>
      <c r="H2059" s="25"/>
      <c r="I2059" s="25"/>
      <c r="J2059" s="25"/>
      <c r="K2059" s="25"/>
      <c r="L2059" s="25"/>
      <c r="M2059" s="25"/>
      <c r="N2059" s="25"/>
      <c r="O2059" s="25"/>
      <c r="P2059" s="25"/>
      <c r="Q2059" s="25"/>
      <c r="R2059" s="25"/>
      <c r="S2059" s="25"/>
      <c r="T2059" s="25"/>
      <c r="U2059" s="25"/>
      <c r="V2059" s="25"/>
      <c r="W2059" s="25"/>
      <c r="X2059" s="25"/>
      <c r="Y2059" s="25"/>
      <c r="Z2059" s="25"/>
      <c r="AA2059" s="25"/>
      <c r="AB2059" s="25"/>
      <c r="AC2059" s="25"/>
      <c r="AD2059" s="25"/>
      <c r="AE2059" s="25"/>
      <c r="AF2059" s="25"/>
      <c r="AG2059" s="25"/>
      <c r="AH2059" s="25"/>
      <c r="AI2059" s="25"/>
      <c r="AJ2059" s="155"/>
    </row>
    <row r="2060" spans="4:36" x14ac:dyDescent="0.2">
      <c r="D2060" s="25"/>
      <c r="E2060" s="25"/>
      <c r="F2060" s="25"/>
      <c r="G2060" s="25"/>
      <c r="H2060" s="25"/>
      <c r="I2060" s="25"/>
      <c r="J2060" s="25"/>
      <c r="K2060" s="25"/>
      <c r="L2060" s="25"/>
      <c r="M2060" s="25"/>
      <c r="N2060" s="25"/>
      <c r="O2060" s="25"/>
      <c r="P2060" s="25"/>
      <c r="Q2060" s="25"/>
      <c r="R2060" s="25"/>
      <c r="S2060" s="25"/>
      <c r="T2060" s="25"/>
      <c r="U2060" s="25"/>
      <c r="V2060" s="25"/>
      <c r="W2060" s="25"/>
      <c r="X2060" s="25"/>
      <c r="Y2060" s="25"/>
      <c r="Z2060" s="25"/>
      <c r="AA2060" s="25"/>
      <c r="AB2060" s="25"/>
      <c r="AC2060" s="25"/>
      <c r="AD2060" s="25"/>
      <c r="AE2060" s="25"/>
      <c r="AF2060" s="25"/>
      <c r="AG2060" s="25"/>
      <c r="AH2060" s="25"/>
      <c r="AI2060" s="25"/>
      <c r="AJ2060" s="155"/>
    </row>
    <row r="2061" spans="4:36" x14ac:dyDescent="0.2">
      <c r="D2061" s="25"/>
      <c r="E2061" s="25"/>
      <c r="F2061" s="25"/>
      <c r="G2061" s="25"/>
      <c r="H2061" s="25"/>
      <c r="I2061" s="25"/>
      <c r="J2061" s="25"/>
      <c r="K2061" s="25"/>
      <c r="L2061" s="25"/>
      <c r="M2061" s="25"/>
      <c r="N2061" s="25"/>
      <c r="O2061" s="25"/>
      <c r="P2061" s="25"/>
      <c r="Q2061" s="25"/>
      <c r="R2061" s="25"/>
      <c r="S2061" s="25"/>
      <c r="T2061" s="25"/>
      <c r="U2061" s="25"/>
      <c r="V2061" s="25"/>
      <c r="W2061" s="25"/>
      <c r="X2061" s="25"/>
      <c r="Y2061" s="25"/>
      <c r="Z2061" s="25"/>
      <c r="AA2061" s="25"/>
      <c r="AB2061" s="25"/>
      <c r="AC2061" s="25"/>
      <c r="AD2061" s="25"/>
      <c r="AE2061" s="25"/>
      <c r="AF2061" s="25"/>
      <c r="AG2061" s="25"/>
      <c r="AH2061" s="25"/>
      <c r="AI2061" s="25"/>
      <c r="AJ2061" s="155"/>
    </row>
    <row r="2062" spans="4:36" x14ac:dyDescent="0.2">
      <c r="D2062" s="25"/>
      <c r="E2062" s="25"/>
      <c r="F2062" s="25"/>
      <c r="G2062" s="25"/>
      <c r="H2062" s="25"/>
      <c r="I2062" s="25"/>
      <c r="J2062" s="25"/>
      <c r="K2062" s="25"/>
      <c r="L2062" s="25"/>
      <c r="M2062" s="25"/>
      <c r="N2062" s="25"/>
      <c r="O2062" s="25"/>
      <c r="P2062" s="25"/>
      <c r="Q2062" s="25"/>
      <c r="R2062" s="25"/>
      <c r="S2062" s="25"/>
      <c r="T2062" s="25"/>
      <c r="U2062" s="25"/>
      <c r="V2062" s="25"/>
      <c r="W2062" s="25"/>
      <c r="X2062" s="25"/>
      <c r="Y2062" s="25"/>
      <c r="Z2062" s="25"/>
      <c r="AA2062" s="25"/>
      <c r="AB2062" s="25"/>
      <c r="AC2062" s="25"/>
      <c r="AD2062" s="25"/>
      <c r="AE2062" s="25"/>
      <c r="AF2062" s="25"/>
      <c r="AG2062" s="25"/>
      <c r="AH2062" s="25"/>
      <c r="AI2062" s="25"/>
      <c r="AJ2062" s="155"/>
    </row>
    <row r="2063" spans="4:36" x14ac:dyDescent="0.2">
      <c r="D2063" s="25"/>
      <c r="E2063" s="25"/>
      <c r="F2063" s="25"/>
      <c r="G2063" s="25"/>
      <c r="H2063" s="25"/>
      <c r="I2063" s="25"/>
      <c r="J2063" s="25"/>
      <c r="K2063" s="25"/>
      <c r="L2063" s="25"/>
      <c r="M2063" s="25"/>
      <c r="N2063" s="25"/>
      <c r="O2063" s="25"/>
      <c r="P2063" s="25"/>
      <c r="Q2063" s="25"/>
      <c r="R2063" s="25"/>
      <c r="S2063" s="25"/>
      <c r="T2063" s="25"/>
      <c r="U2063" s="25"/>
      <c r="V2063" s="25"/>
      <c r="W2063" s="25"/>
      <c r="X2063" s="25"/>
      <c r="Y2063" s="25"/>
      <c r="Z2063" s="25"/>
      <c r="AA2063" s="25"/>
      <c r="AB2063" s="25"/>
      <c r="AC2063" s="25"/>
      <c r="AD2063" s="25"/>
      <c r="AE2063" s="25"/>
      <c r="AF2063" s="25"/>
      <c r="AG2063" s="25"/>
      <c r="AH2063" s="25"/>
      <c r="AI2063" s="25"/>
      <c r="AJ2063" s="155"/>
    </row>
    <row r="2064" spans="4:36" x14ac:dyDescent="0.2">
      <c r="D2064" s="25"/>
      <c r="E2064" s="25"/>
      <c r="F2064" s="25"/>
      <c r="G2064" s="25"/>
      <c r="H2064" s="25"/>
      <c r="I2064" s="25"/>
      <c r="J2064" s="25"/>
      <c r="K2064" s="25"/>
      <c r="L2064" s="25"/>
      <c r="M2064" s="25"/>
      <c r="N2064" s="25"/>
      <c r="O2064" s="25"/>
      <c r="P2064" s="25"/>
      <c r="Q2064" s="25"/>
      <c r="R2064" s="25"/>
      <c r="S2064" s="25"/>
      <c r="T2064" s="25"/>
      <c r="U2064" s="25"/>
      <c r="V2064" s="25"/>
      <c r="W2064" s="25"/>
      <c r="X2064" s="25"/>
      <c r="Y2064" s="25"/>
      <c r="Z2064" s="25"/>
      <c r="AA2064" s="25"/>
      <c r="AB2064" s="25"/>
      <c r="AC2064" s="25"/>
      <c r="AD2064" s="25"/>
      <c r="AE2064" s="25"/>
      <c r="AF2064" s="25"/>
      <c r="AG2064" s="25"/>
      <c r="AH2064" s="25"/>
      <c r="AI2064" s="25"/>
      <c r="AJ2064" s="155"/>
    </row>
    <row r="2065" spans="4:36" x14ac:dyDescent="0.2">
      <c r="D2065" s="25"/>
      <c r="E2065" s="25"/>
      <c r="F2065" s="25"/>
      <c r="G2065" s="25"/>
      <c r="H2065" s="25"/>
      <c r="I2065" s="25"/>
      <c r="J2065" s="25"/>
      <c r="K2065" s="25"/>
      <c r="L2065" s="25"/>
      <c r="M2065" s="25"/>
      <c r="N2065" s="25"/>
      <c r="O2065" s="25"/>
      <c r="P2065" s="25"/>
      <c r="Q2065" s="25"/>
      <c r="R2065" s="25"/>
      <c r="S2065" s="25"/>
      <c r="T2065" s="25"/>
      <c r="U2065" s="25"/>
      <c r="V2065" s="25"/>
      <c r="W2065" s="25"/>
      <c r="X2065" s="25"/>
      <c r="Y2065" s="25"/>
      <c r="Z2065" s="25"/>
      <c r="AA2065" s="25"/>
      <c r="AB2065" s="25"/>
      <c r="AC2065" s="25"/>
      <c r="AD2065" s="25"/>
      <c r="AE2065" s="25"/>
      <c r="AF2065" s="25"/>
      <c r="AG2065" s="25"/>
      <c r="AH2065" s="25"/>
      <c r="AI2065" s="25"/>
      <c r="AJ2065" s="155"/>
    </row>
    <row r="2066" spans="4:36" x14ac:dyDescent="0.2">
      <c r="D2066" s="25"/>
      <c r="E2066" s="25"/>
      <c r="F2066" s="25"/>
      <c r="G2066" s="25"/>
      <c r="H2066" s="25"/>
      <c r="I2066" s="25"/>
      <c r="J2066" s="25"/>
      <c r="K2066" s="25"/>
      <c r="L2066" s="25"/>
      <c r="M2066" s="25"/>
      <c r="N2066" s="25"/>
      <c r="O2066" s="25"/>
      <c r="P2066" s="25"/>
      <c r="Q2066" s="25"/>
      <c r="R2066" s="25"/>
      <c r="S2066" s="25"/>
      <c r="T2066" s="25"/>
      <c r="U2066" s="25"/>
      <c r="V2066" s="25"/>
      <c r="W2066" s="25"/>
      <c r="X2066" s="25"/>
      <c r="Y2066" s="25"/>
      <c r="Z2066" s="25"/>
      <c r="AA2066" s="25"/>
      <c r="AB2066" s="25"/>
      <c r="AC2066" s="25"/>
      <c r="AD2066" s="25"/>
      <c r="AE2066" s="25"/>
      <c r="AF2066" s="25"/>
      <c r="AG2066" s="25"/>
      <c r="AH2066" s="25"/>
      <c r="AI2066" s="25"/>
      <c r="AJ2066" s="155"/>
    </row>
    <row r="2067" spans="4:36" x14ac:dyDescent="0.2">
      <c r="D2067" s="25"/>
      <c r="E2067" s="25"/>
      <c r="F2067" s="25"/>
      <c r="G2067" s="25"/>
      <c r="H2067" s="25"/>
      <c r="I2067" s="25"/>
      <c r="J2067" s="25"/>
      <c r="K2067" s="25"/>
      <c r="L2067" s="25"/>
      <c r="M2067" s="25"/>
      <c r="N2067" s="25"/>
      <c r="O2067" s="25"/>
      <c r="P2067" s="25"/>
      <c r="Q2067" s="25"/>
      <c r="R2067" s="25"/>
      <c r="S2067" s="25"/>
      <c r="T2067" s="25"/>
      <c r="U2067" s="25"/>
      <c r="V2067" s="25"/>
      <c r="W2067" s="25"/>
      <c r="X2067" s="25"/>
      <c r="Y2067" s="25"/>
      <c r="Z2067" s="25"/>
      <c r="AA2067" s="25"/>
      <c r="AB2067" s="25"/>
      <c r="AC2067" s="25"/>
      <c r="AD2067" s="25"/>
      <c r="AE2067" s="25"/>
      <c r="AF2067" s="25"/>
      <c r="AG2067" s="25"/>
      <c r="AH2067" s="25"/>
      <c r="AI2067" s="25"/>
      <c r="AJ2067" s="155"/>
    </row>
    <row r="2068" spans="4:36" x14ac:dyDescent="0.2">
      <c r="D2068" s="25"/>
      <c r="E2068" s="25"/>
      <c r="F2068" s="25"/>
      <c r="G2068" s="25"/>
      <c r="H2068" s="25"/>
      <c r="I2068" s="25"/>
      <c r="J2068" s="25"/>
      <c r="K2068" s="25"/>
      <c r="L2068" s="25"/>
      <c r="M2068" s="25"/>
      <c r="N2068" s="25"/>
      <c r="O2068" s="25"/>
      <c r="P2068" s="25"/>
      <c r="Q2068" s="25"/>
      <c r="R2068" s="25"/>
      <c r="S2068" s="25"/>
      <c r="T2068" s="25"/>
      <c r="U2068" s="25"/>
      <c r="V2068" s="25"/>
      <c r="W2068" s="25"/>
      <c r="X2068" s="25"/>
      <c r="Y2068" s="25"/>
      <c r="Z2068" s="25"/>
      <c r="AA2068" s="25"/>
      <c r="AB2068" s="25"/>
      <c r="AC2068" s="25"/>
      <c r="AD2068" s="25"/>
      <c r="AE2068" s="25"/>
      <c r="AF2068" s="25"/>
      <c r="AG2068" s="25"/>
      <c r="AH2068" s="25"/>
      <c r="AI2068" s="25"/>
      <c r="AJ2068" s="155"/>
    </row>
    <row r="2069" spans="4:36" x14ac:dyDescent="0.2">
      <c r="D2069" s="25"/>
      <c r="E2069" s="25"/>
      <c r="F2069" s="25"/>
      <c r="G2069" s="25"/>
      <c r="H2069" s="25"/>
      <c r="I2069" s="25"/>
      <c r="J2069" s="25"/>
      <c r="K2069" s="25"/>
      <c r="L2069" s="25"/>
      <c r="M2069" s="25"/>
      <c r="N2069" s="25"/>
      <c r="O2069" s="25"/>
      <c r="P2069" s="25"/>
      <c r="Q2069" s="25"/>
      <c r="R2069" s="25"/>
      <c r="S2069" s="25"/>
      <c r="T2069" s="25"/>
      <c r="U2069" s="25"/>
      <c r="V2069" s="25"/>
      <c r="W2069" s="25"/>
      <c r="X2069" s="25"/>
      <c r="Y2069" s="25"/>
      <c r="Z2069" s="25"/>
      <c r="AA2069" s="25"/>
      <c r="AB2069" s="25"/>
      <c r="AC2069" s="25"/>
      <c r="AD2069" s="25"/>
      <c r="AE2069" s="25"/>
      <c r="AF2069" s="25"/>
      <c r="AG2069" s="25"/>
      <c r="AH2069" s="25"/>
      <c r="AI2069" s="25"/>
      <c r="AJ2069" s="155"/>
    </row>
    <row r="2070" spans="4:36" x14ac:dyDescent="0.2">
      <c r="D2070" s="25"/>
      <c r="E2070" s="25"/>
      <c r="F2070" s="25"/>
      <c r="G2070" s="25"/>
      <c r="H2070" s="25"/>
      <c r="I2070" s="25"/>
      <c r="J2070" s="25"/>
      <c r="K2070" s="25"/>
      <c r="L2070" s="25"/>
      <c r="M2070" s="25"/>
      <c r="N2070" s="25"/>
      <c r="O2070" s="25"/>
      <c r="P2070" s="25"/>
      <c r="Q2070" s="25"/>
      <c r="R2070" s="25"/>
      <c r="S2070" s="25"/>
      <c r="T2070" s="25"/>
      <c r="U2070" s="25"/>
      <c r="V2070" s="25"/>
      <c r="W2070" s="25"/>
      <c r="X2070" s="25"/>
      <c r="Y2070" s="25"/>
      <c r="Z2070" s="25"/>
      <c r="AA2070" s="25"/>
      <c r="AB2070" s="25"/>
      <c r="AC2070" s="25"/>
      <c r="AD2070" s="25"/>
      <c r="AE2070" s="25"/>
      <c r="AF2070" s="25"/>
      <c r="AG2070" s="25"/>
      <c r="AH2070" s="25"/>
      <c r="AI2070" s="25"/>
      <c r="AJ2070" s="155"/>
    </row>
    <row r="2071" spans="4:36" x14ac:dyDescent="0.2">
      <c r="D2071" s="25"/>
      <c r="E2071" s="25"/>
      <c r="F2071" s="25"/>
      <c r="G2071" s="25"/>
      <c r="H2071" s="25"/>
      <c r="I2071" s="25"/>
      <c r="J2071" s="25"/>
      <c r="K2071" s="25"/>
      <c r="L2071" s="25"/>
      <c r="M2071" s="25"/>
      <c r="N2071" s="25"/>
      <c r="O2071" s="25"/>
      <c r="P2071" s="25"/>
      <c r="Q2071" s="25"/>
      <c r="R2071" s="25"/>
      <c r="S2071" s="25"/>
      <c r="T2071" s="25"/>
      <c r="U2071" s="25"/>
      <c r="V2071" s="25"/>
      <c r="W2071" s="25"/>
      <c r="X2071" s="25"/>
      <c r="Y2071" s="25"/>
      <c r="Z2071" s="25"/>
      <c r="AA2071" s="25"/>
      <c r="AB2071" s="25"/>
      <c r="AC2071" s="25"/>
      <c r="AD2071" s="25"/>
      <c r="AE2071" s="25"/>
      <c r="AF2071" s="25"/>
      <c r="AG2071" s="25"/>
      <c r="AH2071" s="25"/>
      <c r="AI2071" s="25"/>
      <c r="AJ2071" s="155"/>
    </row>
    <row r="2072" spans="4:36" x14ac:dyDescent="0.2">
      <c r="D2072" s="25"/>
      <c r="E2072" s="25"/>
      <c r="F2072" s="25"/>
      <c r="G2072" s="25"/>
      <c r="H2072" s="25"/>
      <c r="I2072" s="25"/>
      <c r="J2072" s="25"/>
      <c r="K2072" s="25"/>
      <c r="L2072" s="25"/>
      <c r="M2072" s="25"/>
      <c r="N2072" s="25"/>
      <c r="O2072" s="25"/>
      <c r="P2072" s="25"/>
      <c r="Q2072" s="25"/>
      <c r="R2072" s="25"/>
      <c r="S2072" s="25"/>
      <c r="T2072" s="25"/>
      <c r="U2072" s="25"/>
      <c r="V2072" s="25"/>
      <c r="W2072" s="25"/>
      <c r="X2072" s="25"/>
      <c r="Y2072" s="25"/>
      <c r="Z2072" s="25"/>
      <c r="AA2072" s="25"/>
      <c r="AB2072" s="25"/>
      <c r="AC2072" s="25"/>
      <c r="AD2072" s="25"/>
      <c r="AE2072" s="25"/>
      <c r="AF2072" s="25"/>
      <c r="AG2072" s="25"/>
      <c r="AH2072" s="25"/>
      <c r="AI2072" s="25"/>
      <c r="AJ2072" s="155"/>
    </row>
    <row r="2073" spans="4:36" x14ac:dyDescent="0.2">
      <c r="D2073" s="25"/>
      <c r="E2073" s="25"/>
      <c r="F2073" s="25"/>
      <c r="G2073" s="25"/>
      <c r="H2073" s="25"/>
      <c r="I2073" s="25"/>
      <c r="J2073" s="25"/>
      <c r="K2073" s="25"/>
      <c r="L2073" s="25"/>
      <c r="M2073" s="25"/>
      <c r="N2073" s="25"/>
      <c r="O2073" s="25"/>
      <c r="P2073" s="25"/>
      <c r="Q2073" s="25"/>
      <c r="R2073" s="25"/>
      <c r="S2073" s="25"/>
      <c r="T2073" s="25"/>
      <c r="U2073" s="25"/>
      <c r="V2073" s="25"/>
      <c r="W2073" s="25"/>
      <c r="X2073" s="25"/>
      <c r="Y2073" s="25"/>
      <c r="Z2073" s="25"/>
      <c r="AA2073" s="25"/>
      <c r="AB2073" s="25"/>
      <c r="AC2073" s="25"/>
      <c r="AD2073" s="25"/>
      <c r="AE2073" s="25"/>
      <c r="AF2073" s="25"/>
      <c r="AG2073" s="25"/>
      <c r="AH2073" s="25"/>
      <c r="AI2073" s="25"/>
      <c r="AJ2073" s="155"/>
    </row>
    <row r="2074" spans="4:36" x14ac:dyDescent="0.2">
      <c r="D2074" s="25"/>
      <c r="E2074" s="25"/>
      <c r="F2074" s="25"/>
      <c r="G2074" s="25"/>
      <c r="H2074" s="25"/>
      <c r="I2074" s="25"/>
      <c r="J2074" s="25"/>
      <c r="K2074" s="25"/>
      <c r="L2074" s="25"/>
      <c r="M2074" s="25"/>
      <c r="N2074" s="25"/>
      <c r="O2074" s="25"/>
      <c r="P2074" s="25"/>
      <c r="Q2074" s="25"/>
      <c r="R2074" s="25"/>
      <c r="S2074" s="25"/>
      <c r="T2074" s="25"/>
      <c r="U2074" s="25"/>
      <c r="V2074" s="25"/>
      <c r="W2074" s="25"/>
      <c r="X2074" s="25"/>
      <c r="Y2074" s="25"/>
      <c r="Z2074" s="25"/>
      <c r="AA2074" s="25"/>
      <c r="AB2074" s="25"/>
      <c r="AC2074" s="25"/>
      <c r="AD2074" s="25"/>
      <c r="AE2074" s="25"/>
      <c r="AF2074" s="25"/>
      <c r="AG2074" s="25"/>
      <c r="AH2074" s="25"/>
      <c r="AI2074" s="25"/>
      <c r="AJ2074" s="155"/>
    </row>
    <row r="2075" spans="4:36" x14ac:dyDescent="0.2">
      <c r="D2075" s="25"/>
      <c r="E2075" s="25"/>
      <c r="F2075" s="25"/>
      <c r="G2075" s="25"/>
      <c r="H2075" s="25"/>
      <c r="I2075" s="25"/>
      <c r="J2075" s="25"/>
      <c r="K2075" s="25"/>
      <c r="L2075" s="25"/>
      <c r="M2075" s="25"/>
      <c r="N2075" s="25"/>
      <c r="O2075" s="25"/>
      <c r="P2075" s="25"/>
      <c r="Q2075" s="25"/>
      <c r="R2075" s="25"/>
      <c r="S2075" s="25"/>
      <c r="T2075" s="25"/>
      <c r="U2075" s="25"/>
      <c r="V2075" s="25"/>
      <c r="W2075" s="25"/>
      <c r="X2075" s="25"/>
      <c r="Y2075" s="25"/>
      <c r="Z2075" s="25"/>
      <c r="AA2075" s="25"/>
      <c r="AB2075" s="25"/>
      <c r="AC2075" s="25"/>
      <c r="AD2075" s="25"/>
      <c r="AE2075" s="25"/>
      <c r="AF2075" s="25"/>
      <c r="AG2075" s="25"/>
      <c r="AH2075" s="25"/>
      <c r="AI2075" s="25"/>
      <c r="AJ2075" s="155"/>
    </row>
    <row r="2076" spans="4:36" x14ac:dyDescent="0.2">
      <c r="D2076" s="25"/>
      <c r="E2076" s="25"/>
      <c r="F2076" s="25"/>
      <c r="G2076" s="25"/>
      <c r="H2076" s="25"/>
      <c r="I2076" s="25"/>
      <c r="J2076" s="25"/>
      <c r="K2076" s="25"/>
      <c r="L2076" s="25"/>
      <c r="M2076" s="25"/>
      <c r="N2076" s="25"/>
      <c r="O2076" s="25"/>
      <c r="P2076" s="25"/>
      <c r="Q2076" s="25"/>
      <c r="R2076" s="25"/>
      <c r="S2076" s="25"/>
      <c r="T2076" s="25"/>
      <c r="U2076" s="25"/>
      <c r="V2076" s="25"/>
      <c r="W2076" s="25"/>
      <c r="X2076" s="25"/>
      <c r="Y2076" s="25"/>
      <c r="Z2076" s="25"/>
      <c r="AA2076" s="25"/>
      <c r="AB2076" s="25"/>
      <c r="AC2076" s="25"/>
      <c r="AD2076" s="25"/>
      <c r="AE2076" s="25"/>
      <c r="AF2076" s="25"/>
      <c r="AG2076" s="25"/>
      <c r="AH2076" s="25"/>
      <c r="AI2076" s="25"/>
      <c r="AJ2076" s="155"/>
    </row>
    <row r="2077" spans="4:36" x14ac:dyDescent="0.2">
      <c r="D2077" s="25"/>
      <c r="E2077" s="25"/>
      <c r="F2077" s="25"/>
      <c r="G2077" s="25"/>
      <c r="H2077" s="25"/>
      <c r="I2077" s="25"/>
      <c r="J2077" s="25"/>
      <c r="K2077" s="25"/>
      <c r="L2077" s="25"/>
      <c r="M2077" s="25"/>
      <c r="N2077" s="25"/>
      <c r="O2077" s="25"/>
      <c r="P2077" s="25"/>
      <c r="Q2077" s="25"/>
      <c r="R2077" s="25"/>
      <c r="S2077" s="25"/>
      <c r="T2077" s="25"/>
      <c r="U2077" s="25"/>
      <c r="V2077" s="25"/>
      <c r="W2077" s="25"/>
      <c r="X2077" s="25"/>
      <c r="Y2077" s="25"/>
      <c r="Z2077" s="25"/>
      <c r="AA2077" s="25"/>
      <c r="AB2077" s="25"/>
      <c r="AC2077" s="25"/>
      <c r="AD2077" s="25"/>
      <c r="AE2077" s="25"/>
      <c r="AF2077" s="25"/>
      <c r="AG2077" s="25"/>
      <c r="AH2077" s="25"/>
      <c r="AI2077" s="25"/>
      <c r="AJ2077" s="155"/>
    </row>
    <row r="2078" spans="4:36" x14ac:dyDescent="0.2">
      <c r="D2078" s="25"/>
      <c r="E2078" s="25"/>
      <c r="F2078" s="25"/>
      <c r="G2078" s="25"/>
      <c r="H2078" s="25"/>
      <c r="I2078" s="25"/>
      <c r="J2078" s="25"/>
      <c r="K2078" s="25"/>
      <c r="L2078" s="25"/>
      <c r="M2078" s="25"/>
      <c r="N2078" s="25"/>
      <c r="O2078" s="25"/>
      <c r="P2078" s="25"/>
      <c r="Q2078" s="25"/>
      <c r="R2078" s="25"/>
      <c r="S2078" s="25"/>
      <c r="T2078" s="25"/>
      <c r="U2078" s="25"/>
      <c r="V2078" s="25"/>
      <c r="W2078" s="25"/>
      <c r="X2078" s="25"/>
      <c r="Y2078" s="25"/>
      <c r="Z2078" s="25"/>
      <c r="AA2078" s="25"/>
      <c r="AB2078" s="25"/>
      <c r="AC2078" s="25"/>
      <c r="AD2078" s="25"/>
      <c r="AE2078" s="25"/>
      <c r="AF2078" s="25"/>
      <c r="AG2078" s="25"/>
      <c r="AH2078" s="25"/>
      <c r="AI2078" s="25"/>
      <c r="AJ2078" s="155"/>
    </row>
    <row r="2079" spans="4:36" x14ac:dyDescent="0.2">
      <c r="D2079" s="25"/>
      <c r="E2079" s="25"/>
      <c r="F2079" s="25"/>
      <c r="G2079" s="25"/>
      <c r="H2079" s="25"/>
      <c r="I2079" s="25"/>
      <c r="J2079" s="25"/>
      <c r="K2079" s="25"/>
      <c r="L2079" s="25"/>
      <c r="M2079" s="25"/>
      <c r="N2079" s="25"/>
      <c r="O2079" s="25"/>
      <c r="P2079" s="25"/>
      <c r="Q2079" s="25"/>
      <c r="R2079" s="25"/>
      <c r="S2079" s="25"/>
      <c r="T2079" s="25"/>
      <c r="U2079" s="25"/>
      <c r="V2079" s="25"/>
      <c r="W2079" s="25"/>
      <c r="X2079" s="25"/>
      <c r="Y2079" s="25"/>
      <c r="Z2079" s="25"/>
      <c r="AA2079" s="25"/>
      <c r="AB2079" s="25"/>
      <c r="AC2079" s="25"/>
      <c r="AD2079" s="25"/>
      <c r="AE2079" s="25"/>
      <c r="AF2079" s="25"/>
      <c r="AG2079" s="25"/>
      <c r="AH2079" s="25"/>
      <c r="AI2079" s="25"/>
      <c r="AJ2079" s="155"/>
    </row>
    <row r="2080" spans="4:36" x14ac:dyDescent="0.2">
      <c r="D2080" s="25"/>
      <c r="E2080" s="25"/>
      <c r="F2080" s="25"/>
      <c r="G2080" s="25"/>
      <c r="H2080" s="25"/>
      <c r="I2080" s="25"/>
      <c r="J2080" s="25"/>
      <c r="K2080" s="25"/>
      <c r="L2080" s="25"/>
      <c r="M2080" s="25"/>
      <c r="N2080" s="25"/>
      <c r="O2080" s="25"/>
      <c r="P2080" s="25"/>
      <c r="Q2080" s="25"/>
      <c r="R2080" s="25"/>
      <c r="S2080" s="25"/>
      <c r="T2080" s="25"/>
      <c r="U2080" s="25"/>
      <c r="V2080" s="25"/>
      <c r="W2080" s="25"/>
      <c r="X2080" s="25"/>
      <c r="Y2080" s="25"/>
      <c r="Z2080" s="25"/>
      <c r="AA2080" s="25"/>
      <c r="AB2080" s="25"/>
      <c r="AC2080" s="25"/>
      <c r="AD2080" s="25"/>
      <c r="AE2080" s="25"/>
      <c r="AF2080" s="25"/>
      <c r="AG2080" s="25"/>
      <c r="AH2080" s="25"/>
      <c r="AI2080" s="25"/>
      <c r="AJ2080" s="155"/>
    </row>
    <row r="2081" spans="4:36" x14ac:dyDescent="0.2">
      <c r="D2081" s="25"/>
      <c r="E2081" s="25"/>
      <c r="F2081" s="25"/>
      <c r="G2081" s="25"/>
      <c r="H2081" s="25"/>
      <c r="I2081" s="25"/>
      <c r="J2081" s="25"/>
      <c r="K2081" s="25"/>
      <c r="L2081" s="25"/>
      <c r="M2081" s="25"/>
      <c r="N2081" s="25"/>
      <c r="O2081" s="25"/>
      <c r="P2081" s="25"/>
      <c r="Q2081" s="25"/>
      <c r="R2081" s="25"/>
      <c r="S2081" s="25"/>
      <c r="T2081" s="25"/>
      <c r="U2081" s="25"/>
      <c r="V2081" s="25"/>
      <c r="W2081" s="25"/>
      <c r="X2081" s="25"/>
      <c r="Y2081" s="25"/>
      <c r="Z2081" s="25"/>
      <c r="AA2081" s="25"/>
      <c r="AB2081" s="25"/>
      <c r="AC2081" s="25"/>
      <c r="AD2081" s="25"/>
      <c r="AE2081" s="25"/>
      <c r="AF2081" s="25"/>
      <c r="AG2081" s="25"/>
      <c r="AH2081" s="25"/>
      <c r="AI2081" s="25"/>
      <c r="AJ2081" s="155"/>
    </row>
    <row r="2082" spans="4:36" x14ac:dyDescent="0.2">
      <c r="D2082" s="25"/>
      <c r="E2082" s="25"/>
      <c r="F2082" s="25"/>
      <c r="G2082" s="25"/>
      <c r="H2082" s="25"/>
      <c r="I2082" s="25"/>
      <c r="J2082" s="25"/>
      <c r="K2082" s="25"/>
      <c r="L2082" s="25"/>
      <c r="M2082" s="25"/>
      <c r="N2082" s="25"/>
      <c r="O2082" s="25"/>
      <c r="P2082" s="25"/>
      <c r="Q2082" s="25"/>
      <c r="R2082" s="25"/>
      <c r="S2082" s="25"/>
      <c r="T2082" s="25"/>
      <c r="U2082" s="25"/>
      <c r="V2082" s="25"/>
      <c r="W2082" s="25"/>
      <c r="X2082" s="25"/>
      <c r="Y2082" s="25"/>
      <c r="Z2082" s="25"/>
      <c r="AA2082" s="25"/>
      <c r="AB2082" s="25"/>
      <c r="AC2082" s="25"/>
      <c r="AD2082" s="25"/>
      <c r="AE2082" s="25"/>
      <c r="AF2082" s="25"/>
      <c r="AG2082" s="25"/>
      <c r="AH2082" s="25"/>
      <c r="AI2082" s="25"/>
      <c r="AJ2082" s="155"/>
    </row>
    <row r="2083" spans="4:36" x14ac:dyDescent="0.2">
      <c r="D2083" s="25"/>
      <c r="E2083" s="25"/>
      <c r="F2083" s="25"/>
      <c r="G2083" s="25"/>
      <c r="H2083" s="25"/>
      <c r="I2083" s="25"/>
      <c r="J2083" s="25"/>
      <c r="K2083" s="25"/>
      <c r="L2083" s="25"/>
      <c r="M2083" s="25"/>
      <c r="N2083" s="25"/>
      <c r="O2083" s="25"/>
      <c r="P2083" s="25"/>
      <c r="Q2083" s="25"/>
      <c r="R2083" s="25"/>
      <c r="S2083" s="25"/>
      <c r="T2083" s="25"/>
      <c r="U2083" s="25"/>
      <c r="V2083" s="25"/>
      <c r="W2083" s="25"/>
      <c r="X2083" s="25"/>
      <c r="Y2083" s="25"/>
      <c r="Z2083" s="25"/>
      <c r="AA2083" s="25"/>
      <c r="AB2083" s="25"/>
      <c r="AC2083" s="25"/>
      <c r="AD2083" s="25"/>
      <c r="AE2083" s="25"/>
      <c r="AF2083" s="25"/>
      <c r="AG2083" s="25"/>
      <c r="AH2083" s="25"/>
      <c r="AI2083" s="25"/>
      <c r="AJ2083" s="155"/>
    </row>
    <row r="2084" spans="4:36" x14ac:dyDescent="0.2">
      <c r="D2084" s="25"/>
      <c r="E2084" s="25"/>
      <c r="F2084" s="25"/>
      <c r="G2084" s="25"/>
      <c r="H2084" s="25"/>
      <c r="I2084" s="25"/>
      <c r="J2084" s="25"/>
      <c r="K2084" s="25"/>
      <c r="L2084" s="25"/>
      <c r="M2084" s="25"/>
      <c r="N2084" s="25"/>
      <c r="O2084" s="25"/>
      <c r="P2084" s="25"/>
      <c r="Q2084" s="25"/>
      <c r="R2084" s="25"/>
      <c r="S2084" s="25"/>
      <c r="T2084" s="25"/>
      <c r="U2084" s="25"/>
      <c r="V2084" s="25"/>
      <c r="W2084" s="25"/>
      <c r="X2084" s="25"/>
      <c r="Y2084" s="25"/>
      <c r="Z2084" s="25"/>
      <c r="AA2084" s="25"/>
      <c r="AB2084" s="25"/>
      <c r="AC2084" s="25"/>
      <c r="AD2084" s="25"/>
      <c r="AE2084" s="25"/>
      <c r="AF2084" s="25"/>
      <c r="AG2084" s="25"/>
      <c r="AH2084" s="25"/>
      <c r="AI2084" s="25"/>
      <c r="AJ2084" s="155"/>
    </row>
    <row r="2085" spans="4:36" x14ac:dyDescent="0.2">
      <c r="D2085" s="25"/>
      <c r="E2085" s="25"/>
      <c r="F2085" s="25"/>
      <c r="G2085" s="25"/>
      <c r="H2085" s="25"/>
      <c r="I2085" s="25"/>
      <c r="J2085" s="25"/>
      <c r="K2085" s="25"/>
      <c r="L2085" s="25"/>
      <c r="M2085" s="25"/>
      <c r="N2085" s="25"/>
      <c r="O2085" s="25"/>
      <c r="P2085" s="25"/>
      <c r="Q2085" s="25"/>
      <c r="R2085" s="25"/>
      <c r="S2085" s="25"/>
      <c r="T2085" s="25"/>
      <c r="U2085" s="25"/>
      <c r="V2085" s="25"/>
      <c r="W2085" s="25"/>
      <c r="X2085" s="25"/>
      <c r="Y2085" s="25"/>
      <c r="Z2085" s="25"/>
      <c r="AA2085" s="25"/>
      <c r="AB2085" s="25"/>
      <c r="AC2085" s="25"/>
      <c r="AD2085" s="25"/>
      <c r="AE2085" s="25"/>
      <c r="AF2085" s="25"/>
      <c r="AG2085" s="25"/>
      <c r="AH2085" s="25"/>
      <c r="AI2085" s="25"/>
      <c r="AJ2085" s="155"/>
    </row>
    <row r="2086" spans="4:36" x14ac:dyDescent="0.2">
      <c r="D2086" s="25"/>
      <c r="E2086" s="25"/>
      <c r="F2086" s="25"/>
      <c r="G2086" s="25"/>
      <c r="H2086" s="25"/>
      <c r="I2086" s="25"/>
      <c r="J2086" s="25"/>
      <c r="K2086" s="25"/>
      <c r="L2086" s="25"/>
      <c r="M2086" s="25"/>
      <c r="N2086" s="25"/>
      <c r="O2086" s="25"/>
      <c r="P2086" s="25"/>
      <c r="Q2086" s="25"/>
      <c r="R2086" s="25"/>
      <c r="S2086" s="25"/>
      <c r="T2086" s="25"/>
      <c r="U2086" s="25"/>
      <c r="V2086" s="25"/>
      <c r="W2086" s="25"/>
      <c r="X2086" s="25"/>
      <c r="Y2086" s="25"/>
      <c r="Z2086" s="25"/>
      <c r="AA2086" s="25"/>
      <c r="AB2086" s="25"/>
      <c r="AC2086" s="25"/>
      <c r="AD2086" s="25"/>
      <c r="AE2086" s="25"/>
      <c r="AF2086" s="25"/>
      <c r="AG2086" s="25"/>
      <c r="AH2086" s="25"/>
      <c r="AI2086" s="25"/>
      <c r="AJ2086" s="155"/>
    </row>
    <row r="2087" spans="4:36" x14ac:dyDescent="0.2">
      <c r="D2087" s="25"/>
      <c r="E2087" s="25"/>
      <c r="F2087" s="25"/>
      <c r="G2087" s="25"/>
      <c r="H2087" s="25"/>
      <c r="I2087" s="25"/>
      <c r="J2087" s="25"/>
      <c r="K2087" s="25"/>
      <c r="L2087" s="25"/>
      <c r="M2087" s="25"/>
      <c r="N2087" s="25"/>
      <c r="O2087" s="25"/>
      <c r="P2087" s="25"/>
      <c r="Q2087" s="25"/>
      <c r="R2087" s="25"/>
      <c r="S2087" s="25"/>
      <c r="T2087" s="25"/>
      <c r="U2087" s="25"/>
      <c r="V2087" s="25"/>
      <c r="W2087" s="25"/>
      <c r="X2087" s="25"/>
      <c r="Y2087" s="25"/>
      <c r="Z2087" s="25"/>
      <c r="AA2087" s="25"/>
      <c r="AB2087" s="25"/>
      <c r="AC2087" s="25"/>
      <c r="AD2087" s="25"/>
      <c r="AE2087" s="25"/>
      <c r="AF2087" s="25"/>
      <c r="AG2087" s="25"/>
      <c r="AH2087" s="25"/>
      <c r="AI2087" s="25"/>
      <c r="AJ2087" s="155"/>
    </row>
    <row r="2088" spans="4:36" x14ac:dyDescent="0.2">
      <c r="D2088" s="25"/>
      <c r="E2088" s="25"/>
      <c r="F2088" s="25"/>
      <c r="G2088" s="25"/>
      <c r="H2088" s="25"/>
      <c r="I2088" s="25"/>
      <c r="J2088" s="25"/>
      <c r="K2088" s="25"/>
      <c r="L2088" s="25"/>
      <c r="M2088" s="25"/>
      <c r="N2088" s="25"/>
      <c r="O2088" s="25"/>
      <c r="P2088" s="25"/>
      <c r="Q2088" s="25"/>
      <c r="R2088" s="25"/>
      <c r="S2088" s="25"/>
      <c r="T2088" s="25"/>
      <c r="U2088" s="25"/>
      <c r="V2088" s="25"/>
      <c r="W2088" s="25"/>
      <c r="X2088" s="25"/>
      <c r="Y2088" s="25"/>
      <c r="Z2088" s="25"/>
      <c r="AA2088" s="25"/>
      <c r="AB2088" s="25"/>
      <c r="AC2088" s="25"/>
      <c r="AD2088" s="25"/>
      <c r="AE2088" s="25"/>
      <c r="AF2088" s="25"/>
      <c r="AG2088" s="25"/>
      <c r="AH2088" s="25"/>
      <c r="AI2088" s="25"/>
      <c r="AJ2088" s="155"/>
    </row>
    <row r="2089" spans="4:36" x14ac:dyDescent="0.2">
      <c r="D2089" s="25"/>
      <c r="E2089" s="25"/>
      <c r="F2089" s="25"/>
      <c r="G2089" s="25"/>
      <c r="H2089" s="25"/>
      <c r="I2089" s="25"/>
      <c r="J2089" s="25"/>
      <c r="K2089" s="25"/>
      <c r="L2089" s="25"/>
      <c r="M2089" s="25"/>
      <c r="N2089" s="25"/>
      <c r="O2089" s="25"/>
      <c r="P2089" s="25"/>
      <c r="Q2089" s="25"/>
      <c r="R2089" s="25"/>
      <c r="S2089" s="25"/>
      <c r="T2089" s="25"/>
      <c r="U2089" s="25"/>
      <c r="V2089" s="25"/>
      <c r="W2089" s="25"/>
      <c r="X2089" s="25"/>
      <c r="Y2089" s="25"/>
      <c r="Z2089" s="25"/>
      <c r="AA2089" s="25"/>
      <c r="AB2089" s="25"/>
      <c r="AC2089" s="25"/>
      <c r="AD2089" s="25"/>
      <c r="AE2089" s="25"/>
      <c r="AF2089" s="25"/>
      <c r="AG2089" s="25"/>
      <c r="AH2089" s="25"/>
      <c r="AI2089" s="25"/>
      <c r="AJ2089" s="155"/>
    </row>
    <row r="2090" spans="4:36" x14ac:dyDescent="0.2">
      <c r="D2090" s="25"/>
      <c r="E2090" s="25"/>
      <c r="F2090" s="25"/>
      <c r="G2090" s="25"/>
      <c r="H2090" s="25"/>
      <c r="I2090" s="25"/>
      <c r="J2090" s="25"/>
      <c r="K2090" s="25"/>
      <c r="L2090" s="25"/>
      <c r="M2090" s="25"/>
      <c r="N2090" s="25"/>
      <c r="O2090" s="25"/>
      <c r="P2090" s="25"/>
      <c r="Q2090" s="25"/>
      <c r="R2090" s="25"/>
      <c r="S2090" s="25"/>
      <c r="T2090" s="25"/>
      <c r="U2090" s="25"/>
      <c r="V2090" s="25"/>
      <c r="W2090" s="25"/>
      <c r="X2090" s="25"/>
      <c r="Y2090" s="25"/>
      <c r="Z2090" s="25"/>
      <c r="AA2090" s="25"/>
      <c r="AB2090" s="25"/>
      <c r="AC2090" s="25"/>
      <c r="AD2090" s="25"/>
      <c r="AE2090" s="25"/>
      <c r="AF2090" s="25"/>
      <c r="AG2090" s="25"/>
      <c r="AH2090" s="25"/>
      <c r="AI2090" s="25"/>
      <c r="AJ2090" s="155"/>
    </row>
    <row r="2091" spans="4:36" x14ac:dyDescent="0.2">
      <c r="D2091" s="25"/>
      <c r="E2091" s="25"/>
      <c r="F2091" s="25"/>
      <c r="G2091" s="25"/>
      <c r="H2091" s="25"/>
      <c r="I2091" s="25"/>
      <c r="J2091" s="25"/>
      <c r="K2091" s="25"/>
      <c r="L2091" s="25"/>
      <c r="M2091" s="25"/>
      <c r="N2091" s="25"/>
      <c r="O2091" s="25"/>
      <c r="P2091" s="25"/>
      <c r="Q2091" s="25"/>
      <c r="R2091" s="25"/>
      <c r="S2091" s="25"/>
      <c r="T2091" s="25"/>
      <c r="U2091" s="25"/>
      <c r="V2091" s="25"/>
      <c r="W2091" s="25"/>
      <c r="X2091" s="25"/>
      <c r="Y2091" s="25"/>
      <c r="Z2091" s="25"/>
      <c r="AA2091" s="25"/>
      <c r="AB2091" s="25"/>
      <c r="AC2091" s="25"/>
      <c r="AD2091" s="25"/>
      <c r="AE2091" s="25"/>
      <c r="AF2091" s="25"/>
      <c r="AG2091" s="25"/>
      <c r="AH2091" s="25"/>
      <c r="AI2091" s="25"/>
      <c r="AJ2091" s="155"/>
    </row>
    <row r="2092" spans="4:36" x14ac:dyDescent="0.2">
      <c r="D2092" s="25"/>
      <c r="E2092" s="25"/>
      <c r="F2092" s="25"/>
      <c r="G2092" s="25"/>
      <c r="H2092" s="25"/>
      <c r="I2092" s="25"/>
      <c r="J2092" s="25"/>
      <c r="K2092" s="25"/>
      <c r="L2092" s="25"/>
      <c r="M2092" s="25"/>
      <c r="N2092" s="25"/>
      <c r="O2092" s="25"/>
      <c r="P2092" s="25"/>
      <c r="Q2092" s="25"/>
      <c r="R2092" s="25"/>
      <c r="S2092" s="25"/>
      <c r="T2092" s="25"/>
      <c r="U2092" s="25"/>
      <c r="V2092" s="25"/>
      <c r="W2092" s="25"/>
      <c r="X2092" s="25"/>
      <c r="Y2092" s="25"/>
      <c r="Z2092" s="25"/>
      <c r="AA2092" s="25"/>
      <c r="AB2092" s="25"/>
      <c r="AC2092" s="25"/>
      <c r="AD2092" s="25"/>
      <c r="AE2092" s="25"/>
      <c r="AF2092" s="25"/>
      <c r="AG2092" s="25"/>
      <c r="AH2092" s="25"/>
      <c r="AI2092" s="25"/>
      <c r="AJ2092" s="155"/>
    </row>
    <row r="2093" spans="4:36" x14ac:dyDescent="0.2">
      <c r="D2093" s="25"/>
      <c r="E2093" s="25"/>
      <c r="F2093" s="25"/>
      <c r="G2093" s="25"/>
      <c r="H2093" s="25"/>
      <c r="I2093" s="25"/>
      <c r="J2093" s="25"/>
      <c r="K2093" s="25"/>
      <c r="L2093" s="25"/>
      <c r="M2093" s="25"/>
      <c r="N2093" s="25"/>
      <c r="O2093" s="25"/>
      <c r="P2093" s="25"/>
      <c r="Q2093" s="25"/>
      <c r="R2093" s="25"/>
      <c r="S2093" s="25"/>
      <c r="T2093" s="25"/>
      <c r="U2093" s="25"/>
      <c r="V2093" s="25"/>
      <c r="W2093" s="25"/>
      <c r="X2093" s="25"/>
      <c r="Y2093" s="25"/>
      <c r="Z2093" s="25"/>
      <c r="AA2093" s="25"/>
      <c r="AB2093" s="25"/>
      <c r="AC2093" s="25"/>
      <c r="AD2093" s="25"/>
      <c r="AE2093" s="25"/>
      <c r="AF2093" s="25"/>
      <c r="AG2093" s="25"/>
      <c r="AH2093" s="25"/>
      <c r="AI2093" s="25"/>
      <c r="AJ2093" s="155"/>
    </row>
    <row r="2094" spans="4:36" x14ac:dyDescent="0.2">
      <c r="D2094" s="25"/>
      <c r="E2094" s="25"/>
      <c r="F2094" s="25"/>
      <c r="G2094" s="25"/>
      <c r="H2094" s="25"/>
      <c r="I2094" s="25"/>
      <c r="J2094" s="25"/>
      <c r="K2094" s="25"/>
      <c r="L2094" s="25"/>
      <c r="M2094" s="25"/>
      <c r="N2094" s="25"/>
      <c r="O2094" s="25"/>
      <c r="P2094" s="25"/>
      <c r="Q2094" s="25"/>
      <c r="R2094" s="25"/>
      <c r="S2094" s="25"/>
      <c r="T2094" s="25"/>
      <c r="U2094" s="25"/>
      <c r="V2094" s="25"/>
      <c r="W2094" s="25"/>
      <c r="X2094" s="25"/>
      <c r="Y2094" s="25"/>
      <c r="Z2094" s="25"/>
      <c r="AA2094" s="25"/>
      <c r="AB2094" s="25"/>
      <c r="AC2094" s="25"/>
      <c r="AD2094" s="25"/>
      <c r="AE2094" s="25"/>
      <c r="AF2094" s="25"/>
      <c r="AG2094" s="25"/>
      <c r="AH2094" s="25"/>
      <c r="AI2094" s="25"/>
      <c r="AJ2094" s="155"/>
    </row>
    <row r="2095" spans="4:36" x14ac:dyDescent="0.2">
      <c r="D2095" s="25"/>
      <c r="E2095" s="25"/>
      <c r="F2095" s="25"/>
      <c r="G2095" s="25"/>
      <c r="H2095" s="25"/>
      <c r="I2095" s="25"/>
      <c r="J2095" s="25"/>
      <c r="K2095" s="25"/>
      <c r="L2095" s="25"/>
      <c r="M2095" s="25"/>
      <c r="N2095" s="25"/>
      <c r="O2095" s="25"/>
      <c r="P2095" s="25"/>
      <c r="Q2095" s="25"/>
      <c r="R2095" s="25"/>
      <c r="S2095" s="25"/>
      <c r="T2095" s="25"/>
      <c r="U2095" s="25"/>
      <c r="V2095" s="25"/>
      <c r="W2095" s="25"/>
      <c r="X2095" s="25"/>
      <c r="Y2095" s="25"/>
      <c r="Z2095" s="25"/>
      <c r="AA2095" s="25"/>
      <c r="AB2095" s="25"/>
      <c r="AC2095" s="25"/>
      <c r="AD2095" s="25"/>
      <c r="AE2095" s="25"/>
      <c r="AF2095" s="25"/>
      <c r="AG2095" s="25"/>
      <c r="AH2095" s="25"/>
      <c r="AI2095" s="25"/>
      <c r="AJ2095" s="155"/>
    </row>
    <row r="2096" spans="4:36" x14ac:dyDescent="0.2">
      <c r="D2096" s="25"/>
      <c r="E2096" s="25"/>
      <c r="F2096" s="25"/>
      <c r="G2096" s="25"/>
      <c r="H2096" s="25"/>
      <c r="I2096" s="25"/>
      <c r="J2096" s="25"/>
      <c r="K2096" s="25"/>
      <c r="L2096" s="25"/>
      <c r="M2096" s="25"/>
      <c r="N2096" s="25"/>
      <c r="O2096" s="25"/>
      <c r="P2096" s="25"/>
      <c r="Q2096" s="25"/>
      <c r="R2096" s="25"/>
      <c r="S2096" s="25"/>
      <c r="T2096" s="25"/>
      <c r="U2096" s="25"/>
      <c r="V2096" s="25"/>
      <c r="W2096" s="25"/>
      <c r="X2096" s="25"/>
      <c r="Y2096" s="25"/>
      <c r="Z2096" s="25"/>
      <c r="AA2096" s="25"/>
      <c r="AB2096" s="25"/>
      <c r="AC2096" s="25"/>
      <c r="AD2096" s="25"/>
      <c r="AE2096" s="25"/>
      <c r="AF2096" s="25"/>
      <c r="AG2096" s="25"/>
      <c r="AH2096" s="25"/>
      <c r="AI2096" s="25"/>
      <c r="AJ2096" s="155"/>
    </row>
    <row r="2097" spans="4:36" x14ac:dyDescent="0.2">
      <c r="D2097" s="25"/>
      <c r="E2097" s="25"/>
      <c r="F2097" s="25"/>
      <c r="G2097" s="25"/>
      <c r="H2097" s="25"/>
      <c r="I2097" s="25"/>
      <c r="J2097" s="25"/>
      <c r="K2097" s="25"/>
      <c r="L2097" s="25"/>
      <c r="M2097" s="25"/>
      <c r="N2097" s="25"/>
      <c r="O2097" s="25"/>
      <c r="P2097" s="25"/>
      <c r="Q2097" s="25"/>
      <c r="R2097" s="25"/>
      <c r="S2097" s="25"/>
      <c r="T2097" s="25"/>
      <c r="U2097" s="25"/>
      <c r="V2097" s="25"/>
      <c r="W2097" s="25"/>
      <c r="X2097" s="25"/>
      <c r="Y2097" s="25"/>
      <c r="Z2097" s="25"/>
      <c r="AA2097" s="25"/>
      <c r="AB2097" s="25"/>
      <c r="AC2097" s="25"/>
      <c r="AD2097" s="25"/>
      <c r="AE2097" s="25"/>
      <c r="AF2097" s="25"/>
      <c r="AG2097" s="25"/>
      <c r="AH2097" s="25"/>
      <c r="AI2097" s="25"/>
      <c r="AJ2097" s="155"/>
    </row>
    <row r="2098" spans="4:36" x14ac:dyDescent="0.2">
      <c r="D2098" s="25"/>
      <c r="E2098" s="25"/>
      <c r="F2098" s="25"/>
      <c r="G2098" s="25"/>
      <c r="H2098" s="25"/>
      <c r="I2098" s="25"/>
      <c r="J2098" s="25"/>
      <c r="K2098" s="25"/>
      <c r="L2098" s="25"/>
      <c r="M2098" s="25"/>
      <c r="N2098" s="25"/>
      <c r="O2098" s="25"/>
      <c r="P2098" s="25"/>
      <c r="Q2098" s="25"/>
      <c r="R2098" s="25"/>
      <c r="S2098" s="25"/>
      <c r="T2098" s="25"/>
      <c r="U2098" s="25"/>
      <c r="V2098" s="25"/>
      <c r="W2098" s="25"/>
      <c r="X2098" s="25"/>
      <c r="Y2098" s="25"/>
      <c r="Z2098" s="25"/>
      <c r="AA2098" s="25"/>
      <c r="AB2098" s="25"/>
      <c r="AC2098" s="25"/>
      <c r="AD2098" s="25"/>
      <c r="AE2098" s="25"/>
      <c r="AF2098" s="25"/>
      <c r="AG2098" s="25"/>
      <c r="AH2098" s="25"/>
      <c r="AI2098" s="25"/>
      <c r="AJ2098" s="155"/>
    </row>
    <row r="2099" spans="4:36" x14ac:dyDescent="0.2">
      <c r="D2099" s="25"/>
      <c r="E2099" s="25"/>
      <c r="F2099" s="25"/>
      <c r="G2099" s="25"/>
      <c r="H2099" s="25"/>
      <c r="I2099" s="25"/>
      <c r="J2099" s="25"/>
      <c r="K2099" s="25"/>
      <c r="L2099" s="25"/>
      <c r="M2099" s="25"/>
      <c r="N2099" s="25"/>
      <c r="O2099" s="25"/>
      <c r="P2099" s="25"/>
      <c r="Q2099" s="25"/>
      <c r="R2099" s="25"/>
      <c r="S2099" s="25"/>
      <c r="T2099" s="25"/>
      <c r="U2099" s="25"/>
      <c r="V2099" s="25"/>
      <c r="W2099" s="25"/>
      <c r="X2099" s="25"/>
      <c r="Y2099" s="25"/>
      <c r="Z2099" s="25"/>
      <c r="AA2099" s="25"/>
      <c r="AB2099" s="25"/>
      <c r="AC2099" s="25"/>
      <c r="AD2099" s="25"/>
      <c r="AE2099" s="25"/>
      <c r="AF2099" s="25"/>
      <c r="AG2099" s="25"/>
      <c r="AH2099" s="25"/>
      <c r="AI2099" s="25"/>
      <c r="AJ2099" s="155"/>
    </row>
    <row r="2100" spans="4:36" x14ac:dyDescent="0.2">
      <c r="D2100" s="25"/>
      <c r="E2100" s="25"/>
      <c r="F2100" s="25"/>
      <c r="G2100" s="25"/>
      <c r="H2100" s="25"/>
      <c r="I2100" s="25"/>
      <c r="J2100" s="25"/>
      <c r="K2100" s="25"/>
      <c r="L2100" s="25"/>
      <c r="M2100" s="25"/>
      <c r="N2100" s="25"/>
      <c r="O2100" s="25"/>
      <c r="P2100" s="25"/>
      <c r="Q2100" s="25"/>
      <c r="R2100" s="25"/>
      <c r="S2100" s="25"/>
      <c r="T2100" s="25"/>
      <c r="U2100" s="25"/>
      <c r="V2100" s="25"/>
      <c r="W2100" s="25"/>
      <c r="X2100" s="25"/>
      <c r="Y2100" s="25"/>
      <c r="Z2100" s="25"/>
      <c r="AA2100" s="25"/>
      <c r="AB2100" s="25"/>
      <c r="AC2100" s="25"/>
      <c r="AD2100" s="25"/>
      <c r="AE2100" s="25"/>
      <c r="AF2100" s="25"/>
      <c r="AG2100" s="25"/>
      <c r="AH2100" s="25"/>
      <c r="AI2100" s="25"/>
      <c r="AJ2100" s="155"/>
    </row>
    <row r="2101" spans="4:36" x14ac:dyDescent="0.2">
      <c r="D2101" s="25"/>
      <c r="E2101" s="25"/>
      <c r="F2101" s="25"/>
      <c r="G2101" s="25"/>
      <c r="H2101" s="25"/>
      <c r="I2101" s="25"/>
      <c r="J2101" s="25"/>
      <c r="K2101" s="25"/>
      <c r="L2101" s="25"/>
      <c r="M2101" s="25"/>
      <c r="N2101" s="25"/>
      <c r="O2101" s="25"/>
      <c r="P2101" s="25"/>
      <c r="Q2101" s="25"/>
      <c r="R2101" s="25"/>
      <c r="S2101" s="25"/>
      <c r="T2101" s="25"/>
      <c r="U2101" s="25"/>
      <c r="V2101" s="25"/>
      <c r="W2101" s="25"/>
      <c r="X2101" s="25"/>
      <c r="Y2101" s="25"/>
      <c r="Z2101" s="25"/>
      <c r="AA2101" s="25"/>
      <c r="AB2101" s="25"/>
      <c r="AC2101" s="25"/>
      <c r="AD2101" s="25"/>
      <c r="AE2101" s="25"/>
      <c r="AF2101" s="25"/>
      <c r="AG2101" s="25"/>
      <c r="AH2101" s="25"/>
      <c r="AI2101" s="25"/>
      <c r="AJ2101" s="155"/>
    </row>
    <row r="2102" spans="4:36" x14ac:dyDescent="0.2">
      <c r="D2102" s="25"/>
      <c r="E2102" s="25"/>
      <c r="F2102" s="25"/>
      <c r="G2102" s="25"/>
      <c r="H2102" s="25"/>
      <c r="I2102" s="25"/>
      <c r="J2102" s="25"/>
      <c r="K2102" s="25"/>
      <c r="L2102" s="25"/>
      <c r="M2102" s="25"/>
      <c r="N2102" s="25"/>
      <c r="O2102" s="25"/>
      <c r="P2102" s="25"/>
      <c r="Q2102" s="25"/>
      <c r="R2102" s="25"/>
      <c r="S2102" s="25"/>
      <c r="T2102" s="25"/>
      <c r="U2102" s="25"/>
      <c r="V2102" s="25"/>
      <c r="W2102" s="25"/>
      <c r="X2102" s="25"/>
      <c r="Y2102" s="25"/>
      <c r="Z2102" s="25"/>
      <c r="AA2102" s="25"/>
      <c r="AB2102" s="25"/>
      <c r="AC2102" s="25"/>
      <c r="AD2102" s="25"/>
      <c r="AE2102" s="25"/>
      <c r="AF2102" s="25"/>
      <c r="AG2102" s="25"/>
      <c r="AH2102" s="25"/>
      <c r="AI2102" s="25"/>
      <c r="AJ2102" s="155"/>
    </row>
    <row r="2103" spans="4:36" x14ac:dyDescent="0.2">
      <c r="D2103" s="25"/>
      <c r="E2103" s="25"/>
      <c r="F2103" s="25"/>
      <c r="G2103" s="25"/>
      <c r="H2103" s="25"/>
      <c r="I2103" s="25"/>
      <c r="J2103" s="25"/>
      <c r="K2103" s="25"/>
      <c r="L2103" s="25"/>
      <c r="M2103" s="25"/>
      <c r="N2103" s="25"/>
      <c r="O2103" s="25"/>
      <c r="P2103" s="25"/>
      <c r="Q2103" s="25"/>
      <c r="R2103" s="25"/>
      <c r="S2103" s="25"/>
      <c r="T2103" s="25"/>
      <c r="U2103" s="25"/>
      <c r="V2103" s="25"/>
      <c r="W2103" s="25"/>
      <c r="X2103" s="25"/>
      <c r="Y2103" s="25"/>
      <c r="Z2103" s="25"/>
      <c r="AA2103" s="25"/>
      <c r="AB2103" s="25"/>
      <c r="AC2103" s="25"/>
      <c r="AD2103" s="25"/>
      <c r="AE2103" s="25"/>
      <c r="AF2103" s="25"/>
      <c r="AG2103" s="25"/>
      <c r="AH2103" s="25"/>
      <c r="AI2103" s="25"/>
      <c r="AJ2103" s="155"/>
    </row>
    <row r="2104" spans="4:36" x14ac:dyDescent="0.2">
      <c r="D2104" s="25"/>
      <c r="E2104" s="25"/>
      <c r="F2104" s="25"/>
      <c r="G2104" s="25"/>
      <c r="H2104" s="25"/>
      <c r="I2104" s="25"/>
      <c r="J2104" s="25"/>
      <c r="K2104" s="25"/>
      <c r="L2104" s="25"/>
      <c r="M2104" s="25"/>
      <c r="N2104" s="25"/>
      <c r="O2104" s="25"/>
      <c r="P2104" s="25"/>
      <c r="Q2104" s="25"/>
      <c r="R2104" s="25"/>
      <c r="S2104" s="25"/>
      <c r="T2104" s="25"/>
      <c r="U2104" s="25"/>
      <c r="V2104" s="25"/>
      <c r="W2104" s="25"/>
      <c r="X2104" s="25"/>
      <c r="Y2104" s="25"/>
      <c r="Z2104" s="25"/>
      <c r="AA2104" s="25"/>
      <c r="AB2104" s="25"/>
      <c r="AC2104" s="25"/>
      <c r="AD2104" s="25"/>
      <c r="AE2104" s="25"/>
      <c r="AF2104" s="25"/>
      <c r="AG2104" s="25"/>
      <c r="AH2104" s="25"/>
      <c r="AI2104" s="25"/>
      <c r="AJ2104" s="155"/>
    </row>
    <row r="2105" spans="4:36" x14ac:dyDescent="0.2">
      <c r="D2105" s="25"/>
      <c r="E2105" s="25"/>
      <c r="F2105" s="25"/>
      <c r="G2105" s="25"/>
      <c r="H2105" s="25"/>
      <c r="I2105" s="25"/>
      <c r="J2105" s="25"/>
      <c r="K2105" s="25"/>
      <c r="L2105" s="25"/>
      <c r="M2105" s="25"/>
      <c r="N2105" s="25"/>
      <c r="O2105" s="25"/>
      <c r="P2105" s="25"/>
      <c r="Q2105" s="25"/>
      <c r="R2105" s="25"/>
      <c r="S2105" s="25"/>
      <c r="T2105" s="25"/>
      <c r="U2105" s="25"/>
      <c r="V2105" s="25"/>
      <c r="W2105" s="25"/>
      <c r="X2105" s="25"/>
      <c r="Y2105" s="25"/>
      <c r="Z2105" s="25"/>
      <c r="AA2105" s="25"/>
      <c r="AB2105" s="25"/>
      <c r="AC2105" s="25"/>
      <c r="AD2105" s="25"/>
      <c r="AE2105" s="25"/>
      <c r="AF2105" s="25"/>
      <c r="AG2105" s="25"/>
      <c r="AH2105" s="25"/>
      <c r="AI2105" s="25"/>
      <c r="AJ2105" s="155"/>
    </row>
    <row r="2106" spans="4:36" x14ac:dyDescent="0.2">
      <c r="D2106" s="25"/>
      <c r="E2106" s="25"/>
      <c r="F2106" s="25"/>
      <c r="G2106" s="25"/>
      <c r="H2106" s="25"/>
      <c r="I2106" s="25"/>
      <c r="J2106" s="25"/>
      <c r="K2106" s="25"/>
      <c r="L2106" s="25"/>
      <c r="M2106" s="25"/>
      <c r="N2106" s="25"/>
      <c r="O2106" s="25"/>
      <c r="P2106" s="25"/>
      <c r="Q2106" s="25"/>
      <c r="R2106" s="25"/>
      <c r="S2106" s="25"/>
      <c r="T2106" s="25"/>
      <c r="U2106" s="25"/>
      <c r="V2106" s="25"/>
      <c r="W2106" s="25"/>
      <c r="X2106" s="25"/>
      <c r="Y2106" s="25"/>
      <c r="Z2106" s="25"/>
      <c r="AA2106" s="25"/>
      <c r="AB2106" s="25"/>
      <c r="AC2106" s="25"/>
      <c r="AD2106" s="25"/>
      <c r="AE2106" s="25"/>
      <c r="AF2106" s="25"/>
      <c r="AG2106" s="25"/>
      <c r="AH2106" s="25"/>
      <c r="AI2106" s="25"/>
      <c r="AJ2106" s="155"/>
    </row>
    <row r="2107" spans="4:36" x14ac:dyDescent="0.2">
      <c r="D2107" s="25"/>
      <c r="E2107" s="25"/>
      <c r="F2107" s="25"/>
      <c r="G2107" s="25"/>
      <c r="H2107" s="25"/>
      <c r="I2107" s="25"/>
      <c r="J2107" s="25"/>
      <c r="K2107" s="25"/>
      <c r="L2107" s="25"/>
      <c r="M2107" s="25"/>
      <c r="N2107" s="25"/>
      <c r="O2107" s="25"/>
      <c r="P2107" s="25"/>
      <c r="Q2107" s="25"/>
      <c r="R2107" s="25"/>
      <c r="S2107" s="25"/>
      <c r="T2107" s="25"/>
      <c r="U2107" s="25"/>
      <c r="V2107" s="25"/>
      <c r="W2107" s="25"/>
      <c r="X2107" s="25"/>
      <c r="Y2107" s="25"/>
      <c r="Z2107" s="25"/>
      <c r="AA2107" s="25"/>
      <c r="AB2107" s="25"/>
      <c r="AC2107" s="25"/>
      <c r="AD2107" s="25"/>
      <c r="AE2107" s="25"/>
      <c r="AF2107" s="25"/>
      <c r="AG2107" s="25"/>
      <c r="AH2107" s="25"/>
      <c r="AI2107" s="25"/>
      <c r="AJ2107" s="155"/>
    </row>
    <row r="2108" spans="4:36" x14ac:dyDescent="0.2">
      <c r="D2108" s="25"/>
      <c r="E2108" s="25"/>
      <c r="F2108" s="25"/>
      <c r="G2108" s="25"/>
      <c r="H2108" s="25"/>
      <c r="I2108" s="25"/>
      <c r="J2108" s="25"/>
      <c r="K2108" s="25"/>
      <c r="L2108" s="25"/>
      <c r="M2108" s="25"/>
      <c r="N2108" s="25"/>
      <c r="O2108" s="25"/>
      <c r="P2108" s="25"/>
      <c r="Q2108" s="25"/>
      <c r="R2108" s="25"/>
      <c r="S2108" s="25"/>
      <c r="T2108" s="25"/>
      <c r="U2108" s="25"/>
      <c r="V2108" s="25"/>
      <c r="W2108" s="25"/>
      <c r="X2108" s="25"/>
      <c r="Y2108" s="25"/>
      <c r="Z2108" s="25"/>
      <c r="AA2108" s="25"/>
      <c r="AB2108" s="25"/>
      <c r="AC2108" s="25"/>
      <c r="AD2108" s="25"/>
      <c r="AE2108" s="25"/>
      <c r="AF2108" s="25"/>
      <c r="AG2108" s="25"/>
      <c r="AH2108" s="25"/>
      <c r="AI2108" s="25"/>
      <c r="AJ2108" s="155"/>
    </row>
    <row r="2109" spans="4:36" x14ac:dyDescent="0.2">
      <c r="D2109" s="25"/>
      <c r="E2109" s="25"/>
      <c r="F2109" s="25"/>
      <c r="G2109" s="25"/>
      <c r="H2109" s="25"/>
      <c r="I2109" s="25"/>
      <c r="J2109" s="25"/>
      <c r="K2109" s="25"/>
      <c r="L2109" s="25"/>
      <c r="M2109" s="25"/>
      <c r="N2109" s="25"/>
      <c r="O2109" s="25"/>
      <c r="P2109" s="25"/>
      <c r="Q2109" s="25"/>
      <c r="R2109" s="25"/>
      <c r="S2109" s="25"/>
      <c r="T2109" s="25"/>
      <c r="U2109" s="25"/>
      <c r="V2109" s="25"/>
      <c r="W2109" s="25"/>
      <c r="X2109" s="25"/>
      <c r="Y2109" s="25"/>
      <c r="Z2109" s="25"/>
      <c r="AA2109" s="25"/>
      <c r="AB2109" s="25"/>
      <c r="AC2109" s="25"/>
      <c r="AD2109" s="25"/>
      <c r="AE2109" s="25"/>
      <c r="AF2109" s="25"/>
      <c r="AG2109" s="25"/>
      <c r="AH2109" s="25"/>
      <c r="AI2109" s="25"/>
      <c r="AJ2109" s="155"/>
    </row>
    <row r="2110" spans="4:36" x14ac:dyDescent="0.2">
      <c r="D2110" s="25"/>
      <c r="E2110" s="25"/>
      <c r="F2110" s="25"/>
      <c r="G2110" s="25"/>
      <c r="H2110" s="25"/>
      <c r="I2110" s="25"/>
      <c r="J2110" s="25"/>
      <c r="K2110" s="25"/>
      <c r="L2110" s="25"/>
      <c r="M2110" s="25"/>
      <c r="N2110" s="25"/>
      <c r="O2110" s="25"/>
      <c r="P2110" s="25"/>
      <c r="Q2110" s="25"/>
      <c r="R2110" s="25"/>
      <c r="S2110" s="25"/>
      <c r="T2110" s="25"/>
      <c r="U2110" s="25"/>
      <c r="V2110" s="25"/>
      <c r="W2110" s="25"/>
      <c r="X2110" s="25"/>
      <c r="Y2110" s="25"/>
      <c r="Z2110" s="25"/>
      <c r="AA2110" s="25"/>
      <c r="AB2110" s="25"/>
      <c r="AC2110" s="25"/>
      <c r="AD2110" s="25"/>
      <c r="AE2110" s="25"/>
      <c r="AF2110" s="25"/>
      <c r="AG2110" s="25"/>
      <c r="AH2110" s="25"/>
      <c r="AI2110" s="25"/>
      <c r="AJ2110" s="155"/>
    </row>
    <row r="2111" spans="4:36" x14ac:dyDescent="0.2">
      <c r="D2111" s="25"/>
      <c r="E2111" s="25"/>
      <c r="F2111" s="25"/>
      <c r="G2111" s="25"/>
      <c r="H2111" s="25"/>
      <c r="I2111" s="25"/>
      <c r="J2111" s="25"/>
      <c r="K2111" s="25"/>
      <c r="L2111" s="25"/>
      <c r="M2111" s="25"/>
      <c r="N2111" s="25"/>
      <c r="O2111" s="25"/>
      <c r="P2111" s="25"/>
      <c r="Q2111" s="25"/>
      <c r="R2111" s="25"/>
      <c r="S2111" s="25"/>
      <c r="T2111" s="25"/>
      <c r="U2111" s="25"/>
      <c r="V2111" s="25"/>
      <c r="W2111" s="25"/>
      <c r="X2111" s="25"/>
      <c r="Y2111" s="25"/>
      <c r="Z2111" s="25"/>
      <c r="AA2111" s="25"/>
      <c r="AB2111" s="25"/>
      <c r="AC2111" s="25"/>
      <c r="AD2111" s="25"/>
      <c r="AE2111" s="25"/>
      <c r="AF2111" s="25"/>
      <c r="AG2111" s="25"/>
      <c r="AH2111" s="25"/>
      <c r="AI2111" s="25"/>
      <c r="AJ2111" s="155"/>
    </row>
    <row r="2112" spans="4:36" x14ac:dyDescent="0.2">
      <c r="D2112" s="25"/>
      <c r="E2112" s="25"/>
      <c r="F2112" s="25"/>
      <c r="G2112" s="25"/>
      <c r="H2112" s="25"/>
      <c r="I2112" s="25"/>
      <c r="J2112" s="25"/>
      <c r="K2112" s="25"/>
      <c r="L2112" s="25"/>
      <c r="M2112" s="25"/>
      <c r="N2112" s="25"/>
      <c r="O2112" s="25"/>
      <c r="P2112" s="25"/>
      <c r="Q2112" s="25"/>
      <c r="R2112" s="25"/>
      <c r="S2112" s="25"/>
      <c r="T2112" s="25"/>
      <c r="U2112" s="25"/>
      <c r="V2112" s="25"/>
      <c r="W2112" s="25"/>
      <c r="X2112" s="25"/>
      <c r="Y2112" s="25"/>
      <c r="Z2112" s="25"/>
      <c r="AA2112" s="25"/>
      <c r="AB2112" s="25"/>
      <c r="AC2112" s="25"/>
      <c r="AD2112" s="25"/>
      <c r="AE2112" s="25"/>
      <c r="AF2112" s="25"/>
      <c r="AG2112" s="25"/>
      <c r="AH2112" s="25"/>
      <c r="AI2112" s="25"/>
      <c r="AJ2112" s="155"/>
    </row>
    <row r="2113" spans="4:36" x14ac:dyDescent="0.2">
      <c r="D2113" s="25"/>
      <c r="E2113" s="25"/>
      <c r="F2113" s="25"/>
      <c r="G2113" s="25"/>
      <c r="H2113" s="25"/>
      <c r="I2113" s="25"/>
      <c r="J2113" s="25"/>
      <c r="K2113" s="25"/>
      <c r="L2113" s="25"/>
      <c r="M2113" s="25"/>
      <c r="N2113" s="25"/>
      <c r="O2113" s="25"/>
      <c r="P2113" s="25"/>
      <c r="Q2113" s="25"/>
      <c r="R2113" s="25"/>
      <c r="S2113" s="25"/>
      <c r="T2113" s="25"/>
      <c r="U2113" s="25"/>
      <c r="V2113" s="25"/>
      <c r="W2113" s="25"/>
      <c r="X2113" s="25"/>
      <c r="Y2113" s="25"/>
      <c r="Z2113" s="25"/>
      <c r="AA2113" s="25"/>
      <c r="AB2113" s="25"/>
      <c r="AC2113" s="25"/>
      <c r="AD2113" s="25"/>
      <c r="AE2113" s="25"/>
      <c r="AF2113" s="25"/>
      <c r="AG2113" s="25"/>
      <c r="AH2113" s="25"/>
      <c r="AI2113" s="25"/>
      <c r="AJ2113" s="155"/>
    </row>
    <row r="2114" spans="4:36" x14ac:dyDescent="0.2">
      <c r="D2114" s="25"/>
      <c r="E2114" s="25"/>
      <c r="F2114" s="25"/>
      <c r="G2114" s="25"/>
      <c r="H2114" s="25"/>
      <c r="I2114" s="25"/>
      <c r="J2114" s="25"/>
      <c r="K2114" s="25"/>
      <c r="L2114" s="25"/>
      <c r="M2114" s="25"/>
      <c r="N2114" s="25"/>
      <c r="O2114" s="25"/>
      <c r="P2114" s="25"/>
      <c r="Q2114" s="25"/>
      <c r="R2114" s="25"/>
      <c r="S2114" s="25"/>
      <c r="T2114" s="25"/>
      <c r="U2114" s="25"/>
      <c r="V2114" s="25"/>
      <c r="W2114" s="25"/>
      <c r="X2114" s="25"/>
      <c r="Y2114" s="25"/>
      <c r="Z2114" s="25"/>
      <c r="AA2114" s="25"/>
      <c r="AB2114" s="25"/>
      <c r="AC2114" s="25"/>
      <c r="AD2114" s="25"/>
      <c r="AE2114" s="25"/>
      <c r="AF2114" s="25"/>
      <c r="AG2114" s="25"/>
      <c r="AH2114" s="25"/>
      <c r="AI2114" s="25"/>
      <c r="AJ2114" s="155"/>
    </row>
    <row r="2115" spans="4:36" x14ac:dyDescent="0.2">
      <c r="D2115" s="25"/>
      <c r="E2115" s="25"/>
      <c r="F2115" s="25"/>
      <c r="G2115" s="25"/>
      <c r="H2115" s="25"/>
      <c r="I2115" s="25"/>
      <c r="J2115" s="25"/>
      <c r="K2115" s="25"/>
      <c r="L2115" s="25"/>
      <c r="M2115" s="25"/>
      <c r="N2115" s="25"/>
      <c r="O2115" s="25"/>
      <c r="P2115" s="25"/>
      <c r="Q2115" s="25"/>
      <c r="R2115" s="25"/>
      <c r="S2115" s="25"/>
      <c r="T2115" s="25"/>
      <c r="U2115" s="25"/>
      <c r="V2115" s="25"/>
      <c r="W2115" s="25"/>
      <c r="X2115" s="25"/>
      <c r="Y2115" s="25"/>
      <c r="Z2115" s="25"/>
      <c r="AA2115" s="25"/>
      <c r="AB2115" s="25"/>
      <c r="AC2115" s="25"/>
      <c r="AD2115" s="25"/>
      <c r="AE2115" s="25"/>
      <c r="AF2115" s="25"/>
      <c r="AG2115" s="25"/>
      <c r="AH2115" s="25"/>
      <c r="AI2115" s="25"/>
      <c r="AJ2115" s="155"/>
    </row>
    <row r="2116" spans="4:36" x14ac:dyDescent="0.2">
      <c r="D2116" s="25"/>
      <c r="E2116" s="25"/>
      <c r="F2116" s="25"/>
      <c r="G2116" s="25"/>
      <c r="H2116" s="25"/>
      <c r="I2116" s="25"/>
      <c r="J2116" s="25"/>
      <c r="K2116" s="25"/>
      <c r="L2116" s="25"/>
      <c r="M2116" s="25"/>
      <c r="N2116" s="25"/>
      <c r="O2116" s="25"/>
      <c r="P2116" s="25"/>
      <c r="Q2116" s="25"/>
      <c r="R2116" s="25"/>
      <c r="S2116" s="25"/>
      <c r="T2116" s="25"/>
      <c r="U2116" s="25"/>
      <c r="V2116" s="25"/>
      <c r="W2116" s="25"/>
      <c r="X2116" s="25"/>
      <c r="Y2116" s="25"/>
      <c r="Z2116" s="25"/>
      <c r="AA2116" s="25"/>
      <c r="AB2116" s="25"/>
      <c r="AC2116" s="25"/>
      <c r="AD2116" s="25"/>
      <c r="AE2116" s="25"/>
      <c r="AF2116" s="25"/>
      <c r="AG2116" s="25"/>
      <c r="AH2116" s="25"/>
      <c r="AI2116" s="25"/>
      <c r="AJ2116" s="155"/>
    </row>
    <row r="2117" spans="4:36" x14ac:dyDescent="0.2">
      <c r="D2117" s="25"/>
      <c r="E2117" s="25"/>
      <c r="F2117" s="25"/>
      <c r="G2117" s="25"/>
      <c r="H2117" s="25"/>
      <c r="I2117" s="25"/>
      <c r="J2117" s="25"/>
      <c r="K2117" s="25"/>
      <c r="L2117" s="25"/>
      <c r="M2117" s="25"/>
      <c r="N2117" s="25"/>
      <c r="O2117" s="25"/>
      <c r="P2117" s="25"/>
      <c r="Q2117" s="25"/>
      <c r="R2117" s="25"/>
      <c r="S2117" s="25"/>
      <c r="T2117" s="25"/>
      <c r="U2117" s="25"/>
      <c r="V2117" s="25"/>
      <c r="W2117" s="25"/>
      <c r="X2117" s="25"/>
      <c r="Y2117" s="25"/>
      <c r="Z2117" s="25"/>
      <c r="AA2117" s="25"/>
      <c r="AB2117" s="25"/>
      <c r="AC2117" s="25"/>
      <c r="AD2117" s="25"/>
      <c r="AE2117" s="25"/>
      <c r="AF2117" s="25"/>
      <c r="AG2117" s="25"/>
      <c r="AH2117" s="25"/>
      <c r="AI2117" s="25"/>
      <c r="AJ2117" s="155"/>
    </row>
    <row r="2118" spans="4:36" x14ac:dyDescent="0.2">
      <c r="D2118" s="25"/>
      <c r="E2118" s="25"/>
      <c r="F2118" s="25"/>
      <c r="G2118" s="25"/>
      <c r="H2118" s="25"/>
      <c r="I2118" s="25"/>
      <c r="J2118" s="25"/>
      <c r="K2118" s="25"/>
      <c r="L2118" s="25"/>
      <c r="M2118" s="25"/>
      <c r="N2118" s="25"/>
      <c r="O2118" s="25"/>
      <c r="P2118" s="25"/>
      <c r="Q2118" s="25"/>
      <c r="R2118" s="25"/>
      <c r="S2118" s="25"/>
      <c r="T2118" s="25"/>
      <c r="U2118" s="25"/>
      <c r="V2118" s="25"/>
      <c r="W2118" s="25"/>
      <c r="X2118" s="25"/>
      <c r="Y2118" s="25"/>
      <c r="Z2118" s="25"/>
      <c r="AA2118" s="25"/>
      <c r="AB2118" s="25"/>
      <c r="AC2118" s="25"/>
      <c r="AD2118" s="25"/>
      <c r="AE2118" s="25"/>
      <c r="AF2118" s="25"/>
      <c r="AG2118" s="25"/>
      <c r="AH2118" s="25"/>
      <c r="AI2118" s="25"/>
      <c r="AJ2118" s="155"/>
    </row>
    <row r="2119" spans="4:36" x14ac:dyDescent="0.2">
      <c r="D2119" s="25"/>
      <c r="E2119" s="25"/>
      <c r="F2119" s="25"/>
      <c r="G2119" s="25"/>
      <c r="H2119" s="25"/>
      <c r="I2119" s="25"/>
      <c r="J2119" s="25"/>
      <c r="K2119" s="25"/>
      <c r="L2119" s="25"/>
      <c r="M2119" s="25"/>
      <c r="N2119" s="25"/>
      <c r="O2119" s="25"/>
      <c r="P2119" s="25"/>
      <c r="Q2119" s="25"/>
      <c r="R2119" s="25"/>
      <c r="S2119" s="25"/>
      <c r="T2119" s="25"/>
      <c r="U2119" s="25"/>
      <c r="V2119" s="25"/>
      <c r="W2119" s="25"/>
      <c r="X2119" s="25"/>
      <c r="Y2119" s="25"/>
      <c r="Z2119" s="25"/>
      <c r="AA2119" s="25"/>
      <c r="AB2119" s="25"/>
      <c r="AC2119" s="25"/>
      <c r="AD2119" s="25"/>
      <c r="AE2119" s="25"/>
      <c r="AF2119" s="25"/>
      <c r="AG2119" s="25"/>
      <c r="AH2119" s="25"/>
      <c r="AI2119" s="25"/>
      <c r="AJ2119" s="155"/>
    </row>
    <row r="2120" spans="4:36" x14ac:dyDescent="0.2">
      <c r="D2120" s="25"/>
      <c r="E2120" s="25"/>
      <c r="F2120" s="25"/>
      <c r="G2120" s="25"/>
      <c r="H2120" s="25"/>
      <c r="I2120" s="25"/>
      <c r="J2120" s="25"/>
      <c r="K2120" s="25"/>
      <c r="L2120" s="25"/>
      <c r="M2120" s="25"/>
      <c r="N2120" s="25"/>
      <c r="O2120" s="25"/>
      <c r="P2120" s="25"/>
      <c r="Q2120" s="25"/>
      <c r="R2120" s="25"/>
      <c r="S2120" s="25"/>
      <c r="T2120" s="25"/>
      <c r="U2120" s="25"/>
      <c r="V2120" s="25"/>
      <c r="W2120" s="25"/>
      <c r="X2120" s="25"/>
      <c r="Y2120" s="25"/>
      <c r="Z2120" s="25"/>
      <c r="AA2120" s="25"/>
      <c r="AB2120" s="25"/>
      <c r="AC2120" s="25"/>
      <c r="AD2120" s="25"/>
      <c r="AE2120" s="25"/>
      <c r="AF2120" s="25"/>
      <c r="AG2120" s="25"/>
      <c r="AH2120" s="25"/>
      <c r="AI2120" s="25"/>
      <c r="AJ2120" s="155"/>
    </row>
    <row r="2121" spans="4:36" x14ac:dyDescent="0.2">
      <c r="D2121" s="25"/>
      <c r="E2121" s="25"/>
      <c r="F2121" s="25"/>
      <c r="G2121" s="25"/>
      <c r="H2121" s="25"/>
      <c r="I2121" s="25"/>
      <c r="J2121" s="25"/>
      <c r="K2121" s="25"/>
      <c r="L2121" s="25"/>
      <c r="M2121" s="25"/>
      <c r="N2121" s="25"/>
      <c r="O2121" s="25"/>
      <c r="P2121" s="25"/>
      <c r="Q2121" s="25"/>
      <c r="R2121" s="25"/>
      <c r="S2121" s="25"/>
      <c r="T2121" s="25"/>
      <c r="U2121" s="25"/>
      <c r="V2121" s="25"/>
      <c r="W2121" s="25"/>
      <c r="X2121" s="25"/>
      <c r="Y2121" s="25"/>
      <c r="Z2121" s="25"/>
      <c r="AA2121" s="25"/>
      <c r="AB2121" s="25"/>
      <c r="AC2121" s="25"/>
      <c r="AD2121" s="25"/>
      <c r="AE2121" s="25"/>
      <c r="AF2121" s="25"/>
      <c r="AG2121" s="25"/>
      <c r="AH2121" s="25"/>
      <c r="AI2121" s="25"/>
      <c r="AJ2121" s="155"/>
    </row>
    <row r="2122" spans="4:36" x14ac:dyDescent="0.2">
      <c r="D2122" s="25"/>
      <c r="E2122" s="25"/>
      <c r="F2122" s="25"/>
      <c r="G2122" s="25"/>
      <c r="H2122" s="25"/>
      <c r="I2122" s="25"/>
      <c r="J2122" s="25"/>
      <c r="K2122" s="25"/>
      <c r="L2122" s="25"/>
      <c r="M2122" s="25"/>
      <c r="N2122" s="25"/>
      <c r="O2122" s="25"/>
      <c r="P2122" s="25"/>
      <c r="Q2122" s="25"/>
      <c r="R2122" s="25"/>
      <c r="S2122" s="25"/>
      <c r="T2122" s="25"/>
      <c r="U2122" s="25"/>
      <c r="V2122" s="25"/>
      <c r="W2122" s="25"/>
      <c r="X2122" s="25"/>
      <c r="Y2122" s="25"/>
      <c r="Z2122" s="25"/>
      <c r="AA2122" s="25"/>
      <c r="AB2122" s="25"/>
      <c r="AC2122" s="25"/>
      <c r="AD2122" s="25"/>
      <c r="AE2122" s="25"/>
      <c r="AF2122" s="25"/>
      <c r="AG2122" s="25"/>
      <c r="AH2122" s="25"/>
      <c r="AI2122" s="25"/>
      <c r="AJ2122" s="155"/>
    </row>
    <row r="2123" spans="4:36" x14ac:dyDescent="0.2">
      <c r="D2123" s="25"/>
      <c r="E2123" s="25"/>
      <c r="F2123" s="25"/>
      <c r="G2123" s="25"/>
      <c r="H2123" s="25"/>
      <c r="I2123" s="25"/>
      <c r="J2123" s="25"/>
      <c r="K2123" s="25"/>
      <c r="L2123" s="25"/>
      <c r="M2123" s="25"/>
      <c r="N2123" s="25"/>
      <c r="O2123" s="25"/>
      <c r="P2123" s="25"/>
      <c r="Q2123" s="25"/>
      <c r="R2123" s="25"/>
      <c r="S2123" s="25"/>
      <c r="T2123" s="25"/>
      <c r="U2123" s="25"/>
      <c r="V2123" s="25"/>
      <c r="W2123" s="25"/>
      <c r="X2123" s="25"/>
      <c r="Y2123" s="25"/>
      <c r="Z2123" s="25"/>
      <c r="AA2123" s="25"/>
      <c r="AB2123" s="25"/>
      <c r="AC2123" s="25"/>
      <c r="AD2123" s="25"/>
      <c r="AE2123" s="25"/>
      <c r="AF2123" s="25"/>
      <c r="AG2123" s="25"/>
      <c r="AH2123" s="25"/>
      <c r="AI2123" s="25"/>
      <c r="AJ2123" s="155"/>
    </row>
    <row r="2124" spans="4:36" x14ac:dyDescent="0.2">
      <c r="D2124" s="25"/>
      <c r="E2124" s="25"/>
      <c r="F2124" s="25"/>
      <c r="G2124" s="25"/>
      <c r="H2124" s="25"/>
      <c r="I2124" s="25"/>
      <c r="J2124" s="25"/>
      <c r="K2124" s="25"/>
      <c r="L2124" s="25"/>
      <c r="M2124" s="25"/>
      <c r="N2124" s="25"/>
      <c r="O2124" s="25"/>
      <c r="P2124" s="25"/>
      <c r="Q2124" s="25"/>
      <c r="R2124" s="25"/>
      <c r="S2124" s="25"/>
      <c r="T2124" s="25"/>
      <c r="U2124" s="25"/>
      <c r="V2124" s="25"/>
      <c r="W2124" s="25"/>
      <c r="X2124" s="25"/>
      <c r="Y2124" s="25"/>
      <c r="Z2124" s="25"/>
      <c r="AA2124" s="25"/>
      <c r="AB2124" s="25"/>
      <c r="AC2124" s="25"/>
      <c r="AD2124" s="25"/>
      <c r="AE2124" s="25"/>
      <c r="AF2124" s="25"/>
      <c r="AG2124" s="25"/>
      <c r="AH2124" s="25"/>
      <c r="AI2124" s="25"/>
      <c r="AJ2124" s="155"/>
    </row>
    <row r="2125" spans="4:36" x14ac:dyDescent="0.2">
      <c r="D2125" s="25"/>
      <c r="E2125" s="25"/>
      <c r="F2125" s="25"/>
      <c r="G2125" s="25"/>
      <c r="H2125" s="25"/>
      <c r="I2125" s="25"/>
      <c r="J2125" s="25"/>
      <c r="K2125" s="25"/>
      <c r="L2125" s="25"/>
      <c r="M2125" s="25"/>
      <c r="N2125" s="25"/>
      <c r="O2125" s="25"/>
      <c r="P2125" s="25"/>
      <c r="Q2125" s="25"/>
      <c r="R2125" s="25"/>
      <c r="S2125" s="25"/>
      <c r="T2125" s="25"/>
      <c r="U2125" s="25"/>
      <c r="V2125" s="25"/>
      <c r="W2125" s="25"/>
      <c r="X2125" s="25"/>
      <c r="Y2125" s="25"/>
      <c r="Z2125" s="25"/>
      <c r="AA2125" s="25"/>
      <c r="AB2125" s="25"/>
      <c r="AC2125" s="25"/>
      <c r="AD2125" s="25"/>
      <c r="AE2125" s="25"/>
      <c r="AF2125" s="25"/>
      <c r="AG2125" s="25"/>
      <c r="AH2125" s="25"/>
      <c r="AI2125" s="25"/>
      <c r="AJ2125" s="155"/>
    </row>
    <row r="2126" spans="4:36" x14ac:dyDescent="0.2">
      <c r="D2126" s="25"/>
      <c r="E2126" s="25"/>
      <c r="F2126" s="25"/>
      <c r="G2126" s="25"/>
      <c r="H2126" s="25"/>
      <c r="I2126" s="25"/>
      <c r="J2126" s="25"/>
      <c r="K2126" s="25"/>
      <c r="L2126" s="25"/>
      <c r="M2126" s="25"/>
      <c r="N2126" s="25"/>
      <c r="O2126" s="25"/>
      <c r="P2126" s="25"/>
      <c r="Q2126" s="25"/>
      <c r="R2126" s="25"/>
      <c r="S2126" s="25"/>
      <c r="T2126" s="25"/>
      <c r="U2126" s="25"/>
      <c r="V2126" s="25"/>
      <c r="W2126" s="25"/>
      <c r="X2126" s="25"/>
      <c r="Y2126" s="25"/>
      <c r="Z2126" s="25"/>
      <c r="AA2126" s="25"/>
      <c r="AB2126" s="25"/>
      <c r="AC2126" s="25"/>
      <c r="AD2126" s="25"/>
      <c r="AE2126" s="25"/>
      <c r="AF2126" s="25"/>
      <c r="AG2126" s="25"/>
      <c r="AH2126" s="25"/>
      <c r="AI2126" s="25"/>
      <c r="AJ2126" s="155"/>
    </row>
    <row r="2127" spans="4:36" x14ac:dyDescent="0.2">
      <c r="D2127" s="25"/>
      <c r="E2127" s="25"/>
      <c r="F2127" s="25"/>
      <c r="G2127" s="25"/>
      <c r="H2127" s="25"/>
      <c r="I2127" s="25"/>
      <c r="J2127" s="25"/>
      <c r="K2127" s="25"/>
      <c r="L2127" s="25"/>
      <c r="M2127" s="25"/>
      <c r="N2127" s="25"/>
      <c r="O2127" s="25"/>
      <c r="P2127" s="25"/>
      <c r="Q2127" s="25"/>
      <c r="R2127" s="25"/>
      <c r="S2127" s="25"/>
      <c r="T2127" s="25"/>
      <c r="U2127" s="25"/>
      <c r="V2127" s="25"/>
      <c r="W2127" s="25"/>
      <c r="X2127" s="25"/>
      <c r="Y2127" s="25"/>
      <c r="Z2127" s="25"/>
      <c r="AA2127" s="25"/>
      <c r="AB2127" s="25"/>
      <c r="AC2127" s="25"/>
      <c r="AD2127" s="25"/>
      <c r="AE2127" s="25"/>
      <c r="AF2127" s="25"/>
      <c r="AG2127" s="25"/>
      <c r="AH2127" s="25"/>
      <c r="AI2127" s="25"/>
      <c r="AJ2127" s="155"/>
    </row>
    <row r="2128" spans="4:36" x14ac:dyDescent="0.2">
      <c r="D2128" s="25"/>
      <c r="E2128" s="25"/>
      <c r="F2128" s="25"/>
      <c r="G2128" s="25"/>
      <c r="H2128" s="25"/>
      <c r="I2128" s="25"/>
      <c r="J2128" s="25"/>
      <c r="K2128" s="25"/>
      <c r="L2128" s="25"/>
      <c r="M2128" s="25"/>
      <c r="N2128" s="25"/>
      <c r="O2128" s="25"/>
      <c r="P2128" s="25"/>
      <c r="Q2128" s="25"/>
      <c r="R2128" s="25"/>
      <c r="S2128" s="25"/>
      <c r="T2128" s="25"/>
      <c r="U2128" s="25"/>
      <c r="V2128" s="25"/>
      <c r="W2128" s="25"/>
      <c r="X2128" s="25"/>
      <c r="Y2128" s="25"/>
      <c r="Z2128" s="25"/>
      <c r="AA2128" s="25"/>
      <c r="AB2128" s="25"/>
      <c r="AC2128" s="25"/>
      <c r="AD2128" s="25"/>
      <c r="AE2128" s="25"/>
      <c r="AF2128" s="25"/>
      <c r="AG2128" s="25"/>
      <c r="AH2128" s="25"/>
      <c r="AI2128" s="25"/>
      <c r="AJ2128" s="155"/>
    </row>
    <row r="2129" spans="4:36" x14ac:dyDescent="0.2">
      <c r="D2129" s="25"/>
      <c r="E2129" s="25"/>
      <c r="F2129" s="25"/>
      <c r="G2129" s="25"/>
      <c r="H2129" s="25"/>
      <c r="I2129" s="25"/>
      <c r="J2129" s="25"/>
      <c r="K2129" s="25"/>
      <c r="L2129" s="25"/>
      <c r="M2129" s="25"/>
      <c r="N2129" s="25"/>
      <c r="O2129" s="25"/>
      <c r="P2129" s="25"/>
      <c r="Q2129" s="25"/>
      <c r="R2129" s="25"/>
      <c r="S2129" s="25"/>
      <c r="T2129" s="25"/>
      <c r="U2129" s="25"/>
      <c r="V2129" s="25"/>
      <c r="W2129" s="25"/>
      <c r="X2129" s="25"/>
      <c r="Y2129" s="25"/>
      <c r="Z2129" s="25"/>
      <c r="AA2129" s="25"/>
      <c r="AB2129" s="25"/>
      <c r="AC2129" s="25"/>
      <c r="AD2129" s="25"/>
      <c r="AE2129" s="25"/>
      <c r="AF2129" s="25"/>
      <c r="AG2129" s="25"/>
      <c r="AH2129" s="25"/>
      <c r="AI2129" s="25"/>
      <c r="AJ2129" s="155"/>
    </row>
    <row r="2130" spans="4:36" x14ac:dyDescent="0.2">
      <c r="D2130" s="25"/>
      <c r="E2130" s="25"/>
      <c r="F2130" s="25"/>
      <c r="G2130" s="25"/>
      <c r="H2130" s="25"/>
      <c r="I2130" s="25"/>
      <c r="J2130" s="25"/>
      <c r="K2130" s="25"/>
      <c r="L2130" s="25"/>
      <c r="M2130" s="25"/>
      <c r="N2130" s="25"/>
      <c r="O2130" s="25"/>
      <c r="P2130" s="25"/>
      <c r="Q2130" s="25"/>
      <c r="R2130" s="25"/>
      <c r="S2130" s="25"/>
      <c r="T2130" s="25"/>
      <c r="U2130" s="25"/>
      <c r="V2130" s="25"/>
      <c r="W2130" s="25"/>
      <c r="X2130" s="25"/>
      <c r="Y2130" s="25"/>
      <c r="Z2130" s="25"/>
      <c r="AA2130" s="25"/>
      <c r="AB2130" s="25"/>
      <c r="AC2130" s="25"/>
      <c r="AD2130" s="25"/>
      <c r="AE2130" s="25"/>
      <c r="AF2130" s="25"/>
      <c r="AG2130" s="25"/>
      <c r="AH2130" s="25"/>
      <c r="AI2130" s="25"/>
      <c r="AJ2130" s="155"/>
    </row>
    <row r="2131" spans="4:36" x14ac:dyDescent="0.2">
      <c r="D2131" s="25"/>
      <c r="E2131" s="25"/>
      <c r="F2131" s="25"/>
      <c r="G2131" s="25"/>
      <c r="H2131" s="25"/>
      <c r="I2131" s="25"/>
      <c r="J2131" s="25"/>
      <c r="K2131" s="25"/>
      <c r="L2131" s="25"/>
      <c r="M2131" s="25"/>
      <c r="N2131" s="25"/>
      <c r="O2131" s="25"/>
      <c r="P2131" s="25"/>
      <c r="Q2131" s="25"/>
      <c r="R2131" s="25"/>
      <c r="S2131" s="25"/>
      <c r="T2131" s="25"/>
      <c r="U2131" s="25"/>
      <c r="V2131" s="25"/>
      <c r="W2131" s="25"/>
      <c r="X2131" s="25"/>
      <c r="Y2131" s="25"/>
      <c r="Z2131" s="25"/>
      <c r="AA2131" s="25"/>
      <c r="AB2131" s="25"/>
      <c r="AC2131" s="25"/>
      <c r="AD2131" s="25"/>
      <c r="AE2131" s="25"/>
      <c r="AF2131" s="25"/>
      <c r="AG2131" s="25"/>
      <c r="AH2131" s="25"/>
      <c r="AI2131" s="25"/>
      <c r="AJ2131" s="155"/>
    </row>
    <row r="2132" spans="4:36" x14ac:dyDescent="0.2">
      <c r="D2132" s="25"/>
      <c r="E2132" s="25"/>
      <c r="F2132" s="25"/>
      <c r="G2132" s="25"/>
      <c r="H2132" s="25"/>
      <c r="I2132" s="25"/>
      <c r="J2132" s="25"/>
      <c r="K2132" s="25"/>
      <c r="L2132" s="25"/>
      <c r="M2132" s="25"/>
      <c r="N2132" s="25"/>
      <c r="O2132" s="25"/>
      <c r="P2132" s="25"/>
      <c r="Q2132" s="25"/>
      <c r="R2132" s="25"/>
      <c r="S2132" s="25"/>
      <c r="T2132" s="25"/>
      <c r="U2132" s="25"/>
      <c r="V2132" s="25"/>
      <c r="W2132" s="25"/>
      <c r="X2132" s="25"/>
      <c r="Y2132" s="25"/>
      <c r="Z2132" s="25"/>
      <c r="AA2132" s="25"/>
      <c r="AB2132" s="25"/>
      <c r="AC2132" s="25"/>
      <c r="AD2132" s="25"/>
      <c r="AE2132" s="25"/>
      <c r="AF2132" s="25"/>
      <c r="AG2132" s="25"/>
      <c r="AH2132" s="25"/>
      <c r="AI2132" s="25"/>
      <c r="AJ2132" s="155"/>
    </row>
    <row r="2133" spans="4:36" x14ac:dyDescent="0.2">
      <c r="D2133" s="25"/>
      <c r="E2133" s="25"/>
      <c r="F2133" s="25"/>
      <c r="G2133" s="25"/>
      <c r="H2133" s="25"/>
      <c r="I2133" s="25"/>
      <c r="J2133" s="25"/>
      <c r="K2133" s="25"/>
      <c r="L2133" s="25"/>
      <c r="M2133" s="25"/>
      <c r="N2133" s="25"/>
      <c r="O2133" s="25"/>
      <c r="P2133" s="25"/>
      <c r="Q2133" s="25"/>
      <c r="R2133" s="25"/>
      <c r="S2133" s="25"/>
      <c r="T2133" s="25"/>
      <c r="U2133" s="25"/>
      <c r="V2133" s="25"/>
      <c r="W2133" s="25"/>
      <c r="X2133" s="25"/>
      <c r="Y2133" s="25"/>
      <c r="Z2133" s="25"/>
      <c r="AA2133" s="25"/>
      <c r="AB2133" s="25"/>
      <c r="AC2133" s="25"/>
      <c r="AD2133" s="25"/>
      <c r="AE2133" s="25"/>
      <c r="AF2133" s="25"/>
      <c r="AG2133" s="25"/>
      <c r="AH2133" s="25"/>
      <c r="AI2133" s="25"/>
      <c r="AJ2133" s="155"/>
    </row>
    <row r="2134" spans="4:36" x14ac:dyDescent="0.2">
      <c r="D2134" s="25"/>
      <c r="E2134" s="25"/>
      <c r="F2134" s="25"/>
      <c r="G2134" s="25"/>
      <c r="H2134" s="25"/>
      <c r="I2134" s="25"/>
      <c r="J2134" s="25"/>
      <c r="K2134" s="25"/>
      <c r="L2134" s="25"/>
      <c r="M2134" s="25"/>
      <c r="N2134" s="25"/>
      <c r="O2134" s="25"/>
      <c r="P2134" s="25"/>
      <c r="Q2134" s="25"/>
      <c r="R2134" s="25"/>
      <c r="S2134" s="25"/>
      <c r="T2134" s="25"/>
      <c r="U2134" s="25"/>
      <c r="V2134" s="25"/>
      <c r="W2134" s="25"/>
      <c r="X2134" s="25"/>
      <c r="Y2134" s="25"/>
      <c r="Z2134" s="25"/>
      <c r="AA2134" s="25"/>
      <c r="AB2134" s="25"/>
      <c r="AC2134" s="25"/>
      <c r="AD2134" s="25"/>
      <c r="AE2134" s="25"/>
      <c r="AF2134" s="25"/>
      <c r="AG2134" s="25"/>
      <c r="AH2134" s="25"/>
      <c r="AI2134" s="25"/>
      <c r="AJ2134" s="155"/>
    </row>
    <row r="2135" spans="4:36" x14ac:dyDescent="0.2">
      <c r="D2135" s="25"/>
      <c r="E2135" s="25"/>
      <c r="F2135" s="25"/>
      <c r="G2135" s="25"/>
      <c r="H2135" s="25"/>
      <c r="I2135" s="25"/>
      <c r="J2135" s="25"/>
      <c r="K2135" s="25"/>
      <c r="L2135" s="25"/>
      <c r="M2135" s="25"/>
      <c r="N2135" s="25"/>
      <c r="O2135" s="25"/>
      <c r="P2135" s="25"/>
      <c r="Q2135" s="25"/>
      <c r="R2135" s="25"/>
      <c r="S2135" s="25"/>
      <c r="T2135" s="25"/>
      <c r="U2135" s="25"/>
      <c r="V2135" s="25"/>
      <c r="W2135" s="25"/>
      <c r="X2135" s="25"/>
      <c r="Y2135" s="25"/>
      <c r="Z2135" s="25"/>
      <c r="AA2135" s="25"/>
      <c r="AB2135" s="25"/>
      <c r="AC2135" s="25"/>
      <c r="AD2135" s="25"/>
      <c r="AE2135" s="25"/>
      <c r="AF2135" s="25"/>
      <c r="AG2135" s="25"/>
      <c r="AH2135" s="25"/>
      <c r="AI2135" s="25"/>
      <c r="AJ2135" s="155"/>
    </row>
    <row r="2136" spans="4:36" x14ac:dyDescent="0.2">
      <c r="D2136" s="25"/>
      <c r="E2136" s="25"/>
      <c r="F2136" s="25"/>
      <c r="G2136" s="25"/>
      <c r="H2136" s="25"/>
      <c r="I2136" s="25"/>
      <c r="J2136" s="25"/>
      <c r="K2136" s="25"/>
      <c r="L2136" s="25"/>
      <c r="M2136" s="25"/>
      <c r="N2136" s="25"/>
      <c r="O2136" s="25"/>
      <c r="P2136" s="25"/>
      <c r="Q2136" s="25"/>
      <c r="R2136" s="25"/>
      <c r="S2136" s="25"/>
      <c r="T2136" s="25"/>
      <c r="U2136" s="25"/>
      <c r="V2136" s="25"/>
      <c r="W2136" s="25"/>
      <c r="X2136" s="25"/>
      <c r="Y2136" s="25"/>
      <c r="Z2136" s="25"/>
      <c r="AA2136" s="25"/>
      <c r="AB2136" s="25"/>
      <c r="AC2136" s="25"/>
      <c r="AD2136" s="25"/>
      <c r="AE2136" s="25"/>
      <c r="AF2136" s="25"/>
      <c r="AG2136" s="25"/>
      <c r="AH2136" s="25"/>
      <c r="AI2136" s="25"/>
      <c r="AJ2136" s="155"/>
    </row>
    <row r="2137" spans="4:36" x14ac:dyDescent="0.2">
      <c r="D2137" s="25"/>
      <c r="E2137" s="25"/>
      <c r="F2137" s="25"/>
      <c r="G2137" s="25"/>
      <c r="H2137" s="25"/>
      <c r="I2137" s="25"/>
      <c r="J2137" s="25"/>
      <c r="K2137" s="25"/>
      <c r="L2137" s="25"/>
      <c r="M2137" s="25"/>
      <c r="N2137" s="25"/>
      <c r="O2137" s="25"/>
      <c r="P2137" s="25"/>
      <c r="Q2137" s="25"/>
      <c r="R2137" s="25"/>
      <c r="S2137" s="25"/>
      <c r="T2137" s="25"/>
      <c r="U2137" s="25"/>
      <c r="V2137" s="25"/>
      <c r="W2137" s="25"/>
      <c r="X2137" s="25"/>
      <c r="Y2137" s="25"/>
      <c r="Z2137" s="25"/>
      <c r="AA2137" s="25"/>
      <c r="AB2137" s="25"/>
      <c r="AC2137" s="25"/>
      <c r="AD2137" s="25"/>
      <c r="AE2137" s="25"/>
      <c r="AF2137" s="25"/>
      <c r="AG2137" s="25"/>
      <c r="AH2137" s="25"/>
      <c r="AI2137" s="25"/>
      <c r="AJ2137" s="155"/>
    </row>
    <row r="2138" spans="4:36" x14ac:dyDescent="0.2">
      <c r="D2138" s="25"/>
      <c r="E2138" s="25"/>
      <c r="F2138" s="25"/>
      <c r="G2138" s="25"/>
      <c r="H2138" s="25"/>
      <c r="I2138" s="25"/>
      <c r="J2138" s="25"/>
      <c r="K2138" s="25"/>
      <c r="L2138" s="25"/>
      <c r="M2138" s="25"/>
      <c r="N2138" s="25"/>
      <c r="O2138" s="25"/>
      <c r="P2138" s="25"/>
      <c r="Q2138" s="25"/>
      <c r="R2138" s="25"/>
      <c r="S2138" s="25"/>
      <c r="T2138" s="25"/>
      <c r="U2138" s="25"/>
      <c r="V2138" s="25"/>
      <c r="W2138" s="25"/>
      <c r="X2138" s="25"/>
      <c r="Y2138" s="25"/>
      <c r="Z2138" s="25"/>
      <c r="AA2138" s="25"/>
      <c r="AB2138" s="25"/>
      <c r="AC2138" s="25"/>
      <c r="AD2138" s="25"/>
      <c r="AE2138" s="25"/>
      <c r="AF2138" s="25"/>
      <c r="AG2138" s="25"/>
      <c r="AH2138" s="25"/>
      <c r="AI2138" s="25"/>
      <c r="AJ2138" s="155"/>
    </row>
    <row r="2139" spans="4:36" x14ac:dyDescent="0.2">
      <c r="D2139" s="25"/>
      <c r="E2139" s="25"/>
      <c r="F2139" s="25"/>
      <c r="G2139" s="25"/>
      <c r="H2139" s="25"/>
      <c r="I2139" s="25"/>
      <c r="J2139" s="25"/>
      <c r="K2139" s="25"/>
      <c r="L2139" s="25"/>
      <c r="M2139" s="25"/>
      <c r="N2139" s="25"/>
      <c r="O2139" s="25"/>
      <c r="P2139" s="25"/>
      <c r="Q2139" s="25"/>
      <c r="R2139" s="25"/>
      <c r="S2139" s="25"/>
      <c r="T2139" s="25"/>
      <c r="U2139" s="25"/>
      <c r="V2139" s="25"/>
      <c r="W2139" s="25"/>
      <c r="X2139" s="25"/>
      <c r="Y2139" s="25"/>
      <c r="Z2139" s="25"/>
      <c r="AA2139" s="25"/>
      <c r="AB2139" s="25"/>
      <c r="AC2139" s="25"/>
      <c r="AD2139" s="25"/>
      <c r="AE2139" s="25"/>
      <c r="AF2139" s="25"/>
      <c r="AG2139" s="25"/>
      <c r="AH2139" s="25"/>
      <c r="AI2139" s="25"/>
      <c r="AJ2139" s="155"/>
    </row>
    <row r="2140" spans="4:36" x14ac:dyDescent="0.2">
      <c r="D2140" s="25"/>
      <c r="E2140" s="25"/>
      <c r="F2140" s="25"/>
      <c r="G2140" s="25"/>
      <c r="H2140" s="25"/>
      <c r="I2140" s="25"/>
      <c r="J2140" s="25"/>
      <c r="K2140" s="25"/>
      <c r="L2140" s="25"/>
      <c r="M2140" s="25"/>
      <c r="N2140" s="25"/>
      <c r="O2140" s="25"/>
      <c r="P2140" s="25"/>
      <c r="Q2140" s="25"/>
      <c r="R2140" s="25"/>
      <c r="S2140" s="25"/>
      <c r="T2140" s="25"/>
      <c r="U2140" s="25"/>
      <c r="V2140" s="25"/>
      <c r="W2140" s="25"/>
      <c r="X2140" s="25"/>
      <c r="Y2140" s="25"/>
      <c r="Z2140" s="25"/>
      <c r="AA2140" s="25"/>
      <c r="AB2140" s="25"/>
      <c r="AC2140" s="25"/>
      <c r="AD2140" s="25"/>
      <c r="AE2140" s="25"/>
      <c r="AF2140" s="25"/>
      <c r="AG2140" s="25"/>
      <c r="AH2140" s="25"/>
      <c r="AI2140" s="25"/>
      <c r="AJ2140" s="155"/>
    </row>
    <row r="2141" spans="4:36" x14ac:dyDescent="0.2">
      <c r="D2141" s="25"/>
      <c r="E2141" s="25"/>
      <c r="F2141" s="25"/>
      <c r="G2141" s="25"/>
      <c r="H2141" s="25"/>
      <c r="I2141" s="25"/>
      <c r="J2141" s="25"/>
      <c r="K2141" s="25"/>
      <c r="L2141" s="25"/>
      <c r="M2141" s="25"/>
      <c r="N2141" s="25"/>
      <c r="O2141" s="25"/>
      <c r="P2141" s="25"/>
      <c r="Q2141" s="25"/>
      <c r="R2141" s="25"/>
      <c r="S2141" s="25"/>
      <c r="T2141" s="25"/>
      <c r="U2141" s="25"/>
      <c r="V2141" s="25"/>
      <c r="W2141" s="25"/>
      <c r="X2141" s="25"/>
      <c r="Y2141" s="25"/>
      <c r="Z2141" s="25"/>
      <c r="AA2141" s="25"/>
      <c r="AB2141" s="25"/>
      <c r="AC2141" s="25"/>
      <c r="AD2141" s="25"/>
      <c r="AE2141" s="25"/>
      <c r="AF2141" s="25"/>
      <c r="AG2141" s="25"/>
      <c r="AH2141" s="25"/>
      <c r="AI2141" s="25"/>
      <c r="AJ2141" s="155"/>
    </row>
    <row r="2142" spans="4:36" x14ac:dyDescent="0.2">
      <c r="D2142" s="25"/>
      <c r="E2142" s="25"/>
      <c r="F2142" s="25"/>
      <c r="G2142" s="25"/>
      <c r="H2142" s="25"/>
      <c r="I2142" s="25"/>
      <c r="J2142" s="25"/>
      <c r="K2142" s="25"/>
      <c r="L2142" s="25"/>
      <c r="M2142" s="25"/>
      <c r="N2142" s="25"/>
      <c r="O2142" s="25"/>
      <c r="P2142" s="25"/>
      <c r="Q2142" s="25"/>
      <c r="R2142" s="25"/>
      <c r="S2142" s="25"/>
      <c r="T2142" s="25"/>
      <c r="U2142" s="25"/>
      <c r="V2142" s="25"/>
      <c r="W2142" s="25"/>
      <c r="X2142" s="25"/>
      <c r="Y2142" s="25"/>
      <c r="Z2142" s="25"/>
      <c r="AA2142" s="25"/>
      <c r="AB2142" s="25"/>
      <c r="AC2142" s="25"/>
      <c r="AD2142" s="25"/>
      <c r="AE2142" s="25"/>
      <c r="AF2142" s="25"/>
      <c r="AG2142" s="25"/>
      <c r="AH2142" s="25"/>
      <c r="AI2142" s="25"/>
      <c r="AJ2142" s="155"/>
    </row>
    <row r="2143" spans="4:36" x14ac:dyDescent="0.2">
      <c r="D2143" s="25"/>
      <c r="E2143" s="25"/>
      <c r="F2143" s="25"/>
      <c r="G2143" s="25"/>
      <c r="H2143" s="25"/>
      <c r="I2143" s="25"/>
      <c r="J2143" s="25"/>
      <c r="K2143" s="25"/>
      <c r="L2143" s="25"/>
      <c r="M2143" s="25"/>
      <c r="N2143" s="25"/>
      <c r="O2143" s="25"/>
      <c r="P2143" s="25"/>
      <c r="Q2143" s="25"/>
      <c r="R2143" s="25"/>
      <c r="S2143" s="25"/>
      <c r="T2143" s="25"/>
      <c r="U2143" s="25"/>
      <c r="V2143" s="25"/>
      <c r="W2143" s="25"/>
      <c r="X2143" s="25"/>
      <c r="Y2143" s="25"/>
      <c r="Z2143" s="25"/>
      <c r="AA2143" s="25"/>
      <c r="AB2143" s="25"/>
      <c r="AC2143" s="25"/>
      <c r="AD2143" s="25"/>
      <c r="AE2143" s="25"/>
      <c r="AF2143" s="25"/>
      <c r="AG2143" s="25"/>
      <c r="AH2143" s="25"/>
      <c r="AI2143" s="25"/>
      <c r="AJ2143" s="155"/>
    </row>
    <row r="2144" spans="4:36" x14ac:dyDescent="0.2">
      <c r="D2144" s="25"/>
      <c r="E2144" s="25"/>
      <c r="F2144" s="25"/>
      <c r="G2144" s="25"/>
      <c r="H2144" s="25"/>
      <c r="I2144" s="25"/>
      <c r="J2144" s="25"/>
      <c r="K2144" s="25"/>
      <c r="L2144" s="25"/>
      <c r="M2144" s="25"/>
      <c r="N2144" s="25"/>
      <c r="O2144" s="25"/>
      <c r="P2144" s="25"/>
      <c r="Q2144" s="25"/>
      <c r="R2144" s="25"/>
      <c r="S2144" s="25"/>
      <c r="T2144" s="25"/>
      <c r="U2144" s="25"/>
      <c r="V2144" s="25"/>
      <c r="W2144" s="25"/>
      <c r="X2144" s="25"/>
      <c r="Y2144" s="25"/>
      <c r="Z2144" s="25"/>
      <c r="AA2144" s="25"/>
      <c r="AB2144" s="25"/>
      <c r="AC2144" s="25"/>
      <c r="AD2144" s="25"/>
      <c r="AE2144" s="25"/>
      <c r="AF2144" s="25"/>
      <c r="AG2144" s="25"/>
      <c r="AH2144" s="25"/>
      <c r="AI2144" s="25"/>
      <c r="AJ2144" s="155"/>
    </row>
    <row r="2145" spans="4:36" x14ac:dyDescent="0.2">
      <c r="D2145" s="25"/>
      <c r="E2145" s="25"/>
      <c r="F2145" s="25"/>
      <c r="G2145" s="25"/>
      <c r="H2145" s="25"/>
      <c r="I2145" s="25"/>
      <c r="J2145" s="25"/>
      <c r="K2145" s="25"/>
      <c r="L2145" s="25"/>
      <c r="M2145" s="25"/>
      <c r="N2145" s="25"/>
      <c r="O2145" s="25"/>
      <c r="P2145" s="25"/>
      <c r="Q2145" s="25"/>
      <c r="R2145" s="25"/>
      <c r="S2145" s="25"/>
      <c r="T2145" s="25"/>
      <c r="U2145" s="25"/>
      <c r="V2145" s="25"/>
      <c r="W2145" s="25"/>
      <c r="X2145" s="25"/>
      <c r="Y2145" s="25"/>
      <c r="Z2145" s="25"/>
      <c r="AA2145" s="25"/>
      <c r="AB2145" s="25"/>
      <c r="AC2145" s="25"/>
      <c r="AD2145" s="25"/>
      <c r="AE2145" s="25"/>
      <c r="AF2145" s="25"/>
      <c r="AG2145" s="25"/>
      <c r="AH2145" s="25"/>
      <c r="AI2145" s="25"/>
      <c r="AJ2145" s="155"/>
    </row>
    <row r="2146" spans="4:36" x14ac:dyDescent="0.2">
      <c r="D2146" s="25"/>
      <c r="E2146" s="25"/>
      <c r="F2146" s="25"/>
      <c r="G2146" s="25"/>
      <c r="H2146" s="25"/>
      <c r="I2146" s="25"/>
      <c r="J2146" s="25"/>
      <c r="K2146" s="25"/>
      <c r="L2146" s="25"/>
      <c r="M2146" s="25"/>
      <c r="N2146" s="25"/>
      <c r="O2146" s="25"/>
      <c r="P2146" s="25"/>
      <c r="Q2146" s="25"/>
      <c r="R2146" s="25"/>
      <c r="S2146" s="25"/>
      <c r="T2146" s="25"/>
      <c r="U2146" s="25"/>
      <c r="V2146" s="25"/>
      <c r="W2146" s="25"/>
      <c r="X2146" s="25"/>
      <c r="Y2146" s="25"/>
      <c r="Z2146" s="25"/>
      <c r="AA2146" s="25"/>
      <c r="AB2146" s="25"/>
      <c r="AC2146" s="25"/>
      <c r="AD2146" s="25"/>
      <c r="AE2146" s="25"/>
      <c r="AF2146" s="25"/>
      <c r="AG2146" s="25"/>
      <c r="AH2146" s="25"/>
      <c r="AI2146" s="25"/>
      <c r="AJ2146" s="155"/>
    </row>
    <row r="2147" spans="4:36" x14ac:dyDescent="0.2">
      <c r="D2147" s="25"/>
      <c r="E2147" s="25"/>
      <c r="F2147" s="25"/>
      <c r="G2147" s="25"/>
      <c r="H2147" s="25"/>
      <c r="I2147" s="25"/>
      <c r="J2147" s="25"/>
      <c r="K2147" s="25"/>
      <c r="L2147" s="25"/>
      <c r="M2147" s="25"/>
      <c r="N2147" s="25"/>
      <c r="O2147" s="25"/>
      <c r="P2147" s="25"/>
      <c r="Q2147" s="25"/>
      <c r="R2147" s="25"/>
      <c r="S2147" s="25"/>
      <c r="T2147" s="25"/>
      <c r="U2147" s="25"/>
      <c r="V2147" s="25"/>
      <c r="W2147" s="25"/>
      <c r="X2147" s="25"/>
      <c r="Y2147" s="25"/>
      <c r="Z2147" s="25"/>
      <c r="AA2147" s="25"/>
      <c r="AB2147" s="25"/>
      <c r="AC2147" s="25"/>
      <c r="AD2147" s="25"/>
      <c r="AE2147" s="25"/>
      <c r="AF2147" s="25"/>
      <c r="AG2147" s="25"/>
      <c r="AH2147" s="25"/>
      <c r="AI2147" s="25"/>
      <c r="AJ2147" s="155"/>
    </row>
    <row r="2148" spans="4:36" x14ac:dyDescent="0.2">
      <c r="D2148" s="25"/>
      <c r="E2148" s="25"/>
      <c r="F2148" s="25"/>
      <c r="G2148" s="25"/>
      <c r="H2148" s="25"/>
      <c r="I2148" s="25"/>
      <c r="J2148" s="25"/>
      <c r="K2148" s="25"/>
      <c r="L2148" s="25"/>
      <c r="M2148" s="25"/>
      <c r="N2148" s="25"/>
      <c r="O2148" s="25"/>
      <c r="P2148" s="25"/>
      <c r="Q2148" s="25"/>
      <c r="R2148" s="25"/>
      <c r="S2148" s="25"/>
      <c r="T2148" s="25"/>
      <c r="U2148" s="25"/>
      <c r="V2148" s="25"/>
      <c r="W2148" s="25"/>
      <c r="X2148" s="25"/>
      <c r="Y2148" s="25"/>
      <c r="Z2148" s="25"/>
      <c r="AA2148" s="25"/>
      <c r="AB2148" s="25"/>
      <c r="AC2148" s="25"/>
      <c r="AD2148" s="25"/>
      <c r="AE2148" s="25"/>
      <c r="AF2148" s="25"/>
      <c r="AG2148" s="25"/>
      <c r="AH2148" s="25"/>
      <c r="AI2148" s="25"/>
      <c r="AJ2148" s="155"/>
    </row>
    <row r="2149" spans="4:36" x14ac:dyDescent="0.2">
      <c r="D2149" s="25"/>
      <c r="E2149" s="25"/>
      <c r="F2149" s="25"/>
      <c r="G2149" s="25"/>
      <c r="H2149" s="25"/>
      <c r="I2149" s="25"/>
      <c r="J2149" s="25"/>
      <c r="K2149" s="25"/>
      <c r="L2149" s="25"/>
      <c r="M2149" s="25"/>
      <c r="N2149" s="25"/>
      <c r="O2149" s="25"/>
      <c r="P2149" s="25"/>
      <c r="Q2149" s="25"/>
      <c r="R2149" s="25"/>
      <c r="S2149" s="25"/>
      <c r="T2149" s="25"/>
      <c r="U2149" s="25"/>
      <c r="V2149" s="25"/>
      <c r="W2149" s="25"/>
      <c r="X2149" s="25"/>
      <c r="Y2149" s="25"/>
      <c r="Z2149" s="25"/>
      <c r="AA2149" s="25"/>
      <c r="AB2149" s="25"/>
      <c r="AC2149" s="25"/>
      <c r="AD2149" s="25"/>
      <c r="AE2149" s="25"/>
      <c r="AF2149" s="25"/>
      <c r="AG2149" s="25"/>
      <c r="AH2149" s="25"/>
      <c r="AI2149" s="25"/>
      <c r="AJ2149" s="155"/>
    </row>
    <row r="2150" spans="4:36" x14ac:dyDescent="0.2">
      <c r="D2150" s="25"/>
      <c r="E2150" s="25"/>
      <c r="F2150" s="25"/>
      <c r="G2150" s="25"/>
      <c r="H2150" s="25"/>
      <c r="I2150" s="25"/>
      <c r="J2150" s="25"/>
      <c r="K2150" s="25"/>
      <c r="L2150" s="25"/>
      <c r="M2150" s="25"/>
      <c r="N2150" s="25"/>
      <c r="O2150" s="25"/>
      <c r="P2150" s="25"/>
      <c r="Q2150" s="25"/>
      <c r="R2150" s="25"/>
      <c r="S2150" s="25"/>
      <c r="T2150" s="25"/>
      <c r="U2150" s="25"/>
      <c r="V2150" s="25"/>
      <c r="W2150" s="25"/>
      <c r="X2150" s="25"/>
      <c r="Y2150" s="25"/>
      <c r="Z2150" s="25"/>
      <c r="AA2150" s="25"/>
      <c r="AB2150" s="25"/>
      <c r="AC2150" s="25"/>
      <c r="AD2150" s="25"/>
      <c r="AE2150" s="25"/>
      <c r="AF2150" s="25"/>
      <c r="AG2150" s="25"/>
      <c r="AH2150" s="25"/>
      <c r="AI2150" s="25"/>
      <c r="AJ2150" s="155"/>
    </row>
    <row r="2151" spans="4:36" x14ac:dyDescent="0.2">
      <c r="D2151" s="25"/>
      <c r="E2151" s="25"/>
      <c r="F2151" s="25"/>
      <c r="G2151" s="25"/>
      <c r="H2151" s="25"/>
      <c r="I2151" s="25"/>
      <c r="J2151" s="25"/>
      <c r="K2151" s="25"/>
      <c r="L2151" s="25"/>
      <c r="M2151" s="25"/>
      <c r="N2151" s="25"/>
      <c r="O2151" s="25"/>
      <c r="P2151" s="25"/>
      <c r="Q2151" s="25"/>
      <c r="R2151" s="25"/>
      <c r="S2151" s="25"/>
      <c r="T2151" s="25"/>
      <c r="U2151" s="25"/>
      <c r="V2151" s="25"/>
      <c r="W2151" s="25"/>
      <c r="X2151" s="25"/>
      <c r="Y2151" s="25"/>
      <c r="Z2151" s="25"/>
      <c r="AA2151" s="25"/>
      <c r="AB2151" s="25"/>
      <c r="AC2151" s="25"/>
      <c r="AD2151" s="25"/>
      <c r="AE2151" s="25"/>
      <c r="AF2151" s="25"/>
      <c r="AG2151" s="25"/>
      <c r="AH2151" s="25"/>
      <c r="AI2151" s="25"/>
      <c r="AJ2151" s="155"/>
    </row>
    <row r="2152" spans="4:36" x14ac:dyDescent="0.2">
      <c r="D2152" s="25"/>
      <c r="E2152" s="25"/>
      <c r="F2152" s="25"/>
      <c r="G2152" s="25"/>
      <c r="H2152" s="25"/>
      <c r="I2152" s="25"/>
      <c r="J2152" s="25"/>
      <c r="K2152" s="25"/>
      <c r="L2152" s="25"/>
      <c r="M2152" s="25"/>
      <c r="N2152" s="25"/>
      <c r="O2152" s="25"/>
      <c r="P2152" s="25"/>
      <c r="Q2152" s="25"/>
      <c r="R2152" s="25"/>
      <c r="S2152" s="25"/>
      <c r="T2152" s="25"/>
      <c r="U2152" s="25"/>
      <c r="V2152" s="25"/>
      <c r="W2152" s="25"/>
      <c r="X2152" s="25"/>
      <c r="Y2152" s="25"/>
      <c r="Z2152" s="25"/>
      <c r="AA2152" s="25"/>
      <c r="AB2152" s="25"/>
      <c r="AC2152" s="25"/>
      <c r="AD2152" s="25"/>
      <c r="AE2152" s="25"/>
      <c r="AF2152" s="25"/>
      <c r="AG2152" s="25"/>
      <c r="AH2152" s="25"/>
      <c r="AI2152" s="25"/>
      <c r="AJ2152" s="155"/>
    </row>
    <row r="2153" spans="4:36" x14ac:dyDescent="0.2">
      <c r="D2153" s="25"/>
      <c r="E2153" s="25"/>
      <c r="F2153" s="25"/>
      <c r="G2153" s="25"/>
      <c r="H2153" s="25"/>
      <c r="I2153" s="25"/>
      <c r="J2153" s="25"/>
      <c r="K2153" s="25"/>
      <c r="L2153" s="25"/>
      <c r="M2153" s="25"/>
      <c r="N2153" s="25"/>
      <c r="O2153" s="25"/>
      <c r="P2153" s="25"/>
      <c r="Q2153" s="25"/>
      <c r="R2153" s="25"/>
      <c r="S2153" s="25"/>
      <c r="T2153" s="25"/>
      <c r="U2153" s="25"/>
      <c r="V2153" s="25"/>
      <c r="W2153" s="25"/>
      <c r="X2153" s="25"/>
      <c r="Y2153" s="25"/>
      <c r="Z2153" s="25"/>
      <c r="AA2153" s="25"/>
      <c r="AB2153" s="25"/>
      <c r="AC2153" s="25"/>
      <c r="AD2153" s="25"/>
      <c r="AE2153" s="25"/>
      <c r="AF2153" s="25"/>
      <c r="AG2153" s="25"/>
      <c r="AH2153" s="25"/>
      <c r="AI2153" s="25"/>
      <c r="AJ2153" s="155"/>
    </row>
    <row r="2154" spans="4:36" x14ac:dyDescent="0.2">
      <c r="D2154" s="25"/>
      <c r="E2154" s="25"/>
      <c r="F2154" s="25"/>
      <c r="G2154" s="25"/>
      <c r="H2154" s="25"/>
      <c r="I2154" s="25"/>
      <c r="J2154" s="25"/>
      <c r="K2154" s="25"/>
      <c r="L2154" s="25"/>
      <c r="M2154" s="25"/>
      <c r="N2154" s="25"/>
      <c r="O2154" s="25"/>
      <c r="P2154" s="25"/>
      <c r="Q2154" s="25"/>
      <c r="R2154" s="25"/>
      <c r="S2154" s="25"/>
      <c r="T2154" s="25"/>
      <c r="U2154" s="25"/>
      <c r="V2154" s="25"/>
      <c r="W2154" s="25"/>
      <c r="X2154" s="25"/>
      <c r="Y2154" s="25"/>
      <c r="Z2154" s="25"/>
      <c r="AA2154" s="25"/>
      <c r="AB2154" s="25"/>
      <c r="AC2154" s="25"/>
      <c r="AD2154" s="25"/>
      <c r="AE2154" s="25"/>
      <c r="AF2154" s="25"/>
      <c r="AG2154" s="25"/>
      <c r="AH2154" s="25"/>
      <c r="AI2154" s="25"/>
      <c r="AJ2154" s="155"/>
    </row>
    <row r="2155" spans="4:36" x14ac:dyDescent="0.2">
      <c r="D2155" s="25"/>
      <c r="E2155" s="25"/>
      <c r="F2155" s="25"/>
      <c r="G2155" s="25"/>
      <c r="H2155" s="25"/>
      <c r="I2155" s="25"/>
      <c r="J2155" s="25"/>
      <c r="K2155" s="25"/>
      <c r="L2155" s="25"/>
      <c r="M2155" s="25"/>
      <c r="N2155" s="25"/>
      <c r="O2155" s="25"/>
      <c r="P2155" s="25"/>
      <c r="Q2155" s="25"/>
      <c r="R2155" s="25"/>
      <c r="S2155" s="25"/>
      <c r="T2155" s="25"/>
      <c r="U2155" s="25"/>
      <c r="V2155" s="25"/>
      <c r="W2155" s="25"/>
      <c r="X2155" s="25"/>
      <c r="Y2155" s="25"/>
      <c r="Z2155" s="25"/>
      <c r="AA2155" s="25"/>
      <c r="AB2155" s="25"/>
      <c r="AC2155" s="25"/>
      <c r="AD2155" s="25"/>
      <c r="AE2155" s="25"/>
      <c r="AF2155" s="25"/>
      <c r="AG2155" s="25"/>
      <c r="AH2155" s="25"/>
      <c r="AI2155" s="25"/>
      <c r="AJ2155" s="155"/>
    </row>
    <row r="2156" spans="4:36" x14ac:dyDescent="0.2">
      <c r="D2156" s="25"/>
      <c r="E2156" s="25"/>
      <c r="F2156" s="25"/>
      <c r="G2156" s="25"/>
      <c r="H2156" s="25"/>
      <c r="I2156" s="25"/>
      <c r="J2156" s="25"/>
      <c r="K2156" s="25"/>
      <c r="L2156" s="25"/>
      <c r="M2156" s="25"/>
      <c r="N2156" s="25"/>
      <c r="O2156" s="25"/>
      <c r="P2156" s="25"/>
      <c r="Q2156" s="25"/>
      <c r="R2156" s="25"/>
      <c r="S2156" s="25"/>
      <c r="T2156" s="25"/>
      <c r="U2156" s="25"/>
      <c r="V2156" s="25"/>
      <c r="W2156" s="25"/>
      <c r="X2156" s="25"/>
      <c r="Y2156" s="25"/>
      <c r="Z2156" s="25"/>
      <c r="AA2156" s="25"/>
      <c r="AB2156" s="25"/>
      <c r="AC2156" s="25"/>
      <c r="AD2156" s="25"/>
      <c r="AE2156" s="25"/>
      <c r="AF2156" s="25"/>
      <c r="AG2156" s="25"/>
      <c r="AH2156" s="25"/>
      <c r="AI2156" s="25"/>
      <c r="AJ2156" s="155"/>
    </row>
    <row r="2157" spans="4:36" x14ac:dyDescent="0.2">
      <c r="D2157" s="25"/>
      <c r="E2157" s="25"/>
      <c r="F2157" s="25"/>
      <c r="G2157" s="25"/>
      <c r="H2157" s="25"/>
      <c r="I2157" s="25"/>
      <c r="J2157" s="25"/>
      <c r="K2157" s="25"/>
      <c r="L2157" s="25"/>
      <c r="M2157" s="25"/>
      <c r="N2157" s="25"/>
      <c r="O2157" s="25"/>
      <c r="P2157" s="25"/>
      <c r="Q2157" s="25"/>
      <c r="R2157" s="25"/>
      <c r="S2157" s="25"/>
      <c r="T2157" s="25"/>
      <c r="U2157" s="25"/>
      <c r="V2157" s="25"/>
      <c r="W2157" s="25"/>
      <c r="X2157" s="25"/>
      <c r="Y2157" s="25"/>
      <c r="Z2157" s="25"/>
      <c r="AA2157" s="25"/>
      <c r="AB2157" s="25"/>
      <c r="AC2157" s="25"/>
      <c r="AD2157" s="25"/>
      <c r="AE2157" s="25"/>
      <c r="AF2157" s="25"/>
      <c r="AG2157" s="25"/>
      <c r="AH2157" s="25"/>
      <c r="AI2157" s="25"/>
      <c r="AJ2157" s="155"/>
    </row>
    <row r="2158" spans="4:36" x14ac:dyDescent="0.2">
      <c r="D2158" s="25"/>
      <c r="E2158" s="25"/>
      <c r="F2158" s="25"/>
      <c r="G2158" s="25"/>
      <c r="H2158" s="25"/>
      <c r="I2158" s="25"/>
      <c r="J2158" s="25"/>
      <c r="K2158" s="25"/>
      <c r="L2158" s="25"/>
      <c r="M2158" s="25"/>
      <c r="N2158" s="25"/>
      <c r="O2158" s="25"/>
      <c r="P2158" s="25"/>
      <c r="Q2158" s="25"/>
      <c r="R2158" s="25"/>
      <c r="S2158" s="25"/>
      <c r="T2158" s="25"/>
      <c r="U2158" s="25"/>
      <c r="V2158" s="25"/>
      <c r="W2158" s="25"/>
      <c r="X2158" s="25"/>
      <c r="Y2158" s="25"/>
      <c r="Z2158" s="25"/>
      <c r="AA2158" s="25"/>
      <c r="AB2158" s="25"/>
      <c r="AC2158" s="25"/>
      <c r="AD2158" s="25"/>
      <c r="AE2158" s="25"/>
      <c r="AF2158" s="25"/>
      <c r="AG2158" s="25"/>
      <c r="AH2158" s="25"/>
      <c r="AI2158" s="25"/>
      <c r="AJ2158" s="155"/>
    </row>
    <row r="2159" spans="4:36" x14ac:dyDescent="0.2">
      <c r="D2159" s="25"/>
      <c r="E2159" s="25"/>
      <c r="F2159" s="25"/>
      <c r="G2159" s="25"/>
      <c r="H2159" s="25"/>
      <c r="I2159" s="25"/>
      <c r="J2159" s="25"/>
      <c r="K2159" s="25"/>
      <c r="L2159" s="25"/>
      <c r="M2159" s="25"/>
      <c r="N2159" s="25"/>
      <c r="O2159" s="25"/>
      <c r="P2159" s="25"/>
      <c r="Q2159" s="25"/>
      <c r="R2159" s="25"/>
      <c r="S2159" s="25"/>
      <c r="T2159" s="25"/>
      <c r="U2159" s="25"/>
      <c r="V2159" s="25"/>
      <c r="W2159" s="25"/>
      <c r="X2159" s="25"/>
      <c r="Y2159" s="25"/>
      <c r="Z2159" s="25"/>
      <c r="AA2159" s="25"/>
      <c r="AB2159" s="25"/>
      <c r="AC2159" s="25"/>
      <c r="AD2159" s="25"/>
      <c r="AE2159" s="25"/>
      <c r="AF2159" s="25"/>
      <c r="AG2159" s="25"/>
      <c r="AH2159" s="25"/>
      <c r="AI2159" s="25"/>
      <c r="AJ2159" s="155"/>
    </row>
    <row r="2160" spans="4:36" x14ac:dyDescent="0.2">
      <c r="E2160" s="25"/>
      <c r="F2160" s="25"/>
      <c r="G2160" s="25"/>
      <c r="H2160" s="25"/>
      <c r="I2160" s="25"/>
      <c r="J2160" s="25"/>
      <c r="K2160" s="25"/>
      <c r="L2160" s="25"/>
      <c r="M2160" s="25"/>
      <c r="N2160" s="25"/>
      <c r="O2160" s="25"/>
      <c r="P2160" s="25"/>
      <c r="Q2160" s="25"/>
      <c r="R2160" s="25"/>
      <c r="S2160" s="25"/>
      <c r="T2160" s="25"/>
      <c r="U2160" s="25"/>
      <c r="V2160" s="25"/>
      <c r="W2160" s="25"/>
      <c r="X2160" s="25"/>
      <c r="Y2160" s="25"/>
      <c r="Z2160" s="25"/>
      <c r="AA2160" s="25"/>
      <c r="AB2160" s="25"/>
      <c r="AC2160" s="25"/>
      <c r="AD2160" s="25"/>
      <c r="AE2160" s="25"/>
      <c r="AF2160" s="25"/>
      <c r="AG2160" s="25"/>
      <c r="AH2160" s="25"/>
      <c r="AI2160" s="25"/>
      <c r="AJ2160" s="155"/>
    </row>
  </sheetData>
  <sheetProtection formatCells="0"/>
  <mergeCells count="343">
    <mergeCell ref="G25:K25"/>
    <mergeCell ref="V25:Y25"/>
    <mergeCell ref="R28:S28"/>
    <mergeCell ref="R29:S29"/>
    <mergeCell ref="U28:V28"/>
    <mergeCell ref="W28:X28"/>
    <mergeCell ref="Y28:Z28"/>
    <mergeCell ref="F28:G28"/>
    <mergeCell ref="H28:I28"/>
    <mergeCell ref="J28:K28"/>
    <mergeCell ref="F29:G29"/>
    <mergeCell ref="H29:I29"/>
    <mergeCell ref="J29:K29"/>
    <mergeCell ref="L29:M29"/>
    <mergeCell ref="N29:O29"/>
    <mergeCell ref="P29:Q29"/>
    <mergeCell ref="AG77:AH77"/>
    <mergeCell ref="U77:V77"/>
    <mergeCell ref="W77:X77"/>
    <mergeCell ref="Y77:Z77"/>
    <mergeCell ref="L28:M28"/>
    <mergeCell ref="N28:O28"/>
    <mergeCell ref="P28:Q28"/>
    <mergeCell ref="AA77:AB77"/>
    <mergeCell ref="AC77:AD77"/>
    <mergeCell ref="AG28:AH28"/>
    <mergeCell ref="AG29:AH29"/>
    <mergeCell ref="AE28:AF28"/>
    <mergeCell ref="AE29:AF29"/>
    <mergeCell ref="AA29:AB29"/>
    <mergeCell ref="AC29:AD29"/>
    <mergeCell ref="AC28:AD28"/>
    <mergeCell ref="AA28:AB28"/>
    <mergeCell ref="F77:G77"/>
    <mergeCell ref="H77:I77"/>
    <mergeCell ref="J77:K77"/>
    <mergeCell ref="L77:M77"/>
    <mergeCell ref="P77:Q77"/>
    <mergeCell ref="N77:O77"/>
    <mergeCell ref="AE77:AF77"/>
    <mergeCell ref="U29:V29"/>
    <mergeCell ref="W29:X29"/>
    <mergeCell ref="Y29:Z29"/>
    <mergeCell ref="F13:G13"/>
    <mergeCell ref="F14:G14"/>
    <mergeCell ref="F5:G5"/>
    <mergeCell ref="F6:G6"/>
    <mergeCell ref="F7:G7"/>
    <mergeCell ref="F8:G8"/>
    <mergeCell ref="F9:G9"/>
    <mergeCell ref="J1:L1"/>
    <mergeCell ref="A1:A3"/>
    <mergeCell ref="E2:E3"/>
    <mergeCell ref="D1:H1"/>
    <mergeCell ref="F2:G2"/>
    <mergeCell ref="F3:G3"/>
    <mergeCell ref="H2:I2"/>
    <mergeCell ref="H3:I3"/>
    <mergeCell ref="J2:K2"/>
    <mergeCell ref="J3:K3"/>
    <mergeCell ref="L2:M2"/>
    <mergeCell ref="L3:M3"/>
    <mergeCell ref="F20:G20"/>
    <mergeCell ref="F21:G21"/>
    <mergeCell ref="F22:G22"/>
    <mergeCell ref="F23:G23"/>
    <mergeCell ref="H5:I5"/>
    <mergeCell ref="H6:I6"/>
    <mergeCell ref="H7:I7"/>
    <mergeCell ref="H8:I8"/>
    <mergeCell ref="H9:I9"/>
    <mergeCell ref="H10:I10"/>
    <mergeCell ref="H11:I11"/>
    <mergeCell ref="H12:I12"/>
    <mergeCell ref="H13:I13"/>
    <mergeCell ref="H14:I14"/>
    <mergeCell ref="H15:I15"/>
    <mergeCell ref="H16:I16"/>
    <mergeCell ref="F15:G15"/>
    <mergeCell ref="F16:G16"/>
    <mergeCell ref="F17:G17"/>
    <mergeCell ref="F18:G18"/>
    <mergeCell ref="F19:G19"/>
    <mergeCell ref="F10:G10"/>
    <mergeCell ref="F11:G11"/>
    <mergeCell ref="F12:G12"/>
    <mergeCell ref="J21:K21"/>
    <mergeCell ref="J22:K22"/>
    <mergeCell ref="J23:K23"/>
    <mergeCell ref="H22:I22"/>
    <mergeCell ref="H23:I23"/>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H17:I17"/>
    <mergeCell ref="H18:I18"/>
    <mergeCell ref="H19:I19"/>
    <mergeCell ref="H20:I20"/>
    <mergeCell ref="H21:I21"/>
    <mergeCell ref="L13:M13"/>
    <mergeCell ref="L14:M14"/>
    <mergeCell ref="L15:M15"/>
    <mergeCell ref="L16:M16"/>
    <mergeCell ref="L17:M17"/>
    <mergeCell ref="L18:M18"/>
    <mergeCell ref="L19:M19"/>
    <mergeCell ref="J19:K19"/>
    <mergeCell ref="J20:K20"/>
    <mergeCell ref="L20:M20"/>
    <mergeCell ref="L21:M21"/>
    <mergeCell ref="L22:M22"/>
    <mergeCell ref="L23:M23"/>
    <mergeCell ref="N5:O5"/>
    <mergeCell ref="N6:O6"/>
    <mergeCell ref="N7:O7"/>
    <mergeCell ref="N8:O8"/>
    <mergeCell ref="N9:O9"/>
    <mergeCell ref="N10:O10"/>
    <mergeCell ref="N11:O11"/>
    <mergeCell ref="N12:O12"/>
    <mergeCell ref="N13:O13"/>
    <mergeCell ref="N14:O14"/>
    <mergeCell ref="N15:O15"/>
    <mergeCell ref="N16:O16"/>
    <mergeCell ref="L5:M5"/>
    <mergeCell ref="L6:M6"/>
    <mergeCell ref="L7:M7"/>
    <mergeCell ref="L8:M8"/>
    <mergeCell ref="L9:M9"/>
    <mergeCell ref="L10:M10"/>
    <mergeCell ref="L11:M11"/>
    <mergeCell ref="L12:M12"/>
    <mergeCell ref="P21:Q21"/>
    <mergeCell ref="P22:Q22"/>
    <mergeCell ref="P23:Q23"/>
    <mergeCell ref="N22:O22"/>
    <mergeCell ref="N23:O23"/>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N17:O17"/>
    <mergeCell ref="N18:O18"/>
    <mergeCell ref="N19:O19"/>
    <mergeCell ref="N20:O20"/>
    <mergeCell ref="N21:O21"/>
    <mergeCell ref="R13:S13"/>
    <mergeCell ref="R14:S14"/>
    <mergeCell ref="R5:S5"/>
    <mergeCell ref="R6:S6"/>
    <mergeCell ref="R7:S7"/>
    <mergeCell ref="R8:S8"/>
    <mergeCell ref="R9:S9"/>
    <mergeCell ref="P19:Q19"/>
    <mergeCell ref="P20:Q20"/>
    <mergeCell ref="R20:S20"/>
    <mergeCell ref="R21:S21"/>
    <mergeCell ref="R22:S22"/>
    <mergeCell ref="R23:S23"/>
    <mergeCell ref="U5:V5"/>
    <mergeCell ref="U6:V6"/>
    <mergeCell ref="U7:V7"/>
    <mergeCell ref="U8:V8"/>
    <mergeCell ref="U9:V9"/>
    <mergeCell ref="U10:V10"/>
    <mergeCell ref="U11:V11"/>
    <mergeCell ref="U12:V12"/>
    <mergeCell ref="U13:V13"/>
    <mergeCell ref="U14:V14"/>
    <mergeCell ref="U15:V15"/>
    <mergeCell ref="U16:V16"/>
    <mergeCell ref="R15:S15"/>
    <mergeCell ref="R16:S16"/>
    <mergeCell ref="R17:S17"/>
    <mergeCell ref="R18:S18"/>
    <mergeCell ref="R19:S19"/>
    <mergeCell ref="R10:S10"/>
    <mergeCell ref="R11:S11"/>
    <mergeCell ref="R12:S12"/>
    <mergeCell ref="W21:X21"/>
    <mergeCell ref="W22:X22"/>
    <mergeCell ref="W23:X23"/>
    <mergeCell ref="U22:V22"/>
    <mergeCell ref="U23:V23"/>
    <mergeCell ref="W5:X5"/>
    <mergeCell ref="W6:X6"/>
    <mergeCell ref="W7:X7"/>
    <mergeCell ref="W8:X8"/>
    <mergeCell ref="W9:X9"/>
    <mergeCell ref="W10:X10"/>
    <mergeCell ref="W11:X11"/>
    <mergeCell ref="W12:X12"/>
    <mergeCell ref="W13:X13"/>
    <mergeCell ref="W14:X14"/>
    <mergeCell ref="W15:X15"/>
    <mergeCell ref="W16:X16"/>
    <mergeCell ref="W17:X17"/>
    <mergeCell ref="W18:X18"/>
    <mergeCell ref="U17:V17"/>
    <mergeCell ref="U18:V18"/>
    <mergeCell ref="U19:V19"/>
    <mergeCell ref="U20:V20"/>
    <mergeCell ref="U21:V21"/>
    <mergeCell ref="Y13:Z13"/>
    <mergeCell ref="Y14:Z14"/>
    <mergeCell ref="Y5:Z5"/>
    <mergeCell ref="Y6:Z6"/>
    <mergeCell ref="Y7:Z7"/>
    <mergeCell ref="Y8:Z8"/>
    <mergeCell ref="Y9:Z9"/>
    <mergeCell ref="W19:X19"/>
    <mergeCell ref="W20:X20"/>
    <mergeCell ref="Y20:Z20"/>
    <mergeCell ref="Y21:Z21"/>
    <mergeCell ref="Y22:Z22"/>
    <mergeCell ref="Y23:Z23"/>
    <mergeCell ref="AA5:AB5"/>
    <mergeCell ref="AA6:AB6"/>
    <mergeCell ref="AA7:AB7"/>
    <mergeCell ref="AA8:AB8"/>
    <mergeCell ref="AA9:AB9"/>
    <mergeCell ref="AA10:AB10"/>
    <mergeCell ref="AA11:AB11"/>
    <mergeCell ref="AA12:AB12"/>
    <mergeCell ref="AA13:AB13"/>
    <mergeCell ref="AA14:AB14"/>
    <mergeCell ref="AA15:AB15"/>
    <mergeCell ref="AA16:AB16"/>
    <mergeCell ref="Y15:Z15"/>
    <mergeCell ref="Y16:Z16"/>
    <mergeCell ref="Y17:Z17"/>
    <mergeCell ref="Y18:Z18"/>
    <mergeCell ref="Y19:Z19"/>
    <mergeCell ref="Y10:Z10"/>
    <mergeCell ref="Y11:Z11"/>
    <mergeCell ref="Y12:Z12"/>
    <mergeCell ref="AC21:AD21"/>
    <mergeCell ref="AC22:AD22"/>
    <mergeCell ref="AC23:AD23"/>
    <mergeCell ref="AA22:AB22"/>
    <mergeCell ref="AA23:AB23"/>
    <mergeCell ref="AC5:AD5"/>
    <mergeCell ref="AC6:AD6"/>
    <mergeCell ref="AC7:AD7"/>
    <mergeCell ref="AC8:AD8"/>
    <mergeCell ref="AC9:AD9"/>
    <mergeCell ref="AC10:AD10"/>
    <mergeCell ref="AC11:AD11"/>
    <mergeCell ref="AC12:AD12"/>
    <mergeCell ref="AC13:AD13"/>
    <mergeCell ref="AC14:AD14"/>
    <mergeCell ref="AC15:AD15"/>
    <mergeCell ref="AC16:AD16"/>
    <mergeCell ref="AC17:AD17"/>
    <mergeCell ref="AC18:AD18"/>
    <mergeCell ref="AA17:AB17"/>
    <mergeCell ref="AA18:AB18"/>
    <mergeCell ref="AA19:AB19"/>
    <mergeCell ref="AA20:AB20"/>
    <mergeCell ref="AA21:AB21"/>
    <mergeCell ref="AE13:AF13"/>
    <mergeCell ref="AE14:AF14"/>
    <mergeCell ref="AE5:AF5"/>
    <mergeCell ref="AE6:AF6"/>
    <mergeCell ref="AE7:AF7"/>
    <mergeCell ref="AE8:AF8"/>
    <mergeCell ref="AE9:AF9"/>
    <mergeCell ref="AC19:AD19"/>
    <mergeCell ref="AC20:AD20"/>
    <mergeCell ref="AE20:AF20"/>
    <mergeCell ref="AE21:AF21"/>
    <mergeCell ref="AE22:AF22"/>
    <mergeCell ref="AE23:AF23"/>
    <mergeCell ref="AG5:AH5"/>
    <mergeCell ref="AG6:AH6"/>
    <mergeCell ref="AG7:AH7"/>
    <mergeCell ref="AG8:AH8"/>
    <mergeCell ref="AG9:AH9"/>
    <mergeCell ref="AG10:AH10"/>
    <mergeCell ref="AG11:AH11"/>
    <mergeCell ref="AG12:AH12"/>
    <mergeCell ref="AG13:AH13"/>
    <mergeCell ref="AG14:AH14"/>
    <mergeCell ref="AG15:AH15"/>
    <mergeCell ref="AG16:AH16"/>
    <mergeCell ref="AE15:AF15"/>
    <mergeCell ref="AE16:AF16"/>
    <mergeCell ref="AE17:AF17"/>
    <mergeCell ref="AE18:AF18"/>
    <mergeCell ref="AE19:AF19"/>
    <mergeCell ref="AE10:AF10"/>
    <mergeCell ref="AE11:AF11"/>
    <mergeCell ref="AE12:AF12"/>
    <mergeCell ref="AG22:AH22"/>
    <mergeCell ref="AG23:AH23"/>
    <mergeCell ref="AG2:AH2"/>
    <mergeCell ref="AG3:AH3"/>
    <mergeCell ref="AG17:AH17"/>
    <mergeCell ref="AG18:AH18"/>
    <mergeCell ref="AG19:AH19"/>
    <mergeCell ref="AG20:AH20"/>
    <mergeCell ref="AG21:AH21"/>
    <mergeCell ref="M1:S1"/>
    <mergeCell ref="AC2:AD2"/>
    <mergeCell ref="AC3:AD3"/>
    <mergeCell ref="AE2:AF2"/>
    <mergeCell ref="AE3:AF3"/>
    <mergeCell ref="D4:AH4"/>
    <mergeCell ref="W2:X2"/>
    <mergeCell ref="W3:X3"/>
    <mergeCell ref="Y2:Z2"/>
    <mergeCell ref="Y3:Z3"/>
    <mergeCell ref="AA2:AB2"/>
    <mergeCell ref="AA3:AB3"/>
    <mergeCell ref="P2:Q2"/>
    <mergeCell ref="P3:Q3"/>
    <mergeCell ref="R2:S2"/>
    <mergeCell ref="R3:S3"/>
    <mergeCell ref="U2:V2"/>
    <mergeCell ref="U3:V3"/>
    <mergeCell ref="N2:O2"/>
    <mergeCell ref="N3:O3"/>
  </mergeCells>
  <phoneticPr fontId="8" type="noConversion"/>
  <conditionalFormatting sqref="T59:T69 T77 G55:G70 I55:I70 K55:K70 M55:M70 O55:O70 Q55:Q70 S55:S70 V55:V70 X55:X70 Z55:Z70 AB55:AB70 AD55:AD70 AF55:AF70 AH55:AH70">
    <cfRule type="cellIs" dxfId="215" priority="8196" stopIfTrue="1" operator="lessThan">
      <formula>0</formula>
    </cfRule>
  </conditionalFormatting>
  <conditionalFormatting sqref="O30:O41 M30:M41 K30:K41 I30:I41 G30:G41 AD30:AD41 AB30:AB41 Z30:Z41 X30:X41 V30:V41 Q30:Q37 S30:S37 AF30:AF37 AH30:AH37">
    <cfRule type="cellIs" dxfId="214" priority="8197" stopIfTrue="1" operator="greaterThan">
      <formula>1</formula>
    </cfRule>
  </conditionalFormatting>
  <conditionalFormatting sqref="C54:C66">
    <cfRule type="cellIs" dxfId="213" priority="8198" stopIfTrue="1" operator="notEqual">
      <formula>0</formula>
    </cfRule>
  </conditionalFormatting>
  <conditionalFormatting sqref="G30:G41 AD30:AD41 AB30:AB41 Z30:Z41 I30:I41 V30:V41 X30:X41 AF30:AF37 AH30:AH37">
    <cfRule type="cellIs" dxfId="212" priority="8177" stopIfTrue="1" operator="equal">
      <formula>0</formula>
    </cfRule>
  </conditionalFormatting>
  <conditionalFormatting sqref="O30:O41 M30:M41 K30:K41 Q30:Q37 S30:S37">
    <cfRule type="cellIs" dxfId="211" priority="8174" operator="equal">
      <formula>0</formula>
    </cfRule>
  </conditionalFormatting>
  <conditionalFormatting sqref="F30:F41">
    <cfRule type="expression" dxfId="210" priority="8173" stopIfTrue="1">
      <formula>$G30=0</formula>
    </cfRule>
  </conditionalFormatting>
  <conditionalFormatting sqref="H30:H41">
    <cfRule type="expression" dxfId="209" priority="8171" stopIfTrue="1">
      <formula>$I30=0</formula>
    </cfRule>
  </conditionalFormatting>
  <conditionalFormatting sqref="J30:J41">
    <cfRule type="expression" dxfId="208" priority="8170" stopIfTrue="1">
      <formula>$K30=0</formula>
    </cfRule>
  </conditionalFormatting>
  <conditionalFormatting sqref="L30:L41">
    <cfRule type="expression" dxfId="207" priority="8169" stopIfTrue="1">
      <formula>$M30=0</formula>
    </cfRule>
  </conditionalFormatting>
  <conditionalFormatting sqref="N30:N41">
    <cfRule type="expression" dxfId="206" priority="8168" stopIfTrue="1">
      <formula>$O30=0</formula>
    </cfRule>
  </conditionalFormatting>
  <conditionalFormatting sqref="P30:P37">
    <cfRule type="expression" dxfId="205" priority="8167" stopIfTrue="1">
      <formula>$Q30=0</formula>
    </cfRule>
  </conditionalFormatting>
  <conditionalFormatting sqref="R30:R37">
    <cfRule type="expression" dxfId="204" priority="8166">
      <formula>$S30=0</formula>
    </cfRule>
  </conditionalFormatting>
  <conditionalFormatting sqref="U30:U41">
    <cfRule type="expression" dxfId="203" priority="8164" stopIfTrue="1">
      <formula>$V30=0</formula>
    </cfRule>
  </conditionalFormatting>
  <conditionalFormatting sqref="W30:W41">
    <cfRule type="expression" dxfId="202" priority="8163" stopIfTrue="1">
      <formula>$X30=0</formula>
    </cfRule>
  </conditionalFormatting>
  <conditionalFormatting sqref="Y30:Y41">
    <cfRule type="expression" dxfId="201" priority="8162" stopIfTrue="1">
      <formula>$Z30=0</formula>
    </cfRule>
  </conditionalFormatting>
  <conditionalFormatting sqref="AA30:AA41">
    <cfRule type="expression" dxfId="200" priority="8161" stopIfTrue="1">
      <formula>$AB30=0</formula>
    </cfRule>
  </conditionalFormatting>
  <conditionalFormatting sqref="AC30:AC41">
    <cfRule type="expression" dxfId="199" priority="8160" stopIfTrue="1">
      <formula>$AD30=0</formula>
    </cfRule>
  </conditionalFormatting>
  <conditionalFormatting sqref="AE30:AE37">
    <cfRule type="expression" dxfId="198" priority="8159" stopIfTrue="1">
      <formula>$AF30=0</formula>
    </cfRule>
  </conditionalFormatting>
  <conditionalFormatting sqref="AG30:AG37">
    <cfRule type="expression" dxfId="197" priority="8158" stopIfTrue="1">
      <formula>$AH30=0</formula>
    </cfRule>
  </conditionalFormatting>
  <conditionalFormatting sqref="U24:AG24 T7:T24 F5:F14 F16:F21 F23:F24 H24:S24 H5:H14 H16:H21 H23 J23 J5:J14 J16:J21 L23 L5:L14 L16:L21 N23 N5:N14 N16:N21 P23 P5:P14 P16:P21 R23 R5:R14 R16:R21 T5:U6 U7:U14 U16:U21 U23 W23 W5:W14 W16:W21 Y23 Y5:Y14 Y16:Y21 AA23 AA5:AA14 AA16:AA21 AC23 AC5:AC14 AC16:AC21 AE5:AE14 AG5:AG14 AE16:AE23 AG16:AG23">
    <cfRule type="cellIs" dxfId="196" priority="7848" stopIfTrue="1" operator="equal">
      <formula>"AM B"</formula>
    </cfRule>
    <cfRule type="cellIs" dxfId="195" priority="7849" stopIfTrue="1" operator="equal">
      <formula>"PM B"</formula>
    </cfRule>
    <cfRule type="cellIs" dxfId="194" priority="7850" stopIfTrue="1" operator="equal">
      <formula>"LOA"</formula>
    </cfRule>
    <cfRule type="cellIs" dxfId="193" priority="7851" stopIfTrue="1" operator="equal">
      <formula>"OFF"</formula>
    </cfRule>
    <cfRule type="cellIs" dxfId="192" priority="7852" stopIfTrue="1" operator="equal">
      <formula>"STO"</formula>
    </cfRule>
  </conditionalFormatting>
  <conditionalFormatting sqref="R9">
    <cfRule type="cellIs" dxfId="191" priority="7256" stopIfTrue="1" operator="equal">
      <formula>"AM B"</formula>
    </cfRule>
    <cfRule type="cellIs" dxfId="190" priority="7257" stopIfTrue="1" operator="equal">
      <formula>"PM B"</formula>
    </cfRule>
    <cfRule type="cellIs" dxfId="189" priority="7258" stopIfTrue="1" operator="equal">
      <formula>"LOA"</formula>
    </cfRule>
    <cfRule type="cellIs" dxfId="188" priority="7259" stopIfTrue="1" operator="equal">
      <formula>"OFF"</formula>
    </cfRule>
    <cfRule type="cellIs" dxfId="187" priority="7260" stopIfTrue="1" operator="equal">
      <formula>"STO"</formula>
    </cfRule>
  </conditionalFormatting>
  <conditionalFormatting sqref="R9">
    <cfRule type="duplicateValues" dxfId="186" priority="7261" stopIfTrue="1"/>
  </conditionalFormatting>
  <conditionalFormatting sqref="R9">
    <cfRule type="duplicateValues" dxfId="185" priority="7262" stopIfTrue="1"/>
  </conditionalFormatting>
  <conditionalFormatting sqref="AE6">
    <cfRule type="cellIs" dxfId="184" priority="7234" stopIfTrue="1" operator="equal">
      <formula>"AM B"</formula>
    </cfRule>
    <cfRule type="cellIs" dxfId="183" priority="7235" stopIfTrue="1" operator="equal">
      <formula>"PM B"</formula>
    </cfRule>
    <cfRule type="cellIs" dxfId="182" priority="7236" stopIfTrue="1" operator="equal">
      <formula>"LOA"</formula>
    </cfRule>
    <cfRule type="cellIs" dxfId="181" priority="7237" stopIfTrue="1" operator="equal">
      <formula>"OFF"</formula>
    </cfRule>
    <cfRule type="cellIs" dxfId="180" priority="7238" stopIfTrue="1" operator="equal">
      <formula>"STO"</formula>
    </cfRule>
  </conditionalFormatting>
  <conditionalFormatting sqref="AE6">
    <cfRule type="duplicateValues" dxfId="179" priority="7239" stopIfTrue="1"/>
  </conditionalFormatting>
  <conditionalFormatting sqref="AE6">
    <cfRule type="duplicateValues" dxfId="178" priority="7240" stopIfTrue="1"/>
  </conditionalFormatting>
  <conditionalFormatting sqref="AA16">
    <cfRule type="duplicateValues" dxfId="177" priority="7170" stopIfTrue="1"/>
  </conditionalFormatting>
  <conditionalFormatting sqref="AA20">
    <cfRule type="duplicateValues" dxfId="176" priority="7167" stopIfTrue="1"/>
  </conditionalFormatting>
  <conditionalFormatting sqref="AC16">
    <cfRule type="duplicateValues" dxfId="175" priority="7164" stopIfTrue="1"/>
  </conditionalFormatting>
  <conditionalFormatting sqref="AC20">
    <cfRule type="duplicateValues" dxfId="174" priority="7163" stopIfTrue="1"/>
  </conditionalFormatting>
  <conditionalFormatting sqref="AC20">
    <cfRule type="duplicateValues" dxfId="173" priority="7162" stopIfTrue="1"/>
  </conditionalFormatting>
  <conditionalFormatting sqref="AE14">
    <cfRule type="duplicateValues" dxfId="172" priority="7161" stopIfTrue="1"/>
  </conditionalFormatting>
  <conditionalFormatting sqref="AG14">
    <cfRule type="duplicateValues" dxfId="171" priority="7160" stopIfTrue="1"/>
  </conditionalFormatting>
  <conditionalFormatting sqref="AE19">
    <cfRule type="duplicateValues" dxfId="170" priority="7159" stopIfTrue="1"/>
  </conditionalFormatting>
  <conditionalFormatting sqref="AG19">
    <cfRule type="duplicateValues" dxfId="169" priority="7158" stopIfTrue="1"/>
  </conditionalFormatting>
  <conditionalFormatting sqref="R9">
    <cfRule type="duplicateValues" dxfId="168" priority="7145" stopIfTrue="1"/>
  </conditionalFormatting>
  <conditionalFormatting sqref="AE6">
    <cfRule type="duplicateValues" dxfId="167" priority="7123" stopIfTrue="1"/>
  </conditionalFormatting>
  <conditionalFormatting sqref="H12">
    <cfRule type="duplicateValues" dxfId="166" priority="6977" stopIfTrue="1"/>
  </conditionalFormatting>
  <conditionalFormatting sqref="L12">
    <cfRule type="duplicateValues" dxfId="165" priority="6976" stopIfTrue="1"/>
  </conditionalFormatting>
  <conditionalFormatting sqref="N12">
    <cfRule type="duplicateValues" dxfId="164" priority="6975" stopIfTrue="1"/>
  </conditionalFormatting>
  <conditionalFormatting sqref="U12">
    <cfRule type="duplicateValues" dxfId="163" priority="6974" stopIfTrue="1"/>
  </conditionalFormatting>
  <conditionalFormatting sqref="U12">
    <cfRule type="duplicateValues" dxfId="162" priority="6973" stopIfTrue="1"/>
  </conditionalFormatting>
  <conditionalFormatting sqref="W12">
    <cfRule type="duplicateValues" dxfId="161" priority="6972" stopIfTrue="1"/>
  </conditionalFormatting>
  <conditionalFormatting sqref="W12">
    <cfRule type="duplicateValues" dxfId="160" priority="6971" stopIfTrue="1"/>
  </conditionalFormatting>
  <conditionalFormatting sqref="AA12">
    <cfRule type="duplicateValues" dxfId="159" priority="6970" stopIfTrue="1"/>
  </conditionalFormatting>
  <conditionalFormatting sqref="AA12">
    <cfRule type="duplicateValues" dxfId="158" priority="6969" stopIfTrue="1"/>
  </conditionalFormatting>
  <conditionalFormatting sqref="AA12">
    <cfRule type="duplicateValues" dxfId="157" priority="6968" stopIfTrue="1"/>
  </conditionalFormatting>
  <conditionalFormatting sqref="AC12">
    <cfRule type="duplicateValues" dxfId="156" priority="6967" stopIfTrue="1"/>
  </conditionalFormatting>
  <conditionalFormatting sqref="AC12">
    <cfRule type="duplicateValues" dxfId="155" priority="6966" stopIfTrue="1"/>
  </conditionalFormatting>
  <conditionalFormatting sqref="AC12">
    <cfRule type="duplicateValues" dxfId="154" priority="6965" stopIfTrue="1"/>
  </conditionalFormatting>
  <conditionalFormatting sqref="AE12">
    <cfRule type="duplicateValues" dxfId="153" priority="6964" stopIfTrue="1"/>
  </conditionalFormatting>
  <conditionalFormatting sqref="AE12">
    <cfRule type="duplicateValues" dxfId="152" priority="6963" stopIfTrue="1"/>
  </conditionalFormatting>
  <conditionalFormatting sqref="AE12">
    <cfRule type="duplicateValues" dxfId="151" priority="6962" stopIfTrue="1"/>
  </conditionalFormatting>
  <conditionalFormatting sqref="AG12">
    <cfRule type="duplicateValues" dxfId="150" priority="6961" stopIfTrue="1"/>
  </conditionalFormatting>
  <conditionalFormatting sqref="AG12">
    <cfRule type="duplicateValues" dxfId="149" priority="6960" stopIfTrue="1"/>
  </conditionalFormatting>
  <conditionalFormatting sqref="AG12">
    <cfRule type="duplicateValues" dxfId="148" priority="6959" stopIfTrue="1"/>
  </conditionalFormatting>
  <conditionalFormatting sqref="R18">
    <cfRule type="duplicateValues" dxfId="147" priority="6887" stopIfTrue="1"/>
  </conditionalFormatting>
  <conditionalFormatting sqref="P18">
    <cfRule type="duplicateValues" dxfId="146" priority="6886" stopIfTrue="1"/>
  </conditionalFormatting>
  <conditionalFormatting sqref="P18">
    <cfRule type="duplicateValues" dxfId="145" priority="6885" stopIfTrue="1"/>
  </conditionalFormatting>
  <conditionalFormatting sqref="P18">
    <cfRule type="duplicateValues" dxfId="144" priority="6871" stopIfTrue="1"/>
  </conditionalFormatting>
  <conditionalFormatting sqref="P18">
    <cfRule type="duplicateValues" dxfId="143" priority="6870" stopIfTrue="1"/>
  </conditionalFormatting>
  <conditionalFormatting sqref="R14">
    <cfRule type="duplicateValues" dxfId="142" priority="6869" stopIfTrue="1"/>
  </conditionalFormatting>
  <conditionalFormatting sqref="AE22">
    <cfRule type="duplicateValues" dxfId="141" priority="6868" stopIfTrue="1"/>
  </conditionalFormatting>
  <conditionalFormatting sqref="AG22">
    <cfRule type="duplicateValues" dxfId="140" priority="6867" stopIfTrue="1"/>
  </conditionalFormatting>
  <conditionalFormatting sqref="F15 U15 H15 J15 L15 N15 P15 R15 W15 Y15 AA15 AC15 AE15 AG15">
    <cfRule type="cellIs" dxfId="139" priority="5977" stopIfTrue="1" operator="equal">
      <formula>"AM B"</formula>
    </cfRule>
    <cfRule type="cellIs" dxfId="138" priority="5978" stopIfTrue="1" operator="equal">
      <formula>"PM B"</formula>
    </cfRule>
    <cfRule type="cellIs" dxfId="137" priority="5979" stopIfTrue="1" operator="equal">
      <formula>"LOA"</formula>
    </cfRule>
    <cfRule type="cellIs" dxfId="136" priority="5980" stopIfTrue="1" operator="equal">
      <formula>"OFF"</formula>
    </cfRule>
    <cfRule type="cellIs" dxfId="135" priority="5981" stopIfTrue="1" operator="equal">
      <formula>"STO"</formula>
    </cfRule>
  </conditionalFormatting>
  <conditionalFormatting sqref="F15">
    <cfRule type="duplicateValues" dxfId="134" priority="5982" stopIfTrue="1"/>
  </conditionalFormatting>
  <conditionalFormatting sqref="H15">
    <cfRule type="duplicateValues" dxfId="133" priority="5983" stopIfTrue="1"/>
  </conditionalFormatting>
  <conditionalFormatting sqref="J15">
    <cfRule type="duplicateValues" dxfId="132" priority="5984" stopIfTrue="1"/>
  </conditionalFormatting>
  <conditionalFormatting sqref="L15">
    <cfRule type="duplicateValues" dxfId="131" priority="5985" stopIfTrue="1"/>
  </conditionalFormatting>
  <conditionalFormatting sqref="N15">
    <cfRule type="duplicateValues" dxfId="130" priority="5986" stopIfTrue="1"/>
  </conditionalFormatting>
  <conditionalFormatting sqref="P15">
    <cfRule type="duplicateValues" dxfId="129" priority="5987" stopIfTrue="1"/>
  </conditionalFormatting>
  <conditionalFormatting sqref="R15">
    <cfRule type="duplicateValues" dxfId="128" priority="5988" stopIfTrue="1"/>
  </conditionalFormatting>
  <conditionalFormatting sqref="U15">
    <cfRule type="duplicateValues" dxfId="127" priority="5989" stopIfTrue="1"/>
  </conditionalFormatting>
  <conditionalFormatting sqref="W15">
    <cfRule type="duplicateValues" dxfId="126" priority="5990" stopIfTrue="1"/>
  </conditionalFormatting>
  <conditionalFormatting sqref="Y15">
    <cfRule type="duplicateValues" dxfId="125" priority="5991" stopIfTrue="1"/>
  </conditionalFormatting>
  <conditionalFormatting sqref="AA15">
    <cfRule type="duplicateValues" dxfId="124" priority="5992" stopIfTrue="1"/>
  </conditionalFormatting>
  <conditionalFormatting sqref="AC15">
    <cfRule type="duplicateValues" dxfId="123" priority="5993" stopIfTrue="1"/>
  </conditionalFormatting>
  <conditionalFormatting sqref="AE15">
    <cfRule type="duplicateValues" dxfId="122" priority="5994" stopIfTrue="1"/>
  </conditionalFormatting>
  <conditionalFormatting sqref="AG15">
    <cfRule type="duplicateValues" dxfId="121" priority="5995" stopIfTrue="1"/>
  </conditionalFormatting>
  <conditionalFormatting sqref="H15">
    <cfRule type="duplicateValues" dxfId="120" priority="5976" stopIfTrue="1"/>
  </conditionalFormatting>
  <conditionalFormatting sqref="J15">
    <cfRule type="duplicateValues" dxfId="119" priority="5975" stopIfTrue="1"/>
  </conditionalFormatting>
  <conditionalFormatting sqref="L15">
    <cfRule type="duplicateValues" dxfId="118" priority="5974" stopIfTrue="1"/>
  </conditionalFormatting>
  <conditionalFormatting sqref="P15">
    <cfRule type="duplicateValues" dxfId="117" priority="5973" stopIfTrue="1"/>
  </conditionalFormatting>
  <conditionalFormatting sqref="R15">
    <cfRule type="duplicateValues" dxfId="116" priority="5972" stopIfTrue="1"/>
  </conditionalFormatting>
  <conditionalFormatting sqref="W15">
    <cfRule type="duplicateValues" dxfId="115" priority="5971" stopIfTrue="1"/>
  </conditionalFormatting>
  <conditionalFormatting sqref="U15">
    <cfRule type="duplicateValues" dxfId="114" priority="5970" stopIfTrue="1"/>
  </conditionalFormatting>
  <conditionalFormatting sqref="Y15">
    <cfRule type="duplicateValues" dxfId="113" priority="5969" stopIfTrue="1"/>
  </conditionalFormatting>
  <conditionalFormatting sqref="AA15">
    <cfRule type="duplicateValues" dxfId="112" priority="5968" stopIfTrue="1"/>
  </conditionalFormatting>
  <conditionalFormatting sqref="AA15">
    <cfRule type="duplicateValues" dxfId="111" priority="5967" stopIfTrue="1"/>
  </conditionalFormatting>
  <conditionalFormatting sqref="U15">
    <cfRule type="duplicateValues" dxfId="110" priority="5966" stopIfTrue="1"/>
  </conditionalFormatting>
  <conditionalFormatting sqref="U15">
    <cfRule type="duplicateValues" dxfId="109" priority="5965" stopIfTrue="1"/>
  </conditionalFormatting>
  <conditionalFormatting sqref="AC15">
    <cfRule type="duplicateValues" dxfId="108" priority="5964" stopIfTrue="1"/>
  </conditionalFormatting>
  <conditionalFormatting sqref="AC15">
    <cfRule type="duplicateValues" dxfId="107" priority="5963" stopIfTrue="1"/>
  </conditionalFormatting>
  <conditionalFormatting sqref="AC15">
    <cfRule type="duplicateValues" dxfId="106" priority="5962" stopIfTrue="1"/>
  </conditionalFormatting>
  <conditionalFormatting sqref="R18">
    <cfRule type="duplicateValues" dxfId="105" priority="5273" stopIfTrue="1"/>
  </conditionalFormatting>
  <conditionalFormatting sqref="R18">
    <cfRule type="duplicateValues" dxfId="104" priority="5272" stopIfTrue="1"/>
  </conditionalFormatting>
  <conditionalFormatting sqref="R18">
    <cfRule type="duplicateValues" dxfId="103" priority="5271" stopIfTrue="1"/>
  </conditionalFormatting>
  <conditionalFormatting sqref="R18">
    <cfRule type="duplicateValues" dxfId="102" priority="5270" stopIfTrue="1"/>
  </conditionalFormatting>
  <conditionalFormatting sqref="R18">
    <cfRule type="duplicateValues" dxfId="101" priority="5274" stopIfTrue="1"/>
  </conditionalFormatting>
  <conditionalFormatting sqref="J14">
    <cfRule type="duplicateValues" dxfId="100" priority="4619" stopIfTrue="1"/>
  </conditionalFormatting>
  <conditionalFormatting sqref="L14">
    <cfRule type="duplicateValues" dxfId="99" priority="4618" stopIfTrue="1"/>
  </conditionalFormatting>
  <conditionalFormatting sqref="N14">
    <cfRule type="duplicateValues" dxfId="98" priority="4617" stopIfTrue="1"/>
  </conditionalFormatting>
  <conditionalFormatting sqref="U14">
    <cfRule type="duplicateValues" dxfId="97" priority="4616" stopIfTrue="1"/>
  </conditionalFormatting>
  <conditionalFormatting sqref="W14">
    <cfRule type="duplicateValues" dxfId="96" priority="4615" stopIfTrue="1"/>
  </conditionalFormatting>
  <conditionalFormatting sqref="Y14">
    <cfRule type="duplicateValues" dxfId="95" priority="4614" stopIfTrue="1"/>
  </conditionalFormatting>
  <conditionalFormatting sqref="AA14">
    <cfRule type="duplicateValues" dxfId="94" priority="4613" stopIfTrue="1"/>
  </conditionalFormatting>
  <conditionalFormatting sqref="AE14">
    <cfRule type="duplicateValues" dxfId="93" priority="4612" stopIfTrue="1"/>
  </conditionalFormatting>
  <conditionalFormatting sqref="AG14">
    <cfRule type="duplicateValues" dxfId="92" priority="4611" stopIfTrue="1"/>
  </conditionalFormatting>
  <conditionalFormatting sqref="H19">
    <cfRule type="duplicateValues" dxfId="91" priority="4610" stopIfTrue="1"/>
  </conditionalFormatting>
  <conditionalFormatting sqref="L19">
    <cfRule type="duplicateValues" dxfId="90" priority="4609" stopIfTrue="1"/>
  </conditionalFormatting>
  <conditionalFormatting sqref="P19">
    <cfRule type="duplicateValues" dxfId="89" priority="4608" stopIfTrue="1"/>
  </conditionalFormatting>
  <conditionalFormatting sqref="R19">
    <cfRule type="duplicateValues" dxfId="88" priority="4607" stopIfTrue="1"/>
  </conditionalFormatting>
  <conditionalFormatting sqref="Y19">
    <cfRule type="duplicateValues" dxfId="87" priority="4606" stopIfTrue="1"/>
  </conditionalFormatting>
  <conditionalFormatting sqref="AC19">
    <cfRule type="duplicateValues" dxfId="86" priority="4605" stopIfTrue="1"/>
  </conditionalFormatting>
  <conditionalFormatting sqref="AG22">
    <cfRule type="duplicateValues" dxfId="85" priority="3311" stopIfTrue="1"/>
  </conditionalFormatting>
  <conditionalFormatting sqref="AG22">
    <cfRule type="duplicateValues" dxfId="84" priority="3312" stopIfTrue="1"/>
  </conditionalFormatting>
  <conditionalFormatting sqref="F22 U22 H22 J22 L22 N22 P22 R22 W22 Y22 AA22 AC22">
    <cfRule type="cellIs" dxfId="83" priority="3005" stopIfTrue="1" operator="equal">
      <formula>"AM B"</formula>
    </cfRule>
    <cfRule type="cellIs" dxfId="82" priority="3006" stopIfTrue="1" operator="equal">
      <formula>"PM B"</formula>
    </cfRule>
    <cfRule type="cellIs" dxfId="81" priority="3007" stopIfTrue="1" operator="equal">
      <formula>"LOA"</formula>
    </cfRule>
    <cfRule type="cellIs" dxfId="80" priority="3008" stopIfTrue="1" operator="equal">
      <formula>"OFF"</formula>
    </cfRule>
    <cfRule type="cellIs" dxfId="79" priority="3009" stopIfTrue="1" operator="equal">
      <formula>"STO"</formula>
    </cfRule>
  </conditionalFormatting>
  <conditionalFormatting sqref="AA22">
    <cfRule type="duplicateValues" dxfId="78" priority="3004" stopIfTrue="1"/>
  </conditionalFormatting>
  <conditionalFormatting sqref="H22">
    <cfRule type="duplicateValues" dxfId="77" priority="3003" stopIfTrue="1"/>
  </conditionalFormatting>
  <conditionalFormatting sqref="J22">
    <cfRule type="duplicateValues" dxfId="76" priority="3002" stopIfTrue="1"/>
  </conditionalFormatting>
  <conditionalFormatting sqref="L22">
    <cfRule type="duplicateValues" dxfId="75" priority="3001" stopIfTrue="1"/>
  </conditionalFormatting>
  <conditionalFormatting sqref="U22">
    <cfRule type="duplicateValues" dxfId="74" priority="3000" stopIfTrue="1"/>
  </conditionalFormatting>
  <conditionalFormatting sqref="W22">
    <cfRule type="duplicateValues" dxfId="73" priority="2999" stopIfTrue="1"/>
  </conditionalFormatting>
  <conditionalFormatting sqref="Y22">
    <cfRule type="duplicateValues" dxfId="72" priority="2998" stopIfTrue="1"/>
  </conditionalFormatting>
  <conditionalFormatting sqref="AA22">
    <cfRule type="duplicateValues" dxfId="71" priority="2997" stopIfTrue="1"/>
  </conditionalFormatting>
  <conditionalFormatting sqref="H22">
    <cfRule type="duplicateValues" dxfId="70" priority="2996" stopIfTrue="1"/>
  </conditionalFormatting>
  <conditionalFormatting sqref="J22">
    <cfRule type="duplicateValues" dxfId="69" priority="2995" stopIfTrue="1"/>
  </conditionalFormatting>
  <conditionalFormatting sqref="L22">
    <cfRule type="duplicateValues" dxfId="68" priority="2994" stopIfTrue="1"/>
  </conditionalFormatting>
  <conditionalFormatting sqref="U22">
    <cfRule type="duplicateValues" dxfId="67" priority="2993" stopIfTrue="1"/>
  </conditionalFormatting>
  <conditionalFormatting sqref="W22">
    <cfRule type="duplicateValues" dxfId="66" priority="2992" stopIfTrue="1"/>
  </conditionalFormatting>
  <conditionalFormatting sqref="Y22">
    <cfRule type="duplicateValues" dxfId="65" priority="2991" stopIfTrue="1"/>
  </conditionalFormatting>
  <conditionalFormatting sqref="AA22">
    <cfRule type="duplicateValues" dxfId="64" priority="2990" stopIfTrue="1"/>
  </conditionalFormatting>
  <conditionalFormatting sqref="P22">
    <cfRule type="duplicateValues" dxfId="63" priority="2989" stopIfTrue="1"/>
  </conditionalFormatting>
  <conditionalFormatting sqref="P22">
    <cfRule type="duplicateValues" dxfId="62" priority="2988" stopIfTrue="1"/>
  </conditionalFormatting>
  <conditionalFormatting sqref="P22">
    <cfRule type="duplicateValues" dxfId="61" priority="2987" stopIfTrue="1"/>
  </conditionalFormatting>
  <conditionalFormatting sqref="R22">
    <cfRule type="duplicateValues" dxfId="60" priority="2986" stopIfTrue="1"/>
  </conditionalFormatting>
  <conditionalFormatting sqref="R22">
    <cfRule type="duplicateValues" dxfId="59" priority="2985" stopIfTrue="1"/>
  </conditionalFormatting>
  <conditionalFormatting sqref="R22">
    <cfRule type="duplicateValues" dxfId="58" priority="2984" stopIfTrue="1"/>
  </conditionalFormatting>
  <conditionalFormatting sqref="W22">
    <cfRule type="duplicateValues" dxfId="57" priority="2983" stopIfTrue="1"/>
  </conditionalFormatting>
  <conditionalFormatting sqref="W22">
    <cfRule type="duplicateValues" dxfId="56" priority="2982" stopIfTrue="1"/>
  </conditionalFormatting>
  <conditionalFormatting sqref="W22">
    <cfRule type="duplicateValues" dxfId="55" priority="2981" stopIfTrue="1"/>
  </conditionalFormatting>
  <conditionalFormatting sqref="R22">
    <cfRule type="duplicateValues" dxfId="54" priority="2980" stopIfTrue="1"/>
  </conditionalFormatting>
  <conditionalFormatting sqref="R22">
    <cfRule type="duplicateValues" dxfId="53" priority="2979" stopIfTrue="1"/>
  </conditionalFormatting>
  <conditionalFormatting sqref="R22">
    <cfRule type="duplicateValues" dxfId="52" priority="2978" stopIfTrue="1"/>
  </conditionalFormatting>
  <conditionalFormatting sqref="R22">
    <cfRule type="duplicateValues" dxfId="51" priority="2977" stopIfTrue="1"/>
  </conditionalFormatting>
  <conditionalFormatting sqref="F22">
    <cfRule type="duplicateValues" dxfId="50" priority="3010" stopIfTrue="1"/>
  </conditionalFormatting>
  <conditionalFormatting sqref="H22">
    <cfRule type="duplicateValues" dxfId="49" priority="3011" stopIfTrue="1"/>
  </conditionalFormatting>
  <conditionalFormatting sqref="J22">
    <cfRule type="duplicateValues" dxfId="48" priority="3012" stopIfTrue="1"/>
  </conditionalFormatting>
  <conditionalFormatting sqref="P22">
    <cfRule type="duplicateValues" dxfId="47" priority="3013" stopIfTrue="1"/>
  </conditionalFormatting>
  <conditionalFormatting sqref="R22">
    <cfRule type="duplicateValues" dxfId="46" priority="3014" stopIfTrue="1"/>
  </conditionalFormatting>
  <conditionalFormatting sqref="U22">
    <cfRule type="duplicateValues" dxfId="45" priority="3015" stopIfTrue="1"/>
  </conditionalFormatting>
  <conditionalFormatting sqref="W22">
    <cfRule type="duplicateValues" dxfId="44" priority="3016" stopIfTrue="1"/>
  </conditionalFormatting>
  <conditionalFormatting sqref="Y22">
    <cfRule type="duplicateValues" dxfId="43" priority="3017" stopIfTrue="1"/>
  </conditionalFormatting>
  <conditionalFormatting sqref="AA22">
    <cfRule type="duplicateValues" dxfId="42" priority="3018" stopIfTrue="1"/>
  </conditionalFormatting>
  <conditionalFormatting sqref="AC22">
    <cfRule type="duplicateValues" dxfId="41" priority="3019" stopIfTrue="1"/>
  </conditionalFormatting>
  <conditionalFormatting sqref="L22">
    <cfRule type="duplicateValues" dxfId="40" priority="3020" stopIfTrue="1"/>
  </conditionalFormatting>
  <conditionalFormatting sqref="N22">
    <cfRule type="duplicateValues" dxfId="39" priority="3021" stopIfTrue="1"/>
  </conditionalFormatting>
  <conditionalFormatting sqref="R22">
    <cfRule type="duplicateValues" dxfId="38" priority="2975" stopIfTrue="1"/>
  </conditionalFormatting>
  <conditionalFormatting sqref="R22">
    <cfRule type="duplicateValues" dxfId="37" priority="2974" stopIfTrue="1"/>
  </conditionalFormatting>
  <conditionalFormatting sqref="R22">
    <cfRule type="duplicateValues" dxfId="36" priority="2973" stopIfTrue="1"/>
  </conditionalFormatting>
  <conditionalFormatting sqref="R22">
    <cfRule type="duplicateValues" dxfId="35" priority="2976" stopIfTrue="1"/>
  </conditionalFormatting>
  <conditionalFormatting sqref="R22">
    <cfRule type="duplicateValues" dxfId="34" priority="2971" stopIfTrue="1"/>
  </conditionalFormatting>
  <conditionalFormatting sqref="R22">
    <cfRule type="duplicateValues" dxfId="33" priority="2970" stopIfTrue="1"/>
  </conditionalFormatting>
  <conditionalFormatting sqref="R22">
    <cfRule type="duplicateValues" dxfId="32" priority="2969" stopIfTrue="1"/>
  </conditionalFormatting>
  <conditionalFormatting sqref="R22">
    <cfRule type="duplicateValues" dxfId="31" priority="2972" stopIfTrue="1"/>
  </conditionalFormatting>
  <conditionalFormatting sqref="AG20">
    <cfRule type="duplicateValues" dxfId="30" priority="2968" stopIfTrue="1"/>
  </conditionalFormatting>
  <conditionalFormatting sqref="AA16">
    <cfRule type="duplicateValues" dxfId="29" priority="35" stopIfTrue="1"/>
  </conditionalFormatting>
  <conditionalFormatting sqref="F16:F21 F5:F14 F23:F24">
    <cfRule type="duplicateValues" dxfId="28" priority="10124" stopIfTrue="1"/>
  </conditionalFormatting>
  <conditionalFormatting sqref="H16:H21 H5:H14 H23:H24">
    <cfRule type="duplicateValues" dxfId="27" priority="10127" stopIfTrue="1"/>
  </conditionalFormatting>
  <conditionalFormatting sqref="J16:J21 J5:J14 J23:J24">
    <cfRule type="duplicateValues" dxfId="26" priority="10130" stopIfTrue="1"/>
  </conditionalFormatting>
  <conditionalFormatting sqref="P16:P21 P5:P14 P23:P24">
    <cfRule type="duplicateValues" dxfId="25" priority="10133" stopIfTrue="1"/>
  </conditionalFormatting>
  <conditionalFormatting sqref="R16:R21 R5:R14 R23:R24">
    <cfRule type="duplicateValues" dxfId="24" priority="10136" stopIfTrue="1"/>
  </conditionalFormatting>
  <conditionalFormatting sqref="U16:U21 U5:U14 U23:U24">
    <cfRule type="duplicateValues" dxfId="23" priority="10139" stopIfTrue="1"/>
  </conditionalFormatting>
  <conditionalFormatting sqref="W16:W21 W5:W14 W23:W24">
    <cfRule type="duplicateValues" dxfId="22" priority="10142" stopIfTrue="1"/>
  </conditionalFormatting>
  <conditionalFormatting sqref="Y16:Y21 Y5:Y14 Y23:Y24">
    <cfRule type="duplicateValues" dxfId="21" priority="10145" stopIfTrue="1"/>
  </conditionalFormatting>
  <conditionalFormatting sqref="AA16:AA21 AA5:AA14 AA23:AA24">
    <cfRule type="duplicateValues" dxfId="20" priority="10148" stopIfTrue="1"/>
  </conditionalFormatting>
  <conditionalFormatting sqref="AC16:AC21 AC5:AC14 AC23:AC24">
    <cfRule type="duplicateValues" dxfId="19" priority="10151" stopIfTrue="1"/>
  </conditionalFormatting>
  <conditionalFormatting sqref="AE16:AE24 AE5:AE14">
    <cfRule type="duplicateValues" dxfId="18" priority="10154" stopIfTrue="1"/>
  </conditionalFormatting>
  <conditionalFormatting sqref="AG16:AG24 AG5:AG14">
    <cfRule type="duplicateValues" dxfId="17" priority="10156" stopIfTrue="1"/>
  </conditionalFormatting>
  <conditionalFormatting sqref="L16:L21 L5:L14 L23:L24">
    <cfRule type="duplicateValues" dxfId="16" priority="10158" stopIfTrue="1"/>
  </conditionalFormatting>
  <conditionalFormatting sqref="N16:N21 N5:N14 N23:N24">
    <cfRule type="duplicateValues" dxfId="15" priority="10161" stopIfTrue="1"/>
  </conditionalFormatting>
  <dataValidations count="1">
    <dataValidation type="list" allowBlank="1" showInputMessage="1" showErrorMessage="1" sqref="H22 L22 J22 P22 F22 W22 Y22 AC22 U22 N22 AA22 R22" xr:uid="{00000000-0002-0000-0200-000001000000}">
      <formula1>$B$28:$B$48</formula1>
    </dataValidation>
  </dataValidations>
  <printOptions horizontalCentered="1" verticalCentered="1"/>
  <pageMargins left="0" right="0" top="0" bottom="0" header="0" footer="0"/>
  <pageSetup paperSize="5" scale="52" fitToHeight="0" orientation="landscape"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'Tables - lists and codes'!$A$7:$A$25</xm:f>
          </x14:formula1>
          <xm:sqref>Y23:Y24 L23:L24 W23:W24 N23:N24 AA23:AA24 AC23:AC24 H23:H24 U23:U24 F23:F24 R5:R21 P23:P24 J23:J24 AA5:AA21 U5:U21 AG5:AG24 AE5:AE24 AC5:AC21 H5:H21 L5:L21 W5:W21 J5:J21 P5:P21 F5:F21 Y5:Y21 N5:N21 R23:R24 S24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CQ104"/>
  <sheetViews>
    <sheetView showGridLines="0" zoomScale="70" zoomScaleNormal="70" workbookViewId="0">
      <selection activeCell="H18" sqref="H18"/>
    </sheetView>
  </sheetViews>
  <sheetFormatPr defaultColWidth="9.140625" defaultRowHeight="12.75" x14ac:dyDescent="0.2"/>
  <cols>
    <col min="1" max="1" width="4.7109375" style="51" customWidth="1"/>
    <col min="2" max="2" width="26.7109375" style="51" customWidth="1"/>
    <col min="3" max="3" width="22.7109375" style="59" customWidth="1"/>
    <col min="4" max="4" width="33.7109375" style="59" customWidth="1"/>
    <col min="5" max="5" width="13.7109375" style="51" customWidth="1"/>
    <col min="6" max="6" width="12.7109375" style="51" customWidth="1"/>
    <col min="7" max="8" width="11.7109375" style="51" customWidth="1"/>
    <col min="9" max="9" width="13.7109375" style="51" customWidth="1"/>
    <col min="10" max="10" width="4.7109375" style="51" customWidth="1"/>
    <col min="11" max="11" width="26.7109375" style="51" customWidth="1"/>
    <col min="12" max="12" width="22.7109375" style="51" customWidth="1"/>
    <col min="13" max="13" width="33.7109375" style="51" customWidth="1"/>
    <col min="14" max="14" width="13.7109375" style="51" customWidth="1"/>
    <col min="15" max="17" width="11.7109375" style="51" customWidth="1"/>
    <col min="18" max="18" width="13.7109375" style="51" customWidth="1"/>
    <col min="19" max="19" width="4.7109375" style="51" customWidth="1"/>
    <col min="20" max="20" width="26.7109375" style="51" customWidth="1"/>
    <col min="21" max="21" width="22.7109375" style="51" customWidth="1"/>
    <col min="22" max="22" width="33.7109375" style="51" customWidth="1"/>
    <col min="23" max="23" width="13.7109375" style="51" customWidth="1"/>
    <col min="24" max="26" width="11.7109375" style="51" customWidth="1"/>
    <col min="27" max="27" width="13.7109375" style="51" customWidth="1"/>
    <col min="28" max="28" width="4.7109375" style="51" customWidth="1"/>
    <col min="29" max="29" width="26.7109375" style="51" customWidth="1"/>
    <col min="30" max="30" width="22.7109375" style="51" customWidth="1"/>
    <col min="31" max="31" width="33.7109375" style="51" customWidth="1"/>
    <col min="32" max="32" width="13.7109375" style="51" customWidth="1"/>
    <col min="33" max="35" width="11.7109375" style="51" customWidth="1"/>
    <col min="36" max="36" width="13.7109375" style="51" customWidth="1"/>
    <col min="37" max="37" width="4.7109375" style="51" customWidth="1"/>
    <col min="38" max="38" width="26.7109375" style="51" customWidth="1"/>
    <col min="39" max="39" width="22.7109375" style="51" customWidth="1"/>
    <col min="40" max="40" width="33.7109375" style="51" customWidth="1"/>
    <col min="41" max="41" width="13.7109375" style="51" customWidth="1"/>
    <col min="42" max="44" width="11.7109375" style="51" customWidth="1"/>
    <col min="45" max="45" width="13.7109375" style="51" customWidth="1"/>
    <col min="46" max="46" width="4.7109375" style="51" customWidth="1"/>
    <col min="47" max="47" width="26.7109375" style="51" customWidth="1"/>
    <col min="48" max="48" width="22.7109375" style="51" customWidth="1"/>
    <col min="49" max="49" width="33.7109375" style="51" customWidth="1"/>
    <col min="50" max="50" width="13.7109375" style="51" customWidth="1"/>
    <col min="51" max="53" width="11.7109375" style="51" customWidth="1"/>
    <col min="54" max="54" width="13.7109375" style="51" customWidth="1"/>
    <col min="55" max="55" width="4.7109375" style="51" customWidth="1"/>
    <col min="56" max="56" width="26.7109375" style="51" customWidth="1"/>
    <col min="57" max="57" width="22.7109375" style="51" customWidth="1"/>
    <col min="58" max="58" width="33.7109375" style="51" customWidth="1"/>
    <col min="59" max="59" width="13.7109375" style="51" customWidth="1"/>
    <col min="60" max="62" width="11.7109375" style="51" customWidth="1"/>
    <col min="63" max="63" width="13.7109375" style="51" customWidth="1"/>
    <col min="64" max="16384" width="9.140625" style="51"/>
  </cols>
  <sheetData>
    <row r="1" spans="1:95" ht="24.95" customHeight="1" x14ac:dyDescent="0.35">
      <c r="A1" s="364"/>
      <c r="B1" s="364"/>
      <c r="C1" s="571" t="s">
        <v>62</v>
      </c>
      <c r="D1" s="571"/>
      <c r="E1" s="571"/>
      <c r="F1" s="571"/>
      <c r="G1" s="223"/>
      <c r="H1" s="364"/>
      <c r="J1" s="364"/>
      <c r="K1" s="364"/>
      <c r="L1" s="571" t="s">
        <v>62</v>
      </c>
      <c r="M1" s="571"/>
      <c r="N1" s="571"/>
      <c r="O1" s="571"/>
      <c r="P1" s="571"/>
      <c r="Q1" s="364"/>
      <c r="S1" s="364"/>
      <c r="T1" s="364"/>
      <c r="U1" s="571" t="s">
        <v>62</v>
      </c>
      <c r="V1" s="571"/>
      <c r="W1" s="571"/>
      <c r="X1" s="571"/>
      <c r="Y1" s="571"/>
      <c r="Z1" s="364"/>
      <c r="AB1" s="364"/>
      <c r="AC1" s="364"/>
      <c r="AD1" s="571" t="s">
        <v>62</v>
      </c>
      <c r="AE1" s="571"/>
      <c r="AF1" s="571"/>
      <c r="AG1" s="571"/>
      <c r="AH1" s="571"/>
      <c r="AI1" s="364"/>
      <c r="AK1" s="364"/>
      <c r="AL1" s="364"/>
      <c r="AM1" s="571" t="s">
        <v>62</v>
      </c>
      <c r="AN1" s="571"/>
      <c r="AO1" s="571"/>
      <c r="AP1" s="571"/>
      <c r="AQ1" s="571"/>
      <c r="AR1" s="364"/>
      <c r="AT1" s="364"/>
      <c r="AU1" s="364"/>
      <c r="AV1" s="571" t="s">
        <v>62</v>
      </c>
      <c r="AW1" s="571"/>
      <c r="AX1" s="571"/>
      <c r="AY1" s="571"/>
      <c r="AZ1" s="571"/>
      <c r="BA1" s="364"/>
      <c r="BC1" s="364"/>
      <c r="BD1" s="364"/>
      <c r="BE1" s="571" t="s">
        <v>62</v>
      </c>
      <c r="BF1" s="571"/>
      <c r="BG1" s="571"/>
      <c r="BH1" s="571"/>
      <c r="BI1" s="571"/>
      <c r="BJ1" s="364"/>
      <c r="BL1" s="226"/>
      <c r="BM1" s="226"/>
      <c r="BN1" s="226"/>
      <c r="BO1" s="226"/>
      <c r="BP1" s="226"/>
      <c r="BQ1" s="226"/>
      <c r="BR1" s="226"/>
      <c r="BS1" s="226"/>
      <c r="BT1" s="226"/>
      <c r="BU1" s="226"/>
      <c r="BV1" s="226"/>
      <c r="BW1" s="226"/>
      <c r="BX1" s="226"/>
      <c r="BY1" s="226"/>
      <c r="BZ1" s="226"/>
      <c r="CA1" s="226"/>
      <c r="CB1" s="226"/>
      <c r="CC1" s="226"/>
      <c r="CD1" s="226"/>
      <c r="CE1" s="226"/>
      <c r="CF1" s="226"/>
      <c r="CG1" s="226"/>
      <c r="CH1" s="226"/>
      <c r="CI1" s="226"/>
      <c r="CJ1" s="226"/>
      <c r="CK1" s="226"/>
      <c r="CL1" s="226"/>
      <c r="CM1" s="226"/>
      <c r="CN1" s="226"/>
      <c r="CO1" s="226"/>
      <c r="CP1" s="226"/>
      <c r="CQ1" s="226"/>
    </row>
    <row r="2" spans="1:95" ht="24.95" customHeight="1" x14ac:dyDescent="0.35">
      <c r="A2" s="219"/>
      <c r="B2" s="219"/>
      <c r="C2" s="219"/>
      <c r="D2" s="219"/>
      <c r="E2" s="219"/>
      <c r="F2" s="219"/>
      <c r="G2" s="219"/>
      <c r="H2" s="219"/>
      <c r="I2" s="52"/>
      <c r="J2" s="219"/>
      <c r="K2" s="219"/>
      <c r="L2" s="219"/>
      <c r="M2" s="219"/>
      <c r="N2" s="219"/>
      <c r="O2" s="219"/>
      <c r="P2" s="219"/>
      <c r="Q2" s="219"/>
      <c r="R2" s="52"/>
      <c r="S2" s="219"/>
      <c r="T2" s="219"/>
      <c r="U2" s="219"/>
      <c r="V2" s="219"/>
      <c r="W2" s="219"/>
      <c r="X2" s="219"/>
      <c r="Y2" s="219"/>
      <c r="Z2" s="219"/>
      <c r="AA2" s="52"/>
      <c r="AB2" s="219"/>
      <c r="AC2" s="219"/>
      <c r="AD2" s="219"/>
      <c r="AE2" s="219"/>
      <c r="AF2" s="219"/>
      <c r="AG2" s="219"/>
      <c r="AH2" s="219"/>
      <c r="AI2" s="219"/>
      <c r="AJ2" s="52"/>
      <c r="AK2" s="219"/>
      <c r="AL2" s="219"/>
      <c r="AM2" s="219"/>
      <c r="AN2" s="219"/>
      <c r="AO2" s="219"/>
      <c r="AP2" s="219"/>
      <c r="AQ2" s="219"/>
      <c r="AR2" s="219"/>
      <c r="AS2" s="52"/>
      <c r="AT2" s="219"/>
      <c r="AU2" s="219"/>
      <c r="AV2" s="219"/>
      <c r="AW2" s="219"/>
      <c r="AX2" s="219"/>
      <c r="AY2" s="219"/>
      <c r="AZ2" s="219"/>
      <c r="BA2" s="219"/>
      <c r="BB2" s="52"/>
      <c r="BC2" s="219"/>
      <c r="BD2" s="219"/>
      <c r="BE2" s="219"/>
      <c r="BF2" s="219"/>
      <c r="BG2" s="219"/>
      <c r="BH2" s="219"/>
      <c r="BI2" s="219"/>
      <c r="BJ2" s="219"/>
      <c r="BK2" s="52"/>
      <c r="BL2" s="227"/>
      <c r="BM2" s="226"/>
      <c r="BN2" s="226"/>
      <c r="BO2" s="226"/>
      <c r="BP2" s="226"/>
      <c r="BQ2" s="226"/>
      <c r="BR2" s="226"/>
      <c r="BS2" s="226"/>
      <c r="BT2" s="226"/>
      <c r="BU2" s="226"/>
      <c r="BV2" s="226"/>
      <c r="BW2" s="226"/>
      <c r="BX2" s="226"/>
      <c r="BY2" s="226"/>
      <c r="BZ2" s="226"/>
      <c r="CA2" s="226"/>
      <c r="CB2" s="226"/>
      <c r="CC2" s="226"/>
      <c r="CD2" s="226"/>
      <c r="CE2" s="226"/>
      <c r="CF2" s="226"/>
      <c r="CG2" s="226"/>
      <c r="CH2" s="226"/>
      <c r="CI2" s="226"/>
      <c r="CJ2" s="226"/>
      <c r="CK2" s="226"/>
      <c r="CL2" s="226"/>
      <c r="CM2" s="226"/>
      <c r="CN2" s="226"/>
      <c r="CO2" s="226"/>
      <c r="CP2" s="226"/>
      <c r="CQ2" s="226"/>
    </row>
    <row r="3" spans="1:95" ht="24.95" customHeight="1" thickBot="1" x14ac:dyDescent="0.4">
      <c r="B3" s="224" t="s">
        <v>63</v>
      </c>
      <c r="C3" s="225">
        <f>Notes!D2</f>
        <v>44473</v>
      </c>
      <c r="D3" s="53"/>
      <c r="E3" s="53"/>
      <c r="F3" s="53"/>
      <c r="G3" s="53"/>
      <c r="H3" s="53"/>
      <c r="I3" s="52"/>
      <c r="K3" s="224" t="s">
        <v>64</v>
      </c>
      <c r="L3" s="225">
        <f>C3+2</f>
        <v>44475</v>
      </c>
      <c r="M3" s="53"/>
      <c r="N3" s="53"/>
      <c r="O3" s="53"/>
      <c r="P3" s="53"/>
      <c r="Q3" s="53"/>
      <c r="R3" s="52"/>
      <c r="T3" s="224" t="s">
        <v>65</v>
      </c>
      <c r="U3" s="225">
        <f>L3+2</f>
        <v>44477</v>
      </c>
      <c r="V3" s="53"/>
      <c r="W3" s="53"/>
      <c r="X3" s="53"/>
      <c r="Y3" s="53"/>
      <c r="Z3" s="53"/>
      <c r="AA3" s="52"/>
      <c r="AC3" s="224" t="s">
        <v>66</v>
      </c>
      <c r="AD3" s="225">
        <f>U3+2</f>
        <v>44479</v>
      </c>
      <c r="AE3" s="53"/>
      <c r="AF3" s="53"/>
      <c r="AG3" s="53"/>
      <c r="AH3" s="53"/>
      <c r="AI3" s="53"/>
      <c r="AJ3" s="52"/>
      <c r="AL3" s="224" t="s">
        <v>67</v>
      </c>
      <c r="AM3" s="225">
        <f>AD3+2</f>
        <v>44481</v>
      </c>
      <c r="AN3" s="53"/>
      <c r="AO3" s="53"/>
      <c r="AP3" s="53"/>
      <c r="AQ3" s="53"/>
      <c r="AR3" s="53"/>
      <c r="AS3" s="52"/>
      <c r="AU3" s="224" t="s">
        <v>68</v>
      </c>
      <c r="AV3" s="225">
        <f>AM3+2</f>
        <v>44483</v>
      </c>
      <c r="AW3" s="53"/>
      <c r="AX3" s="53"/>
      <c r="AY3" s="53"/>
      <c r="AZ3" s="53"/>
      <c r="BA3" s="53"/>
      <c r="BB3" s="52"/>
      <c r="BD3" s="224" t="s">
        <v>69</v>
      </c>
      <c r="BE3" s="225">
        <f>AV3+2</f>
        <v>44485</v>
      </c>
      <c r="BF3" s="53"/>
      <c r="BG3" s="53"/>
      <c r="BH3" s="53"/>
      <c r="BI3" s="53"/>
      <c r="BJ3" s="53"/>
      <c r="BK3" s="52"/>
      <c r="BL3" s="227"/>
      <c r="BM3" s="226"/>
      <c r="BN3" s="226"/>
      <c r="BO3" s="226"/>
      <c r="BP3" s="226"/>
      <c r="BQ3" s="226"/>
      <c r="BR3" s="226"/>
      <c r="BS3" s="226"/>
      <c r="BT3" s="226"/>
      <c r="BU3" s="226"/>
      <c r="BV3" s="226"/>
      <c r="BW3" s="226"/>
      <c r="BX3" s="226"/>
      <c r="BY3" s="226"/>
      <c r="BZ3" s="226"/>
      <c r="CA3" s="226"/>
      <c r="CB3" s="226"/>
      <c r="CC3" s="226"/>
      <c r="CD3" s="226"/>
      <c r="CE3" s="226"/>
      <c r="CF3" s="226"/>
      <c r="CG3" s="226"/>
      <c r="CH3" s="226"/>
      <c r="CI3" s="226"/>
      <c r="CJ3" s="226"/>
      <c r="CK3" s="226"/>
      <c r="CL3" s="226"/>
      <c r="CM3" s="226"/>
      <c r="CN3" s="226"/>
      <c r="CO3" s="226"/>
      <c r="CP3" s="226"/>
      <c r="CQ3" s="226"/>
    </row>
    <row r="4" spans="1:95" ht="24.95" customHeight="1" thickBot="1" x14ac:dyDescent="0.4">
      <c r="A4" s="567" t="s">
        <v>23</v>
      </c>
      <c r="B4" s="568"/>
      <c r="C4" s="568"/>
      <c r="D4" s="568"/>
      <c r="E4" s="568"/>
      <c r="F4" s="568"/>
      <c r="G4" s="568"/>
      <c r="H4" s="568"/>
      <c r="I4" s="569"/>
      <c r="J4" s="567" t="s">
        <v>23</v>
      </c>
      <c r="K4" s="568"/>
      <c r="L4" s="568"/>
      <c r="M4" s="568"/>
      <c r="N4" s="568"/>
      <c r="O4" s="568"/>
      <c r="P4" s="568"/>
      <c r="Q4" s="568"/>
      <c r="R4" s="569"/>
      <c r="S4" s="567" t="s">
        <v>23</v>
      </c>
      <c r="T4" s="568"/>
      <c r="U4" s="568"/>
      <c r="V4" s="568"/>
      <c r="W4" s="568"/>
      <c r="X4" s="568"/>
      <c r="Y4" s="568"/>
      <c r="Z4" s="568"/>
      <c r="AA4" s="569"/>
      <c r="AB4" s="567" t="s">
        <v>23</v>
      </c>
      <c r="AC4" s="568"/>
      <c r="AD4" s="568"/>
      <c r="AE4" s="568"/>
      <c r="AF4" s="568"/>
      <c r="AG4" s="568"/>
      <c r="AH4" s="568"/>
      <c r="AI4" s="568"/>
      <c r="AJ4" s="569"/>
      <c r="AK4" s="567" t="s">
        <v>23</v>
      </c>
      <c r="AL4" s="568"/>
      <c r="AM4" s="568"/>
      <c r="AN4" s="568"/>
      <c r="AO4" s="568"/>
      <c r="AP4" s="568"/>
      <c r="AQ4" s="568"/>
      <c r="AR4" s="568"/>
      <c r="AS4" s="569"/>
      <c r="AT4" s="567" t="s">
        <v>23</v>
      </c>
      <c r="AU4" s="568"/>
      <c r="AV4" s="568"/>
      <c r="AW4" s="568"/>
      <c r="AX4" s="568"/>
      <c r="AY4" s="568"/>
      <c r="AZ4" s="568"/>
      <c r="BA4" s="568"/>
      <c r="BB4" s="569"/>
      <c r="BC4" s="567" t="s">
        <v>23</v>
      </c>
      <c r="BD4" s="568"/>
      <c r="BE4" s="568"/>
      <c r="BF4" s="568"/>
      <c r="BG4" s="568"/>
      <c r="BH4" s="568"/>
      <c r="BI4" s="568"/>
      <c r="BJ4" s="568"/>
      <c r="BK4" s="569"/>
      <c r="BL4" s="226"/>
      <c r="BM4" s="226"/>
      <c r="BN4" s="226"/>
      <c r="BO4" s="226"/>
      <c r="BP4" s="226"/>
      <c r="BQ4" s="226"/>
      <c r="BR4" s="226"/>
      <c r="BS4" s="226"/>
      <c r="BT4" s="226"/>
      <c r="BU4" s="226"/>
      <c r="BV4" s="226"/>
      <c r="BW4" s="226"/>
      <c r="BX4" s="226"/>
      <c r="BY4" s="226"/>
      <c r="BZ4" s="226"/>
      <c r="CA4" s="226"/>
      <c r="CB4" s="226"/>
      <c r="CC4" s="226"/>
      <c r="CD4" s="226"/>
      <c r="CE4" s="226"/>
      <c r="CF4" s="226"/>
      <c r="CG4" s="226"/>
      <c r="CH4" s="226"/>
      <c r="CI4" s="226"/>
      <c r="CJ4" s="226"/>
      <c r="CK4" s="226"/>
      <c r="CL4" s="226"/>
      <c r="CM4" s="226"/>
      <c r="CN4" s="226"/>
      <c r="CO4" s="226"/>
      <c r="CP4" s="226"/>
      <c r="CQ4" s="226"/>
    </row>
    <row r="5" spans="1:95" ht="24.95" customHeight="1" x14ac:dyDescent="0.25">
      <c r="A5" s="282" t="s">
        <v>70</v>
      </c>
      <c r="B5" s="221" t="s">
        <v>71</v>
      </c>
      <c r="C5" s="221" t="s">
        <v>72</v>
      </c>
      <c r="D5" s="221" t="s">
        <v>73</v>
      </c>
      <c r="E5" s="221" t="s">
        <v>74</v>
      </c>
      <c r="F5" s="221" t="s">
        <v>75</v>
      </c>
      <c r="G5" s="221" t="s">
        <v>76</v>
      </c>
      <c r="H5" s="221" t="s">
        <v>75</v>
      </c>
      <c r="I5" s="283" t="s">
        <v>77</v>
      </c>
      <c r="J5" s="282" t="s">
        <v>70</v>
      </c>
      <c r="K5" s="221" t="s">
        <v>71</v>
      </c>
      <c r="L5" s="221" t="s">
        <v>72</v>
      </c>
      <c r="M5" s="221" t="s">
        <v>73</v>
      </c>
      <c r="N5" s="221" t="s">
        <v>74</v>
      </c>
      <c r="O5" s="221" t="s">
        <v>75</v>
      </c>
      <c r="P5" s="221" t="s">
        <v>76</v>
      </c>
      <c r="Q5" s="221" t="s">
        <v>75</v>
      </c>
      <c r="R5" s="283" t="s">
        <v>77</v>
      </c>
      <c r="S5" s="282" t="s">
        <v>70</v>
      </c>
      <c r="T5" s="221" t="s">
        <v>71</v>
      </c>
      <c r="U5" s="221" t="s">
        <v>72</v>
      </c>
      <c r="V5" s="221" t="s">
        <v>73</v>
      </c>
      <c r="W5" s="221" t="s">
        <v>74</v>
      </c>
      <c r="X5" s="221" t="s">
        <v>75</v>
      </c>
      <c r="Y5" s="221" t="s">
        <v>76</v>
      </c>
      <c r="Z5" s="221" t="s">
        <v>75</v>
      </c>
      <c r="AA5" s="283" t="s">
        <v>77</v>
      </c>
      <c r="AB5" s="282" t="s">
        <v>70</v>
      </c>
      <c r="AC5" s="221" t="s">
        <v>71</v>
      </c>
      <c r="AD5" s="221" t="s">
        <v>72</v>
      </c>
      <c r="AE5" s="221" t="s">
        <v>73</v>
      </c>
      <c r="AF5" s="221" t="s">
        <v>74</v>
      </c>
      <c r="AG5" s="221" t="s">
        <v>75</v>
      </c>
      <c r="AH5" s="221" t="s">
        <v>76</v>
      </c>
      <c r="AI5" s="221" t="s">
        <v>75</v>
      </c>
      <c r="AJ5" s="283" t="s">
        <v>77</v>
      </c>
      <c r="AK5" s="282" t="s">
        <v>70</v>
      </c>
      <c r="AL5" s="221" t="s">
        <v>71</v>
      </c>
      <c r="AM5" s="221" t="s">
        <v>72</v>
      </c>
      <c r="AN5" s="221" t="s">
        <v>73</v>
      </c>
      <c r="AO5" s="221" t="s">
        <v>74</v>
      </c>
      <c r="AP5" s="221" t="s">
        <v>75</v>
      </c>
      <c r="AQ5" s="221" t="s">
        <v>76</v>
      </c>
      <c r="AR5" s="221" t="s">
        <v>75</v>
      </c>
      <c r="AS5" s="283" t="s">
        <v>77</v>
      </c>
      <c r="AT5" s="282" t="s">
        <v>70</v>
      </c>
      <c r="AU5" s="221" t="s">
        <v>71</v>
      </c>
      <c r="AV5" s="221" t="s">
        <v>72</v>
      </c>
      <c r="AW5" s="221" t="s">
        <v>73</v>
      </c>
      <c r="AX5" s="221" t="s">
        <v>74</v>
      </c>
      <c r="AY5" s="221" t="s">
        <v>75</v>
      </c>
      <c r="AZ5" s="221" t="s">
        <v>76</v>
      </c>
      <c r="BA5" s="221" t="s">
        <v>75</v>
      </c>
      <c r="BB5" s="283" t="s">
        <v>77</v>
      </c>
      <c r="BC5" s="282" t="s">
        <v>70</v>
      </c>
      <c r="BD5" s="221" t="s">
        <v>71</v>
      </c>
      <c r="BE5" s="221" t="s">
        <v>72</v>
      </c>
      <c r="BF5" s="221" t="s">
        <v>73</v>
      </c>
      <c r="BG5" s="221" t="s">
        <v>74</v>
      </c>
      <c r="BH5" s="221" t="s">
        <v>75</v>
      </c>
      <c r="BI5" s="221" t="s">
        <v>76</v>
      </c>
      <c r="BJ5" s="221" t="s">
        <v>75</v>
      </c>
      <c r="BK5" s="283" t="s">
        <v>77</v>
      </c>
      <c r="BL5" s="226"/>
      <c r="BM5" s="226"/>
      <c r="BN5" s="226"/>
      <c r="BO5" s="226"/>
      <c r="BP5" s="226"/>
      <c r="BQ5" s="226"/>
      <c r="BR5" s="226"/>
      <c r="BS5" s="226"/>
      <c r="BT5" s="226"/>
      <c r="BU5" s="226"/>
      <c r="BV5" s="226"/>
      <c r="BW5" s="226"/>
      <c r="BX5" s="226"/>
      <c r="BY5" s="226"/>
      <c r="BZ5" s="226"/>
      <c r="CA5" s="226"/>
      <c r="CB5" s="226"/>
      <c r="CC5" s="226"/>
      <c r="CD5" s="226"/>
      <c r="CE5" s="226"/>
      <c r="CF5" s="226"/>
      <c r="CG5" s="226"/>
      <c r="CH5" s="226"/>
      <c r="CI5" s="226"/>
      <c r="CJ5" s="226"/>
      <c r="CK5" s="226"/>
      <c r="CL5" s="226"/>
      <c r="CM5" s="226"/>
      <c r="CN5" s="226"/>
      <c r="CO5" s="226"/>
      <c r="CP5" s="226"/>
      <c r="CQ5" s="226"/>
    </row>
    <row r="6" spans="1:95" ht="35.1" customHeight="1" x14ac:dyDescent="0.25">
      <c r="A6" s="284"/>
      <c r="B6" s="245" t="str">
        <f>'Tables - lists and codes'!B7</f>
        <v>Early Cook</v>
      </c>
      <c r="C6" s="244" t="str">
        <f>IF('Daily Sheets'!G6="OPEN","",'Daily Sheets'!G6)</f>
        <v/>
      </c>
      <c r="D6" s="220" t="s">
        <v>78</v>
      </c>
      <c r="E6" s="240">
        <f>'Tables - lists and codes'!D7</f>
        <v>0.20833333333333334</v>
      </c>
      <c r="F6" s="240">
        <f>'Tables - lists and codes'!C42</f>
        <v>0.26041666666666669</v>
      </c>
      <c r="G6" s="240">
        <f>'Tables - lists and codes'!D42</f>
        <v>0.39583333333333331</v>
      </c>
      <c r="H6" s="240">
        <f>'Tables - lists and codes'!E42</f>
        <v>0.45833333333333331</v>
      </c>
      <c r="I6" s="285">
        <f>'Tables - lists and codes'!E7</f>
        <v>0.5625</v>
      </c>
      <c r="J6" s="284"/>
      <c r="K6" s="248" t="str">
        <f>'Tables - lists and codes'!B7</f>
        <v>Early Cook</v>
      </c>
      <c r="L6" s="247" t="str">
        <f>IF('Daily Sheets'!K6="OPEN","",'Daily Sheets'!K6)</f>
        <v/>
      </c>
      <c r="M6" s="220"/>
      <c r="N6" s="242">
        <f>'Tables - lists and codes'!D7</f>
        <v>0.20833333333333334</v>
      </c>
      <c r="O6" s="242">
        <f>'Tables - lists and codes'!C42</f>
        <v>0.26041666666666669</v>
      </c>
      <c r="P6" s="242">
        <f>'Tables - lists and codes'!D42</f>
        <v>0.39583333333333331</v>
      </c>
      <c r="Q6" s="242">
        <f>'Tables - lists and codes'!E42</f>
        <v>0.45833333333333331</v>
      </c>
      <c r="R6" s="299">
        <f>'Tables - lists and codes'!E7</f>
        <v>0.5625</v>
      </c>
      <c r="S6" s="284"/>
      <c r="T6" s="248" t="str">
        <f>'Tables - lists and codes'!B7</f>
        <v>Early Cook</v>
      </c>
      <c r="U6" s="247" t="str">
        <f>IF('Daily Sheets'!O6="OPEN","",'Daily Sheets'!O6)</f>
        <v/>
      </c>
      <c r="V6" s="220"/>
      <c r="W6" s="242">
        <f>'Tables - lists and codes'!D7</f>
        <v>0.20833333333333334</v>
      </c>
      <c r="X6" s="242">
        <f>'Tables - lists and codes'!C42</f>
        <v>0.26041666666666669</v>
      </c>
      <c r="Y6" s="242">
        <f>'Tables - lists and codes'!D42</f>
        <v>0.39583333333333331</v>
      </c>
      <c r="Z6" s="242">
        <f>'Tables - lists and codes'!E42</f>
        <v>0.45833333333333331</v>
      </c>
      <c r="AA6" s="299">
        <f>'Tables - lists and codes'!E7</f>
        <v>0.5625</v>
      </c>
      <c r="AB6" s="284"/>
      <c r="AC6" s="248" t="str">
        <f>'Tables - lists and codes'!B7</f>
        <v>Early Cook</v>
      </c>
      <c r="AD6" s="247" t="str">
        <f>IF('Daily Sheets'!S6="OPEN","",'Daily Sheets'!S6)</f>
        <v/>
      </c>
      <c r="AE6" s="220"/>
      <c r="AF6" s="242">
        <f>'Tables - lists and codes'!D7</f>
        <v>0.20833333333333334</v>
      </c>
      <c r="AG6" s="242">
        <f>'Tables - lists and codes'!C42</f>
        <v>0.26041666666666669</v>
      </c>
      <c r="AH6" s="242">
        <f>'Tables - lists and codes'!D42</f>
        <v>0.39583333333333331</v>
      </c>
      <c r="AI6" s="242">
        <f>'Tables - lists and codes'!E42</f>
        <v>0.45833333333333331</v>
      </c>
      <c r="AJ6" s="299">
        <f>'Tables - lists and codes'!E7</f>
        <v>0.5625</v>
      </c>
      <c r="AK6" s="284"/>
      <c r="AL6" s="248" t="str">
        <f>'Tables - lists and codes'!B7</f>
        <v>Early Cook</v>
      </c>
      <c r="AM6" s="247" t="str">
        <f>IF('Daily Sheets'!W6="OPEN","",'Daily Sheets'!W6)</f>
        <v/>
      </c>
      <c r="AN6" s="220"/>
      <c r="AO6" s="242">
        <f>'Tables - lists and codes'!D7</f>
        <v>0.20833333333333334</v>
      </c>
      <c r="AP6" s="242">
        <f>'Tables - lists and codes'!C42</f>
        <v>0.26041666666666669</v>
      </c>
      <c r="AQ6" s="242">
        <f>'Tables - lists and codes'!D42</f>
        <v>0.39583333333333331</v>
      </c>
      <c r="AR6" s="242">
        <f>'Tables - lists and codes'!E42</f>
        <v>0.45833333333333331</v>
      </c>
      <c r="AS6" s="299">
        <f>'Tables - lists and codes'!E7</f>
        <v>0.5625</v>
      </c>
      <c r="AT6" s="284"/>
      <c r="AU6" s="248" t="str">
        <f>'Tables - lists and codes'!B7</f>
        <v>Early Cook</v>
      </c>
      <c r="AV6" s="247" t="str">
        <f>IF('Daily Sheets'!AA6="OPEN","",'Daily Sheets'!AA6)</f>
        <v/>
      </c>
      <c r="AW6" s="220"/>
      <c r="AX6" s="242">
        <f>'Tables - lists and codes'!D7</f>
        <v>0.20833333333333334</v>
      </c>
      <c r="AY6" s="242">
        <f>'Tables - lists and codes'!C42</f>
        <v>0.26041666666666669</v>
      </c>
      <c r="AZ6" s="242">
        <f>'Tables - lists and codes'!D42</f>
        <v>0.39583333333333331</v>
      </c>
      <c r="BA6" s="242">
        <f>'Tables - lists and codes'!E42</f>
        <v>0.45833333333333331</v>
      </c>
      <c r="BB6" s="299">
        <f>'Tables - lists and codes'!E7</f>
        <v>0.5625</v>
      </c>
      <c r="BC6" s="284"/>
      <c r="BD6" s="248" t="str">
        <f>'Tables - lists and codes'!B7</f>
        <v>Early Cook</v>
      </c>
      <c r="BE6" s="247" t="str">
        <f>IF('Daily Sheets'!AE6="OPEN","",'Daily Sheets'!AE6)</f>
        <v/>
      </c>
      <c r="BF6" s="220"/>
      <c r="BG6" s="242">
        <f>'Tables - lists and codes'!D7</f>
        <v>0.20833333333333334</v>
      </c>
      <c r="BH6" s="242">
        <f>'Tables - lists and codes'!C42</f>
        <v>0.26041666666666669</v>
      </c>
      <c r="BI6" s="242">
        <f>'Tables - lists and codes'!D42</f>
        <v>0.39583333333333331</v>
      </c>
      <c r="BJ6" s="242">
        <f>'Tables - lists and codes'!E42</f>
        <v>0.45833333333333331</v>
      </c>
      <c r="BK6" s="299">
        <f>'Tables - lists and codes'!E13</f>
        <v>0.58333333333333337</v>
      </c>
      <c r="BL6" s="226"/>
      <c r="BM6" s="226"/>
      <c r="BN6" s="226"/>
      <c r="BO6" s="226"/>
      <c r="BP6" s="226"/>
      <c r="BQ6" s="226"/>
      <c r="BR6" s="226"/>
      <c r="BS6" s="226"/>
      <c r="BT6" s="226"/>
      <c r="BU6" s="226"/>
      <c r="BV6" s="226"/>
      <c r="BW6" s="226"/>
      <c r="BX6" s="226"/>
      <c r="BY6" s="226"/>
      <c r="BZ6" s="226"/>
      <c r="CA6" s="226"/>
      <c r="CB6" s="226"/>
      <c r="CC6" s="226"/>
      <c r="CD6" s="226"/>
      <c r="CE6" s="226"/>
      <c r="CF6" s="226"/>
      <c r="CG6" s="226"/>
      <c r="CH6" s="226"/>
      <c r="CI6" s="226"/>
      <c r="CJ6" s="226"/>
      <c r="CK6" s="226"/>
      <c r="CL6" s="226"/>
      <c r="CM6" s="226"/>
      <c r="CN6" s="226"/>
      <c r="CO6" s="226"/>
      <c r="CP6" s="226"/>
      <c r="CQ6" s="226"/>
    </row>
    <row r="7" spans="1:95" s="229" customFormat="1" ht="35.1" customHeight="1" x14ac:dyDescent="0.25">
      <c r="A7" s="286"/>
      <c r="B7" s="249" t="str">
        <f>'Tables - lists and codes'!B8</f>
        <v>Prep Cook</v>
      </c>
      <c r="C7" s="250" t="str">
        <f>IF('Daily Sheets'!G7="OPEN","",'Daily Sheets'!G7)</f>
        <v/>
      </c>
      <c r="D7" s="251" t="s">
        <v>79</v>
      </c>
      <c r="E7" s="252">
        <f>'Tables - lists and codes'!D8</f>
        <v>0.25</v>
      </c>
      <c r="F7" s="252">
        <f>'Tables - lists and codes'!C43</f>
        <v>0.30208333333333331</v>
      </c>
      <c r="G7" s="252">
        <f>'Tables - lists and codes'!D43</f>
        <v>0.45833333333333331</v>
      </c>
      <c r="H7" s="252">
        <f>'Tables - lists and codes'!E43</f>
        <v>0.53125</v>
      </c>
      <c r="I7" s="287">
        <f>'Tables - lists and codes'!E8</f>
        <v>0.60416666666666663</v>
      </c>
      <c r="J7" s="286"/>
      <c r="K7" s="253" t="str">
        <f>'Tables - lists and codes'!B8</f>
        <v>Prep Cook</v>
      </c>
      <c r="L7" s="254" t="str">
        <f>IF('Daily Sheets'!K7="OPEN","",'Daily Sheets'!K7)</f>
        <v/>
      </c>
      <c r="M7" s="251"/>
      <c r="N7" s="255">
        <f>'Tables - lists and codes'!D8</f>
        <v>0.25</v>
      </c>
      <c r="O7" s="255">
        <f>'Tables - lists and codes'!C43</f>
        <v>0.30208333333333331</v>
      </c>
      <c r="P7" s="255">
        <f>'Tables - lists and codes'!D43</f>
        <v>0.45833333333333331</v>
      </c>
      <c r="Q7" s="255">
        <f>'Tables - lists and codes'!E43</f>
        <v>0.53125</v>
      </c>
      <c r="R7" s="300">
        <f>'Tables - lists and codes'!E8</f>
        <v>0.60416666666666663</v>
      </c>
      <c r="S7" s="286"/>
      <c r="T7" s="253" t="str">
        <f>'Tables - lists and codes'!B8</f>
        <v>Prep Cook</v>
      </c>
      <c r="U7" s="254" t="str">
        <f>IF('Daily Sheets'!O7="OPEN","",'Daily Sheets'!O7)</f>
        <v/>
      </c>
      <c r="V7" s="251"/>
      <c r="W7" s="255">
        <f>'Tables - lists and codes'!D8</f>
        <v>0.25</v>
      </c>
      <c r="X7" s="255">
        <f>'Tables - lists and codes'!C43</f>
        <v>0.30208333333333331</v>
      </c>
      <c r="Y7" s="255">
        <f>'Tables - lists and codes'!D43</f>
        <v>0.45833333333333331</v>
      </c>
      <c r="Z7" s="255">
        <f>'Tables - lists and codes'!E43</f>
        <v>0.53125</v>
      </c>
      <c r="AA7" s="300">
        <f>'Tables - lists and codes'!E8</f>
        <v>0.60416666666666663</v>
      </c>
      <c r="AB7" s="286"/>
      <c r="AC7" s="253" t="str">
        <f>'Tables - lists and codes'!B8</f>
        <v>Prep Cook</v>
      </c>
      <c r="AD7" s="254" t="str">
        <f>IF('Daily Sheets'!S7="OPEN","",'Daily Sheets'!S7)</f>
        <v/>
      </c>
      <c r="AE7" s="251"/>
      <c r="AF7" s="255">
        <f>'Tables - lists and codes'!D8</f>
        <v>0.25</v>
      </c>
      <c r="AG7" s="255">
        <f>'Tables - lists and codes'!C43</f>
        <v>0.30208333333333331</v>
      </c>
      <c r="AH7" s="255">
        <f>'Tables - lists and codes'!D43</f>
        <v>0.45833333333333331</v>
      </c>
      <c r="AI7" s="255">
        <f>'Tables - lists and codes'!E43</f>
        <v>0.53125</v>
      </c>
      <c r="AJ7" s="300">
        <f>'Tables - lists and codes'!E8</f>
        <v>0.60416666666666663</v>
      </c>
      <c r="AK7" s="286"/>
      <c r="AL7" s="253" t="str">
        <f>'Tables - lists and codes'!B8</f>
        <v>Prep Cook</v>
      </c>
      <c r="AM7" s="254" t="str">
        <f>IF('Daily Sheets'!W7="OPEN","",'Daily Sheets'!W7)</f>
        <v/>
      </c>
      <c r="AN7" s="251"/>
      <c r="AO7" s="255">
        <f>'Tables - lists and codes'!D8</f>
        <v>0.25</v>
      </c>
      <c r="AP7" s="255">
        <f>'Tables - lists and codes'!C43</f>
        <v>0.30208333333333331</v>
      </c>
      <c r="AQ7" s="255">
        <f>'Tables - lists and codes'!D43</f>
        <v>0.45833333333333331</v>
      </c>
      <c r="AR7" s="255">
        <f>'Tables - lists and codes'!E43</f>
        <v>0.53125</v>
      </c>
      <c r="AS7" s="300">
        <f>'Tables - lists and codes'!E8</f>
        <v>0.60416666666666663</v>
      </c>
      <c r="AT7" s="286"/>
      <c r="AU7" s="253" t="str">
        <f>'Tables - lists and codes'!B8</f>
        <v>Prep Cook</v>
      </c>
      <c r="AV7" s="254" t="str">
        <f>IF('Daily Sheets'!AA7="OPEN","",'Daily Sheets'!AA7)</f>
        <v/>
      </c>
      <c r="AW7" s="251"/>
      <c r="AX7" s="255">
        <f>'Tables - lists and codes'!D8</f>
        <v>0.25</v>
      </c>
      <c r="AY7" s="255">
        <f>'Tables - lists and codes'!C43</f>
        <v>0.30208333333333331</v>
      </c>
      <c r="AZ7" s="255">
        <f>'Tables - lists and codes'!D43</f>
        <v>0.45833333333333331</v>
      </c>
      <c r="BA7" s="255">
        <f>'Tables - lists and codes'!E43</f>
        <v>0.53125</v>
      </c>
      <c r="BB7" s="300">
        <f>'Tables - lists and codes'!E8</f>
        <v>0.60416666666666663</v>
      </c>
      <c r="BC7" s="286"/>
      <c r="BD7" s="253" t="str">
        <f>'Tables - lists and codes'!B8</f>
        <v>Prep Cook</v>
      </c>
      <c r="BE7" s="254" t="str">
        <f>IF('Daily Sheets'!AE7="OPEN","",'Daily Sheets'!AE7)</f>
        <v/>
      </c>
      <c r="BF7" s="251"/>
      <c r="BG7" s="255">
        <f>'Tables - lists and codes'!D8</f>
        <v>0.25</v>
      </c>
      <c r="BH7" s="255">
        <f>'Tables - lists and codes'!C43</f>
        <v>0.30208333333333331</v>
      </c>
      <c r="BI7" s="255">
        <f>'Tables - lists and codes'!D43</f>
        <v>0.45833333333333331</v>
      </c>
      <c r="BJ7" s="255">
        <f>'Tables - lists and codes'!E43</f>
        <v>0.53125</v>
      </c>
      <c r="BK7" s="300">
        <f>'Tables - lists and codes'!E14</f>
        <v>0.60416666666666663</v>
      </c>
      <c r="BL7" s="226"/>
      <c r="BM7" s="226"/>
      <c r="BN7" s="226"/>
      <c r="BO7" s="226"/>
      <c r="BP7" s="226"/>
      <c r="BQ7" s="226"/>
      <c r="BR7" s="226"/>
      <c r="BS7" s="226"/>
      <c r="BT7" s="226"/>
      <c r="BU7" s="226"/>
      <c r="BV7" s="226"/>
      <c r="BW7" s="226"/>
      <c r="BX7" s="226"/>
      <c r="BY7" s="226"/>
      <c r="BZ7" s="226"/>
      <c r="CA7" s="226"/>
      <c r="CB7" s="226"/>
      <c r="CC7" s="226"/>
      <c r="CD7" s="226"/>
      <c r="CE7" s="226"/>
      <c r="CF7" s="226"/>
      <c r="CG7" s="226"/>
      <c r="CH7" s="226"/>
      <c r="CI7" s="226"/>
      <c r="CJ7" s="226"/>
      <c r="CK7" s="226"/>
      <c r="CL7" s="226"/>
      <c r="CM7" s="226"/>
      <c r="CN7" s="226"/>
      <c r="CO7" s="226"/>
      <c r="CP7" s="226"/>
      <c r="CQ7" s="226"/>
    </row>
    <row r="8" spans="1:95" ht="35.1" customHeight="1" x14ac:dyDescent="0.25">
      <c r="A8" s="284"/>
      <c r="B8" s="245" t="str">
        <f>'Tables - lists and codes'!B9</f>
        <v>B&amp;P Cook</v>
      </c>
      <c r="C8" s="244" t="str">
        <f>IF('Daily Sheets'!G8="OPEN","",'Daily Sheets'!G8)</f>
        <v/>
      </c>
      <c r="D8" s="220" t="s">
        <v>80</v>
      </c>
      <c r="E8" s="240">
        <f>'Tables - lists and codes'!D9</f>
        <v>0.29166666666666669</v>
      </c>
      <c r="F8" s="240">
        <f>'Tables - lists and codes'!C44</f>
        <v>0.40625</v>
      </c>
      <c r="G8" s="240">
        <f>'Tables - lists and codes'!D44</f>
        <v>0.5625</v>
      </c>
      <c r="H8" s="240" t="str">
        <f>'Tables - lists and codes'!E44</f>
        <v>N/A</v>
      </c>
      <c r="I8" s="285">
        <f>'Tables - lists and codes'!E9</f>
        <v>0.58333333333333337</v>
      </c>
      <c r="J8" s="284"/>
      <c r="K8" s="248" t="str">
        <f>'Tables - lists and codes'!B9</f>
        <v>B&amp;P Cook</v>
      </c>
      <c r="L8" s="247" t="str">
        <f>IF('Daily Sheets'!K8="OPEN","",'Daily Sheets'!K8)</f>
        <v/>
      </c>
      <c r="M8" s="220"/>
      <c r="N8" s="242">
        <f>'Tables - lists and codes'!D9</f>
        <v>0.29166666666666669</v>
      </c>
      <c r="O8" s="242">
        <f>'Tables - lists and codes'!C44</f>
        <v>0.40625</v>
      </c>
      <c r="P8" s="242">
        <f>'Tables - lists and codes'!D44</f>
        <v>0.5625</v>
      </c>
      <c r="Q8" s="242" t="str">
        <f>'Tables - lists and codes'!E44</f>
        <v>N/A</v>
      </c>
      <c r="R8" s="299">
        <f>'Tables - lists and codes'!E9</f>
        <v>0.58333333333333337</v>
      </c>
      <c r="S8" s="284"/>
      <c r="T8" s="248" t="str">
        <f>'Tables - lists and codes'!B9</f>
        <v>B&amp;P Cook</v>
      </c>
      <c r="U8" s="247" t="str">
        <f>IF('Daily Sheets'!O8="OPEN","",'Daily Sheets'!O8)</f>
        <v/>
      </c>
      <c r="V8" s="220"/>
      <c r="W8" s="242">
        <f>'Tables - lists and codes'!D9</f>
        <v>0.29166666666666669</v>
      </c>
      <c r="X8" s="242">
        <f>'Tables - lists and codes'!C44</f>
        <v>0.40625</v>
      </c>
      <c r="Y8" s="242">
        <f>'Tables - lists and codes'!D44</f>
        <v>0.5625</v>
      </c>
      <c r="Z8" s="242" t="str">
        <f>'Tables - lists and codes'!E44</f>
        <v>N/A</v>
      </c>
      <c r="AA8" s="299">
        <f>'Tables - lists and codes'!E9</f>
        <v>0.58333333333333337</v>
      </c>
      <c r="AB8" s="284"/>
      <c r="AC8" s="248" t="str">
        <f>'Tables - lists and codes'!B9</f>
        <v>B&amp;P Cook</v>
      </c>
      <c r="AD8" s="247" t="str">
        <f>IF('Daily Sheets'!S8="OPEN","",'Daily Sheets'!S8)</f>
        <v/>
      </c>
      <c r="AE8" s="220"/>
      <c r="AF8" s="242">
        <f>'Tables - lists and codes'!D9</f>
        <v>0.29166666666666669</v>
      </c>
      <c r="AG8" s="242">
        <f>'Tables - lists and codes'!C44</f>
        <v>0.40625</v>
      </c>
      <c r="AH8" s="242">
        <f>'Tables - lists and codes'!D44</f>
        <v>0.5625</v>
      </c>
      <c r="AI8" s="242" t="str">
        <f>'Tables - lists and codes'!E44</f>
        <v>N/A</v>
      </c>
      <c r="AJ8" s="299">
        <f>'Tables - lists and codes'!E9</f>
        <v>0.58333333333333337</v>
      </c>
      <c r="AK8" s="284"/>
      <c r="AL8" s="248" t="str">
        <f>'Tables - lists and codes'!B9</f>
        <v>B&amp;P Cook</v>
      </c>
      <c r="AM8" s="247" t="str">
        <f>IF('Daily Sheets'!W8="OPEN","",'Daily Sheets'!W8)</f>
        <v/>
      </c>
      <c r="AN8" s="220"/>
      <c r="AO8" s="242">
        <f>'Tables - lists and codes'!D9</f>
        <v>0.29166666666666669</v>
      </c>
      <c r="AP8" s="242">
        <f>'Tables - lists and codes'!C44</f>
        <v>0.40625</v>
      </c>
      <c r="AQ8" s="242">
        <f>'Tables - lists and codes'!D44</f>
        <v>0.5625</v>
      </c>
      <c r="AR8" s="242" t="str">
        <f>'Tables - lists and codes'!E44</f>
        <v>N/A</v>
      </c>
      <c r="AS8" s="299">
        <f>'Tables - lists and codes'!E9</f>
        <v>0.58333333333333337</v>
      </c>
      <c r="AT8" s="284"/>
      <c r="AU8" s="248" t="str">
        <f>'Tables - lists and codes'!B9</f>
        <v>B&amp;P Cook</v>
      </c>
      <c r="AV8" s="247" t="str">
        <f>IF('Daily Sheets'!AA8="OPEN","",'Daily Sheets'!AA8)</f>
        <v/>
      </c>
      <c r="AW8" s="220"/>
      <c r="AX8" s="242">
        <f>'Tables - lists and codes'!D9</f>
        <v>0.29166666666666669</v>
      </c>
      <c r="AY8" s="242">
        <f>'Tables - lists and codes'!C44</f>
        <v>0.40625</v>
      </c>
      <c r="AZ8" s="242">
        <f>'Tables - lists and codes'!D44</f>
        <v>0.5625</v>
      </c>
      <c r="BA8" s="242" t="str">
        <f>'Tables - lists and codes'!E44</f>
        <v>N/A</v>
      </c>
      <c r="BB8" s="299">
        <f>'Tables - lists and codes'!E9</f>
        <v>0.58333333333333337</v>
      </c>
      <c r="BC8" s="284"/>
      <c r="BD8" s="248" t="str">
        <f>'Tables - lists and codes'!B9</f>
        <v>B&amp;P Cook</v>
      </c>
      <c r="BE8" s="247" t="str">
        <f>IF('Daily Sheets'!AE8="OPEN","",'Daily Sheets'!AE8)</f>
        <v/>
      </c>
      <c r="BF8" s="220"/>
      <c r="BG8" s="242">
        <f>'Tables - lists and codes'!D9</f>
        <v>0.29166666666666669</v>
      </c>
      <c r="BH8" s="242">
        <f>'Tables - lists and codes'!C44</f>
        <v>0.40625</v>
      </c>
      <c r="BI8" s="242">
        <f>'Tables - lists and codes'!D44</f>
        <v>0.5625</v>
      </c>
      <c r="BJ8" s="242" t="str">
        <f>'Tables - lists and codes'!E44</f>
        <v>N/A</v>
      </c>
      <c r="BK8" s="299">
        <f>'Tables - lists and codes'!E15</f>
        <v>0.60416666666666663</v>
      </c>
      <c r="BL8" s="226"/>
      <c r="BM8" s="226"/>
      <c r="BN8" s="226"/>
      <c r="BO8" s="226"/>
      <c r="BP8" s="226"/>
      <c r="BQ8" s="226"/>
      <c r="BR8" s="226"/>
      <c r="BS8" s="226"/>
      <c r="BT8" s="226"/>
      <c r="BU8" s="226"/>
      <c r="BV8" s="226"/>
      <c r="BW8" s="226"/>
      <c r="BX8" s="226"/>
      <c r="BY8" s="226"/>
      <c r="BZ8" s="226"/>
      <c r="CA8" s="226"/>
      <c r="CB8" s="226"/>
      <c r="CC8" s="226"/>
      <c r="CD8" s="226"/>
      <c r="CE8" s="226"/>
      <c r="CF8" s="226"/>
      <c r="CG8" s="226"/>
      <c r="CH8" s="226"/>
      <c r="CI8" s="226"/>
      <c r="CJ8" s="226"/>
      <c r="CK8" s="226"/>
      <c r="CL8" s="226"/>
      <c r="CM8" s="226"/>
      <c r="CN8" s="226"/>
      <c r="CO8" s="226"/>
      <c r="CP8" s="226"/>
      <c r="CQ8" s="226"/>
    </row>
    <row r="9" spans="1:95" s="229" customFormat="1" ht="35.1" customHeight="1" x14ac:dyDescent="0.25">
      <c r="A9" s="286"/>
      <c r="B9" s="249" t="str">
        <f>'Tables - lists and codes'!B10</f>
        <v>Deli Cook</v>
      </c>
      <c r="C9" s="250" t="str">
        <f>IF('Daily Sheets'!G9="OPEN","",'Daily Sheets'!G9)</f>
        <v/>
      </c>
      <c r="D9" s="256"/>
      <c r="E9" s="252">
        <f>'Tables - lists and codes'!D10</f>
        <v>0.45833333333333331</v>
      </c>
      <c r="F9" s="252">
        <f>'Tables - lists and codes'!C45</f>
        <v>0.55208333333333337</v>
      </c>
      <c r="G9" s="252">
        <f>'Tables - lists and codes'!D45</f>
        <v>0.61458333333333337</v>
      </c>
      <c r="H9" s="252">
        <f>'Tables - lists and codes'!E45</f>
        <v>0.6875</v>
      </c>
      <c r="I9" s="287">
        <f>'Tables - lists and codes'!E10</f>
        <v>0.8125</v>
      </c>
      <c r="J9" s="286"/>
      <c r="K9" s="253" t="str">
        <f>'Tables - lists and codes'!B10</f>
        <v>Deli Cook</v>
      </c>
      <c r="L9" s="254" t="str">
        <f>IF('Daily Sheets'!K9="OPEN","",'Daily Sheets'!K9)</f>
        <v/>
      </c>
      <c r="M9" s="256"/>
      <c r="N9" s="255">
        <f>'Tables - lists and codes'!D10</f>
        <v>0.45833333333333331</v>
      </c>
      <c r="O9" s="255">
        <f>'Tables - lists and codes'!C45</f>
        <v>0.55208333333333337</v>
      </c>
      <c r="P9" s="255">
        <f>'Tables - lists and codes'!D45</f>
        <v>0.61458333333333337</v>
      </c>
      <c r="Q9" s="255">
        <f>'Tables - lists and codes'!E45</f>
        <v>0.6875</v>
      </c>
      <c r="R9" s="300">
        <f>'Tables - lists and codes'!E10</f>
        <v>0.8125</v>
      </c>
      <c r="S9" s="286"/>
      <c r="T9" s="253" t="str">
        <f>'Tables - lists and codes'!B10</f>
        <v>Deli Cook</v>
      </c>
      <c r="U9" s="254" t="str">
        <f>IF('Daily Sheets'!O9="OPEN","",'Daily Sheets'!O9)</f>
        <v/>
      </c>
      <c r="V9" s="256"/>
      <c r="W9" s="255">
        <f>'Tables - lists and codes'!D10</f>
        <v>0.45833333333333331</v>
      </c>
      <c r="X9" s="255">
        <f>'Tables - lists and codes'!C45</f>
        <v>0.55208333333333337</v>
      </c>
      <c r="Y9" s="255">
        <f>'Tables - lists and codes'!D45</f>
        <v>0.61458333333333337</v>
      </c>
      <c r="Z9" s="255">
        <f>'Tables - lists and codes'!E45</f>
        <v>0.6875</v>
      </c>
      <c r="AA9" s="300">
        <f>'Tables - lists and codes'!E10</f>
        <v>0.8125</v>
      </c>
      <c r="AB9" s="286"/>
      <c r="AC9" s="253" t="str">
        <f>'Tables - lists and codes'!B10</f>
        <v>Deli Cook</v>
      </c>
      <c r="AD9" s="254" t="str">
        <f>IF('Daily Sheets'!S9="OPEN","",'Daily Sheets'!S9)</f>
        <v/>
      </c>
      <c r="AE9" s="256"/>
      <c r="AF9" s="255">
        <f>'Tables - lists and codes'!D10</f>
        <v>0.45833333333333331</v>
      </c>
      <c r="AG9" s="255">
        <f>'Tables - lists and codes'!C45</f>
        <v>0.55208333333333337</v>
      </c>
      <c r="AH9" s="255">
        <f>'Tables - lists and codes'!D45</f>
        <v>0.61458333333333337</v>
      </c>
      <c r="AI9" s="255">
        <f>'Tables - lists and codes'!E45</f>
        <v>0.6875</v>
      </c>
      <c r="AJ9" s="300">
        <f>'Tables - lists and codes'!E10</f>
        <v>0.8125</v>
      </c>
      <c r="AK9" s="286"/>
      <c r="AL9" s="253" t="str">
        <f>'Tables - lists and codes'!B10</f>
        <v>Deli Cook</v>
      </c>
      <c r="AM9" s="254" t="str">
        <f>IF('Daily Sheets'!W9="OPEN","",'Daily Sheets'!W9)</f>
        <v/>
      </c>
      <c r="AN9" s="256"/>
      <c r="AO9" s="255">
        <f>'Tables - lists and codes'!D10</f>
        <v>0.45833333333333331</v>
      </c>
      <c r="AP9" s="255">
        <f>'Tables - lists and codes'!C45</f>
        <v>0.55208333333333337</v>
      </c>
      <c r="AQ9" s="255">
        <f>'Tables - lists and codes'!D45</f>
        <v>0.61458333333333337</v>
      </c>
      <c r="AR9" s="255">
        <f>'Tables - lists and codes'!E45</f>
        <v>0.6875</v>
      </c>
      <c r="AS9" s="300">
        <f>'Tables - lists and codes'!E10</f>
        <v>0.8125</v>
      </c>
      <c r="AT9" s="286"/>
      <c r="AU9" s="253" t="str">
        <f>'Tables - lists and codes'!B10</f>
        <v>Deli Cook</v>
      </c>
      <c r="AV9" s="254" t="str">
        <f>IF('Daily Sheets'!AA9="OPEN","",'Daily Sheets'!AA9)</f>
        <v/>
      </c>
      <c r="AW9" s="256"/>
      <c r="AX9" s="255">
        <f>'Tables - lists and codes'!D10</f>
        <v>0.45833333333333331</v>
      </c>
      <c r="AY9" s="255">
        <f>'Tables - lists and codes'!C45</f>
        <v>0.55208333333333337</v>
      </c>
      <c r="AZ9" s="255">
        <f>'Tables - lists and codes'!D45</f>
        <v>0.61458333333333337</v>
      </c>
      <c r="BA9" s="255">
        <f>'Tables - lists and codes'!E45</f>
        <v>0.6875</v>
      </c>
      <c r="BB9" s="300">
        <f>'Tables - lists and codes'!E10</f>
        <v>0.8125</v>
      </c>
      <c r="BC9" s="286"/>
      <c r="BD9" s="253" t="str">
        <f>'Tables - lists and codes'!B10</f>
        <v>Deli Cook</v>
      </c>
      <c r="BE9" s="254" t="str">
        <f>IF('Daily Sheets'!AE9="OPEN","",'Daily Sheets'!AE9)</f>
        <v/>
      </c>
      <c r="BF9" s="256"/>
      <c r="BG9" s="255">
        <f>'Tables - lists and codes'!D10</f>
        <v>0.45833333333333331</v>
      </c>
      <c r="BH9" s="255">
        <f>'Tables - lists and codes'!C45</f>
        <v>0.55208333333333337</v>
      </c>
      <c r="BI9" s="255">
        <f>'Tables - lists and codes'!D45</f>
        <v>0.61458333333333337</v>
      </c>
      <c r="BJ9" s="255">
        <f>'Tables - lists and codes'!E45</f>
        <v>0.6875</v>
      </c>
      <c r="BK9" s="300">
        <f>'Tables - lists and codes'!E16</f>
        <v>0.77083333333333337</v>
      </c>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row>
    <row r="10" spans="1:95" ht="35.1" customHeight="1" x14ac:dyDescent="0.25">
      <c r="A10" s="284"/>
      <c r="B10" s="245" t="str">
        <f>'Tables - lists and codes'!B11</f>
        <v>Dinner Cook 1</v>
      </c>
      <c r="C10" s="244" t="str">
        <f>IF('Daily Sheets'!G10="OPEN","",'Daily Sheets'!G10)</f>
        <v/>
      </c>
      <c r="D10" s="54"/>
      <c r="E10" s="240">
        <f>'Tables - lists and codes'!D11</f>
        <v>0.45833333333333331</v>
      </c>
      <c r="F10" s="240">
        <f>'Tables - lists and codes'!C46</f>
        <v>0.55208333333333337</v>
      </c>
      <c r="G10" s="240">
        <f>'Tables - lists and codes'!D46</f>
        <v>0.64583333333333337</v>
      </c>
      <c r="H10" s="240">
        <f>'Tables - lists and codes'!E46</f>
        <v>0.69791666666666663</v>
      </c>
      <c r="I10" s="285">
        <f>'Tables - lists and codes'!E11</f>
        <v>0.8125</v>
      </c>
      <c r="J10" s="284"/>
      <c r="K10" s="248" t="str">
        <f>'Tables - lists and codes'!B11</f>
        <v>Dinner Cook 1</v>
      </c>
      <c r="L10" s="247" t="str">
        <f>IF('Daily Sheets'!K10="OPEN","",'Daily Sheets'!K10)</f>
        <v/>
      </c>
      <c r="M10" s="54"/>
      <c r="N10" s="242">
        <f>'Tables - lists and codes'!D11</f>
        <v>0.45833333333333331</v>
      </c>
      <c r="O10" s="242">
        <f>'Tables - lists and codes'!C46</f>
        <v>0.55208333333333337</v>
      </c>
      <c r="P10" s="242">
        <f>'Tables - lists and codes'!D46</f>
        <v>0.64583333333333337</v>
      </c>
      <c r="Q10" s="242">
        <f>'Tables - lists and codes'!E46</f>
        <v>0.69791666666666663</v>
      </c>
      <c r="R10" s="299">
        <f>'Tables - lists and codes'!E11</f>
        <v>0.8125</v>
      </c>
      <c r="S10" s="284"/>
      <c r="T10" s="248" t="str">
        <f>'Tables - lists and codes'!B11</f>
        <v>Dinner Cook 1</v>
      </c>
      <c r="U10" s="247" t="str">
        <f>IF('Daily Sheets'!O10="OPEN","",'Daily Sheets'!O10)</f>
        <v/>
      </c>
      <c r="V10" s="54"/>
      <c r="W10" s="242">
        <f>'Tables - lists and codes'!D11</f>
        <v>0.45833333333333331</v>
      </c>
      <c r="X10" s="242">
        <f>'Tables - lists and codes'!C46</f>
        <v>0.55208333333333337</v>
      </c>
      <c r="Y10" s="242">
        <f>'Tables - lists and codes'!D46</f>
        <v>0.64583333333333337</v>
      </c>
      <c r="Z10" s="242">
        <f>'Tables - lists and codes'!E46</f>
        <v>0.69791666666666663</v>
      </c>
      <c r="AA10" s="299">
        <f>'Tables - lists and codes'!E11</f>
        <v>0.8125</v>
      </c>
      <c r="AB10" s="284"/>
      <c r="AC10" s="248" t="str">
        <f>'Tables - lists and codes'!B11</f>
        <v>Dinner Cook 1</v>
      </c>
      <c r="AD10" s="247" t="str">
        <f>IF('Daily Sheets'!S10="OPEN","",'Daily Sheets'!S10)</f>
        <v/>
      </c>
      <c r="AE10" s="54"/>
      <c r="AF10" s="242">
        <f>'Tables - lists and codes'!D11</f>
        <v>0.45833333333333331</v>
      </c>
      <c r="AG10" s="242">
        <f>'Tables - lists and codes'!C46</f>
        <v>0.55208333333333337</v>
      </c>
      <c r="AH10" s="242">
        <f>'Tables - lists and codes'!D46</f>
        <v>0.64583333333333337</v>
      </c>
      <c r="AI10" s="242">
        <f>'Tables - lists and codes'!E46</f>
        <v>0.69791666666666663</v>
      </c>
      <c r="AJ10" s="299">
        <f>'Tables - lists and codes'!E11</f>
        <v>0.8125</v>
      </c>
      <c r="AK10" s="284"/>
      <c r="AL10" s="248" t="str">
        <f>'Tables - lists and codes'!B11</f>
        <v>Dinner Cook 1</v>
      </c>
      <c r="AM10" s="247" t="str">
        <f>IF('Daily Sheets'!W10="OPEN","",'Daily Sheets'!W10)</f>
        <v/>
      </c>
      <c r="AN10" s="54"/>
      <c r="AO10" s="242">
        <f>'Tables - lists and codes'!D11</f>
        <v>0.45833333333333331</v>
      </c>
      <c r="AP10" s="242">
        <f>'Tables - lists and codes'!C46</f>
        <v>0.55208333333333337</v>
      </c>
      <c r="AQ10" s="242">
        <f>'Tables - lists and codes'!D46</f>
        <v>0.64583333333333337</v>
      </c>
      <c r="AR10" s="242">
        <f>'Tables - lists and codes'!E46</f>
        <v>0.69791666666666663</v>
      </c>
      <c r="AS10" s="299">
        <f>'Tables - lists and codes'!E11</f>
        <v>0.8125</v>
      </c>
      <c r="AT10" s="284"/>
      <c r="AU10" s="248" t="str">
        <f>'Tables - lists and codes'!B11</f>
        <v>Dinner Cook 1</v>
      </c>
      <c r="AV10" s="247" t="str">
        <f>IF('Daily Sheets'!AA10="OPEN","",'Daily Sheets'!AA10)</f>
        <v/>
      </c>
      <c r="AW10" s="54"/>
      <c r="AX10" s="242">
        <f>'Tables - lists and codes'!D11</f>
        <v>0.45833333333333331</v>
      </c>
      <c r="AY10" s="242">
        <f>'Tables - lists and codes'!C46</f>
        <v>0.55208333333333337</v>
      </c>
      <c r="AZ10" s="242">
        <f>'Tables - lists and codes'!D46</f>
        <v>0.64583333333333337</v>
      </c>
      <c r="BA10" s="242">
        <f>'Tables - lists and codes'!E46</f>
        <v>0.69791666666666663</v>
      </c>
      <c r="BB10" s="299">
        <f>'Tables - lists and codes'!E11</f>
        <v>0.8125</v>
      </c>
      <c r="BC10" s="284"/>
      <c r="BD10" s="248" t="str">
        <f>'Tables - lists and codes'!B11</f>
        <v>Dinner Cook 1</v>
      </c>
      <c r="BE10" s="247" t="str">
        <f>IF('Daily Sheets'!AE10="OPEN","",'Daily Sheets'!AE10)</f>
        <v/>
      </c>
      <c r="BF10" s="54"/>
      <c r="BG10" s="242">
        <f>'Tables - lists and codes'!D11</f>
        <v>0.45833333333333331</v>
      </c>
      <c r="BH10" s="242">
        <f>'Tables - lists and codes'!C46</f>
        <v>0.55208333333333337</v>
      </c>
      <c r="BI10" s="242">
        <f>'Tables - lists and codes'!D46</f>
        <v>0.64583333333333337</v>
      </c>
      <c r="BJ10" s="242">
        <f>'Tables - lists and codes'!E46</f>
        <v>0.69791666666666663</v>
      </c>
      <c r="BK10" s="299">
        <f>'Tables - lists and codes'!E17</f>
        <v>0.85416666666666663</v>
      </c>
      <c r="BL10" s="226"/>
      <c r="BM10" s="226"/>
      <c r="BN10" s="226"/>
      <c r="BO10" s="226"/>
      <c r="BP10" s="226"/>
      <c r="BQ10" s="226"/>
      <c r="BR10" s="226"/>
      <c r="BS10" s="226"/>
      <c r="BT10" s="226"/>
      <c r="BU10" s="226"/>
      <c r="BV10" s="226"/>
      <c r="BW10" s="226"/>
      <c r="BX10" s="226"/>
      <c r="BY10" s="226"/>
      <c r="BZ10" s="226"/>
      <c r="CA10" s="226"/>
      <c r="CB10" s="226"/>
      <c r="CC10" s="226"/>
      <c r="CD10" s="226"/>
      <c r="CE10" s="226"/>
      <c r="CF10" s="226"/>
      <c r="CG10" s="226"/>
      <c r="CH10" s="226"/>
      <c r="CI10" s="226"/>
      <c r="CJ10" s="226"/>
      <c r="CK10" s="226"/>
      <c r="CL10" s="226"/>
      <c r="CM10" s="226"/>
      <c r="CN10" s="226"/>
      <c r="CO10" s="226"/>
      <c r="CP10" s="226"/>
      <c r="CQ10" s="226"/>
    </row>
    <row r="11" spans="1:95" s="229" customFormat="1" ht="35.1" customHeight="1" thickBot="1" x14ac:dyDescent="0.3">
      <c r="A11" s="288"/>
      <c r="B11" s="261" t="str">
        <f>'Tables - lists and codes'!B12</f>
        <v>Dinner Cook 2</v>
      </c>
      <c r="C11" s="262" t="str">
        <f>IF('Daily Sheets'!G11="OPEN","",'Daily Sheets'!G11)</f>
        <v/>
      </c>
      <c r="D11" s="263"/>
      <c r="E11" s="264">
        <f>'Tables - lists and codes'!D12</f>
        <v>4.1666666666666664E-2</v>
      </c>
      <c r="F11" s="264">
        <f>'Tables - lists and codes'!C47</f>
        <v>0.66666666666666663</v>
      </c>
      <c r="G11" s="264" t="str">
        <f>'Tables - lists and codes'!D47</f>
        <v>N/A</v>
      </c>
      <c r="H11" s="264" t="str">
        <f>'Tables - lists and codes'!E47</f>
        <v>N/A</v>
      </c>
      <c r="I11" s="289">
        <f>'Tables - lists and codes'!E12</f>
        <v>0.8125</v>
      </c>
      <c r="J11" s="288"/>
      <c r="K11" s="265" t="str">
        <f>'Tables - lists and codes'!B12</f>
        <v>Dinner Cook 2</v>
      </c>
      <c r="L11" s="266" t="str">
        <f>IF('Daily Sheets'!K11="OPEN","",'Daily Sheets'!K11)</f>
        <v/>
      </c>
      <c r="M11" s="263"/>
      <c r="N11" s="267">
        <f>'Tables - lists and codes'!D12</f>
        <v>4.1666666666666664E-2</v>
      </c>
      <c r="O11" s="267">
        <f>'Tables - lists and codes'!C47</f>
        <v>0.66666666666666663</v>
      </c>
      <c r="P11" s="267" t="str">
        <f>'Tables - lists and codes'!D47</f>
        <v>N/A</v>
      </c>
      <c r="Q11" s="267" t="str">
        <f>'Tables - lists and codes'!E47</f>
        <v>N/A</v>
      </c>
      <c r="R11" s="301">
        <f>'Tables - lists and codes'!E12</f>
        <v>0.8125</v>
      </c>
      <c r="S11" s="288"/>
      <c r="T11" s="265" t="str">
        <f>'Tables - lists and codes'!B12</f>
        <v>Dinner Cook 2</v>
      </c>
      <c r="U11" s="266" t="str">
        <f>IF('Daily Sheets'!O11="OPEN","",'Daily Sheets'!O11)</f>
        <v/>
      </c>
      <c r="V11" s="263"/>
      <c r="W11" s="267">
        <f>'Tables - lists and codes'!D12</f>
        <v>4.1666666666666664E-2</v>
      </c>
      <c r="X11" s="267">
        <f>'Tables - lists and codes'!C47</f>
        <v>0.66666666666666663</v>
      </c>
      <c r="Y11" s="267" t="str">
        <f>'Tables - lists and codes'!D47</f>
        <v>N/A</v>
      </c>
      <c r="Z11" s="267" t="str">
        <f>'Tables - lists and codes'!E47</f>
        <v>N/A</v>
      </c>
      <c r="AA11" s="301">
        <f>'Tables - lists and codes'!E12</f>
        <v>0.8125</v>
      </c>
      <c r="AB11" s="288"/>
      <c r="AC11" s="265" t="str">
        <f>'Tables - lists and codes'!B12</f>
        <v>Dinner Cook 2</v>
      </c>
      <c r="AD11" s="266" t="str">
        <f>IF('Daily Sheets'!S11="OPEN","",'Daily Sheets'!S11)</f>
        <v/>
      </c>
      <c r="AE11" s="263"/>
      <c r="AF11" s="267">
        <f>'Tables - lists and codes'!D12</f>
        <v>4.1666666666666664E-2</v>
      </c>
      <c r="AG11" s="267">
        <f>'Tables - lists and codes'!C47</f>
        <v>0.66666666666666663</v>
      </c>
      <c r="AH11" s="267" t="str">
        <f>'Tables - lists and codes'!D47</f>
        <v>N/A</v>
      </c>
      <c r="AI11" s="267" t="str">
        <f>'Tables - lists and codes'!E47</f>
        <v>N/A</v>
      </c>
      <c r="AJ11" s="301">
        <f>'Tables - lists and codes'!E12</f>
        <v>0.8125</v>
      </c>
      <c r="AK11" s="288"/>
      <c r="AL11" s="265" t="str">
        <f>'Tables - lists and codes'!B12</f>
        <v>Dinner Cook 2</v>
      </c>
      <c r="AM11" s="266" t="str">
        <f>IF('Daily Sheets'!W11="OPEN","",'Daily Sheets'!W11)</f>
        <v/>
      </c>
      <c r="AN11" s="263"/>
      <c r="AO11" s="267">
        <f>'Tables - lists and codes'!D12</f>
        <v>4.1666666666666664E-2</v>
      </c>
      <c r="AP11" s="267">
        <f>'Tables - lists and codes'!C47</f>
        <v>0.66666666666666663</v>
      </c>
      <c r="AQ11" s="267" t="str">
        <f>'Tables - lists and codes'!D47</f>
        <v>N/A</v>
      </c>
      <c r="AR11" s="267" t="str">
        <f>'Tables - lists and codes'!E47</f>
        <v>N/A</v>
      </c>
      <c r="AS11" s="301">
        <f>'Tables - lists and codes'!E12</f>
        <v>0.8125</v>
      </c>
      <c r="AT11" s="288"/>
      <c r="AU11" s="265" t="str">
        <f>'Tables - lists and codes'!B12</f>
        <v>Dinner Cook 2</v>
      </c>
      <c r="AV11" s="266" t="str">
        <f>IF('Daily Sheets'!AA11="OPEN","",'Daily Sheets'!AA11)</f>
        <v/>
      </c>
      <c r="AW11" s="263"/>
      <c r="AX11" s="267">
        <f>'Tables - lists and codes'!D12</f>
        <v>4.1666666666666664E-2</v>
      </c>
      <c r="AY11" s="267">
        <f>'Tables - lists and codes'!C47</f>
        <v>0.66666666666666663</v>
      </c>
      <c r="AZ11" s="267" t="str">
        <f>'Tables - lists and codes'!D47</f>
        <v>N/A</v>
      </c>
      <c r="BA11" s="267" t="str">
        <f>'Tables - lists and codes'!E47</f>
        <v>N/A</v>
      </c>
      <c r="BB11" s="301">
        <f>'Tables - lists and codes'!E12</f>
        <v>0.8125</v>
      </c>
      <c r="BC11" s="288"/>
      <c r="BD11" s="265" t="str">
        <f>'Tables - lists and codes'!B12</f>
        <v>Dinner Cook 2</v>
      </c>
      <c r="BE11" s="266" t="str">
        <f>IF('Daily Sheets'!AE11="OPEN","",'Daily Sheets'!AE11)</f>
        <v/>
      </c>
      <c r="BF11" s="263"/>
      <c r="BG11" s="267">
        <f>'Tables - lists and codes'!D12</f>
        <v>4.1666666666666664E-2</v>
      </c>
      <c r="BH11" s="267">
        <f>'Tables - lists and codes'!C47</f>
        <v>0.66666666666666663</v>
      </c>
      <c r="BI11" s="267" t="str">
        <f>'Tables - lists and codes'!D47</f>
        <v>N/A</v>
      </c>
      <c r="BJ11" s="267" t="str">
        <f>'Tables - lists and codes'!E47</f>
        <v>N/A</v>
      </c>
      <c r="BK11" s="301" t="e">
        <f>'Tables - lists and codes'!#REF!</f>
        <v>#REF!</v>
      </c>
      <c r="BL11" s="226"/>
      <c r="BM11" s="226"/>
      <c r="BN11" s="226"/>
      <c r="BO11" s="226"/>
      <c r="BP11" s="226"/>
      <c r="BQ11" s="226"/>
      <c r="BR11" s="226"/>
      <c r="BS11" s="226"/>
      <c r="BT11" s="226"/>
      <c r="BU11" s="226"/>
      <c r="BV11" s="226"/>
      <c r="BW11" s="226"/>
      <c r="BX11" s="226"/>
      <c r="BY11" s="226"/>
      <c r="BZ11" s="226"/>
      <c r="CA11" s="226"/>
      <c r="CB11" s="226"/>
      <c r="CC11" s="226"/>
      <c r="CD11" s="226"/>
      <c r="CE11" s="226"/>
      <c r="CF11" s="226"/>
      <c r="CG11" s="226"/>
      <c r="CH11" s="226"/>
      <c r="CI11" s="226"/>
      <c r="CJ11" s="226"/>
      <c r="CK11" s="226"/>
      <c r="CL11" s="226"/>
      <c r="CM11" s="226"/>
      <c r="CN11" s="226"/>
      <c r="CO11" s="226"/>
      <c r="CP11" s="226"/>
      <c r="CQ11" s="226"/>
    </row>
    <row r="12" spans="1:95" ht="24.95" customHeight="1" thickBot="1" x14ac:dyDescent="0.4">
      <c r="A12" s="567" t="s">
        <v>81</v>
      </c>
      <c r="B12" s="568"/>
      <c r="C12" s="568"/>
      <c r="D12" s="568"/>
      <c r="E12" s="568"/>
      <c r="F12" s="568"/>
      <c r="G12" s="568"/>
      <c r="H12" s="568"/>
      <c r="I12" s="569"/>
      <c r="J12" s="567" t="s">
        <v>81</v>
      </c>
      <c r="K12" s="568"/>
      <c r="L12" s="568"/>
      <c r="M12" s="568"/>
      <c r="N12" s="568"/>
      <c r="O12" s="568"/>
      <c r="P12" s="568"/>
      <c r="Q12" s="568"/>
      <c r="R12" s="569"/>
      <c r="S12" s="567" t="s">
        <v>81</v>
      </c>
      <c r="T12" s="568"/>
      <c r="U12" s="568"/>
      <c r="V12" s="568"/>
      <c r="W12" s="568"/>
      <c r="X12" s="568"/>
      <c r="Y12" s="568"/>
      <c r="Z12" s="568"/>
      <c r="AA12" s="569"/>
      <c r="AB12" s="567" t="s">
        <v>81</v>
      </c>
      <c r="AC12" s="568"/>
      <c r="AD12" s="568"/>
      <c r="AE12" s="568"/>
      <c r="AF12" s="568"/>
      <c r="AG12" s="568"/>
      <c r="AH12" s="568"/>
      <c r="AI12" s="568"/>
      <c r="AJ12" s="569"/>
      <c r="AK12" s="567" t="s">
        <v>81</v>
      </c>
      <c r="AL12" s="568"/>
      <c r="AM12" s="568"/>
      <c r="AN12" s="568"/>
      <c r="AO12" s="568"/>
      <c r="AP12" s="568"/>
      <c r="AQ12" s="568"/>
      <c r="AR12" s="568"/>
      <c r="AS12" s="569"/>
      <c r="AT12" s="567" t="s">
        <v>81</v>
      </c>
      <c r="AU12" s="568"/>
      <c r="AV12" s="568"/>
      <c r="AW12" s="568"/>
      <c r="AX12" s="568"/>
      <c r="AY12" s="568"/>
      <c r="AZ12" s="568"/>
      <c r="BA12" s="568"/>
      <c r="BB12" s="569"/>
      <c r="BC12" s="567" t="s">
        <v>81</v>
      </c>
      <c r="BD12" s="568"/>
      <c r="BE12" s="568"/>
      <c r="BF12" s="568"/>
      <c r="BG12" s="568"/>
      <c r="BH12" s="568"/>
      <c r="BI12" s="568"/>
      <c r="BJ12" s="568"/>
      <c r="BK12" s="569"/>
      <c r="BL12" s="226"/>
      <c r="BM12" s="226"/>
      <c r="BN12" s="226"/>
      <c r="BO12" s="226"/>
      <c r="BP12" s="226"/>
      <c r="BQ12" s="226"/>
      <c r="BR12" s="226"/>
      <c r="BS12" s="226"/>
      <c r="BT12" s="226"/>
      <c r="BU12" s="226"/>
      <c r="BV12" s="226"/>
      <c r="BW12" s="226"/>
      <c r="BX12" s="226"/>
      <c r="BY12" s="226"/>
      <c r="BZ12" s="226"/>
      <c r="CA12" s="226"/>
      <c r="CB12" s="226"/>
      <c r="CC12" s="226"/>
      <c r="CD12" s="226"/>
      <c r="CE12" s="226"/>
      <c r="CF12" s="226"/>
      <c r="CG12" s="226"/>
      <c r="CH12" s="226"/>
      <c r="CI12" s="226"/>
      <c r="CJ12" s="226"/>
      <c r="CK12" s="226"/>
      <c r="CL12" s="226"/>
      <c r="CM12" s="226"/>
      <c r="CN12" s="226"/>
      <c r="CO12" s="226"/>
      <c r="CP12" s="226"/>
      <c r="CQ12" s="226"/>
    </row>
    <row r="13" spans="1:95" ht="24.95" customHeight="1" x14ac:dyDescent="0.25">
      <c r="A13" s="282" t="s">
        <v>70</v>
      </c>
      <c r="B13" s="221" t="s">
        <v>71</v>
      </c>
      <c r="C13" s="221" t="s">
        <v>72</v>
      </c>
      <c r="D13" s="221" t="s">
        <v>73</v>
      </c>
      <c r="E13" s="221" t="s">
        <v>74</v>
      </c>
      <c r="F13" s="221" t="s">
        <v>75</v>
      </c>
      <c r="G13" s="221" t="s">
        <v>76</v>
      </c>
      <c r="H13" s="221" t="s">
        <v>75</v>
      </c>
      <c r="I13" s="283" t="s">
        <v>77</v>
      </c>
      <c r="J13" s="282" t="s">
        <v>70</v>
      </c>
      <c r="K13" s="221" t="s">
        <v>71</v>
      </c>
      <c r="L13" s="221" t="s">
        <v>72</v>
      </c>
      <c r="M13" s="221" t="s">
        <v>73</v>
      </c>
      <c r="N13" s="221" t="s">
        <v>74</v>
      </c>
      <c r="O13" s="221" t="s">
        <v>75</v>
      </c>
      <c r="P13" s="221" t="s">
        <v>76</v>
      </c>
      <c r="Q13" s="221" t="s">
        <v>75</v>
      </c>
      <c r="R13" s="283" t="s">
        <v>77</v>
      </c>
      <c r="S13" s="282" t="s">
        <v>70</v>
      </c>
      <c r="T13" s="221" t="s">
        <v>71</v>
      </c>
      <c r="U13" s="221" t="s">
        <v>72</v>
      </c>
      <c r="V13" s="221" t="s">
        <v>73</v>
      </c>
      <c r="W13" s="221" t="s">
        <v>74</v>
      </c>
      <c r="X13" s="221" t="s">
        <v>75</v>
      </c>
      <c r="Y13" s="221" t="s">
        <v>76</v>
      </c>
      <c r="Z13" s="221" t="s">
        <v>75</v>
      </c>
      <c r="AA13" s="283" t="s">
        <v>77</v>
      </c>
      <c r="AB13" s="282" t="s">
        <v>70</v>
      </c>
      <c r="AC13" s="221" t="s">
        <v>71</v>
      </c>
      <c r="AD13" s="221" t="s">
        <v>72</v>
      </c>
      <c r="AE13" s="221" t="s">
        <v>73</v>
      </c>
      <c r="AF13" s="221" t="s">
        <v>74</v>
      </c>
      <c r="AG13" s="221" t="s">
        <v>75</v>
      </c>
      <c r="AH13" s="221" t="s">
        <v>76</v>
      </c>
      <c r="AI13" s="221" t="s">
        <v>75</v>
      </c>
      <c r="AJ13" s="283" t="s">
        <v>77</v>
      </c>
      <c r="AK13" s="282" t="s">
        <v>70</v>
      </c>
      <c r="AL13" s="221" t="s">
        <v>71</v>
      </c>
      <c r="AM13" s="221" t="s">
        <v>72</v>
      </c>
      <c r="AN13" s="221" t="s">
        <v>73</v>
      </c>
      <c r="AO13" s="221" t="s">
        <v>74</v>
      </c>
      <c r="AP13" s="221" t="s">
        <v>75</v>
      </c>
      <c r="AQ13" s="221" t="s">
        <v>76</v>
      </c>
      <c r="AR13" s="221" t="s">
        <v>75</v>
      </c>
      <c r="AS13" s="283" t="s">
        <v>77</v>
      </c>
      <c r="AT13" s="282" t="s">
        <v>70</v>
      </c>
      <c r="AU13" s="221" t="s">
        <v>71</v>
      </c>
      <c r="AV13" s="221" t="s">
        <v>72</v>
      </c>
      <c r="AW13" s="221" t="s">
        <v>73</v>
      </c>
      <c r="AX13" s="221" t="s">
        <v>74</v>
      </c>
      <c r="AY13" s="221" t="s">
        <v>75</v>
      </c>
      <c r="AZ13" s="221" t="s">
        <v>76</v>
      </c>
      <c r="BA13" s="221" t="s">
        <v>75</v>
      </c>
      <c r="BB13" s="283" t="s">
        <v>77</v>
      </c>
      <c r="BC13" s="282" t="s">
        <v>70</v>
      </c>
      <c r="BD13" s="221" t="s">
        <v>71</v>
      </c>
      <c r="BE13" s="221" t="s">
        <v>72</v>
      </c>
      <c r="BF13" s="221" t="s">
        <v>73</v>
      </c>
      <c r="BG13" s="221" t="s">
        <v>74</v>
      </c>
      <c r="BH13" s="221" t="s">
        <v>75</v>
      </c>
      <c r="BI13" s="221" t="s">
        <v>76</v>
      </c>
      <c r="BJ13" s="221" t="s">
        <v>75</v>
      </c>
      <c r="BK13" s="283" t="s">
        <v>77</v>
      </c>
      <c r="BL13" s="226"/>
      <c r="BM13" s="226"/>
      <c r="BN13" s="226"/>
      <c r="BO13" s="226"/>
      <c r="BP13" s="226"/>
      <c r="BQ13" s="226"/>
      <c r="BR13" s="226"/>
      <c r="BS13" s="226"/>
      <c r="BT13" s="226"/>
      <c r="BU13" s="226"/>
      <c r="BV13" s="226"/>
      <c r="BW13" s="226"/>
      <c r="BX13" s="226"/>
      <c r="BY13" s="226"/>
      <c r="BZ13" s="226"/>
      <c r="CA13" s="226"/>
      <c r="CB13" s="226"/>
      <c r="CC13" s="226"/>
      <c r="CD13" s="226"/>
      <c r="CE13" s="226"/>
      <c r="CF13" s="226"/>
      <c r="CG13" s="226"/>
      <c r="CH13" s="226"/>
      <c r="CI13" s="226"/>
      <c r="CJ13" s="226"/>
      <c r="CK13" s="226"/>
      <c r="CL13" s="226"/>
      <c r="CM13" s="226"/>
      <c r="CN13" s="226"/>
      <c r="CO13" s="226"/>
      <c r="CP13" s="226"/>
      <c r="CQ13" s="226"/>
    </row>
    <row r="14" spans="1:95" ht="35.1" customHeight="1" x14ac:dyDescent="0.25">
      <c r="A14" s="284"/>
      <c r="B14" s="246" t="str">
        <f>'Tables - lists and codes'!B13</f>
        <v>Am Grill Cook</v>
      </c>
      <c r="C14" s="247" t="str">
        <f>IF('Daily Sheets'!G14="OPEN","",'Daily Sheets'!G14)</f>
        <v/>
      </c>
      <c r="D14" s="55" t="s">
        <v>82</v>
      </c>
      <c r="E14" s="240">
        <f>'Tables - lists and codes'!D13</f>
        <v>0.22916666666666666</v>
      </c>
      <c r="F14" s="241">
        <f>'Tables - lists and codes'!C48</f>
        <v>0.39583333333333331</v>
      </c>
      <c r="G14" s="240">
        <f>'Tables - lists and codes'!D48</f>
        <v>0.54166666666666663</v>
      </c>
      <c r="H14" s="240" t="str">
        <f>'Tables - lists and codes'!E48</f>
        <v>N/A</v>
      </c>
      <c r="I14" s="285">
        <f>'Tables - lists and codes'!E13</f>
        <v>0.58333333333333337</v>
      </c>
      <c r="J14" s="284"/>
      <c r="K14" s="246" t="str">
        <f>'Tables - lists and codes'!B13</f>
        <v>Am Grill Cook</v>
      </c>
      <c r="L14" s="247" t="str">
        <f>IF('Daily Sheets'!K14="OPEN","",'Daily Sheets'!K14)</f>
        <v/>
      </c>
      <c r="M14" s="55"/>
      <c r="N14" s="242">
        <f>'Tables - lists and codes'!D13</f>
        <v>0.22916666666666666</v>
      </c>
      <c r="O14" s="243">
        <f>'Tables - lists and codes'!C48</f>
        <v>0.39583333333333331</v>
      </c>
      <c r="P14" s="243">
        <f>'Tables - lists and codes'!D48</f>
        <v>0.54166666666666663</v>
      </c>
      <c r="Q14" s="243" t="str">
        <f>'Tables - lists and codes'!E48</f>
        <v>N/A</v>
      </c>
      <c r="R14" s="299">
        <f>'Tables - lists and codes'!E13</f>
        <v>0.58333333333333337</v>
      </c>
      <c r="S14" s="284"/>
      <c r="T14" s="246" t="str">
        <f>'Tables - lists and codes'!B13</f>
        <v>Am Grill Cook</v>
      </c>
      <c r="U14" s="247" t="str">
        <f>IF('Daily Sheets'!O14="OPEN","",'Daily Sheets'!O14)</f>
        <v/>
      </c>
      <c r="V14" s="55"/>
      <c r="W14" s="242">
        <f>'Tables - lists and codes'!D13</f>
        <v>0.22916666666666666</v>
      </c>
      <c r="X14" s="243">
        <f>'Tables - lists and codes'!C48</f>
        <v>0.39583333333333331</v>
      </c>
      <c r="Y14" s="243">
        <f>'Tables - lists and codes'!D48</f>
        <v>0.54166666666666663</v>
      </c>
      <c r="Z14" s="243" t="str">
        <f>'Tables - lists and codes'!E48</f>
        <v>N/A</v>
      </c>
      <c r="AA14" s="299">
        <f>'Tables - lists and codes'!E15</f>
        <v>0.60416666666666663</v>
      </c>
      <c r="AB14" s="284"/>
      <c r="AC14" s="246" t="str">
        <f>'Tables - lists and codes'!B13</f>
        <v>Am Grill Cook</v>
      </c>
      <c r="AD14" s="247" t="str">
        <f>IF('Daily Sheets'!S14="OPEN","",'Daily Sheets'!S14)</f>
        <v/>
      </c>
      <c r="AE14" s="55"/>
      <c r="AF14" s="242">
        <f>'Tables - lists and codes'!D13</f>
        <v>0.22916666666666666</v>
      </c>
      <c r="AG14" s="243">
        <f>'Tables - lists and codes'!C48</f>
        <v>0.39583333333333331</v>
      </c>
      <c r="AH14" s="243">
        <f>'Tables - lists and codes'!D48</f>
        <v>0.54166666666666663</v>
      </c>
      <c r="AI14" s="243" t="str">
        <f>'Tables - lists and codes'!E48</f>
        <v>N/A</v>
      </c>
      <c r="AJ14" s="299">
        <f>'Tables - lists and codes'!E13</f>
        <v>0.58333333333333337</v>
      </c>
      <c r="AK14" s="284"/>
      <c r="AL14" s="246" t="str">
        <f>'Tables - lists and codes'!B13</f>
        <v>Am Grill Cook</v>
      </c>
      <c r="AM14" s="247" t="str">
        <f>IF('Daily Sheets'!W14="OPEN","",'Daily Sheets'!W14)</f>
        <v/>
      </c>
      <c r="AN14" s="55"/>
      <c r="AO14" s="242">
        <f>'Tables - lists and codes'!D13</f>
        <v>0.22916666666666666</v>
      </c>
      <c r="AP14" s="243">
        <f>'Tables - lists and codes'!C48</f>
        <v>0.39583333333333331</v>
      </c>
      <c r="AQ14" s="243">
        <f>'Tables - lists and codes'!D48</f>
        <v>0.54166666666666663</v>
      </c>
      <c r="AR14" s="243" t="str">
        <f>'Tables - lists and codes'!E48</f>
        <v>N/A</v>
      </c>
      <c r="AS14" s="299">
        <f>'Tables - lists and codes'!E13</f>
        <v>0.58333333333333337</v>
      </c>
      <c r="AT14" s="284"/>
      <c r="AU14" s="246" t="str">
        <f>'Tables - lists and codes'!B13</f>
        <v>Am Grill Cook</v>
      </c>
      <c r="AV14" s="247" t="str">
        <f>IF('Daily Sheets'!AA14="OPEN","",'Daily Sheets'!AA14)</f>
        <v/>
      </c>
      <c r="AW14" s="55"/>
      <c r="AX14" s="242">
        <f>'Tables - lists and codes'!D13</f>
        <v>0.22916666666666666</v>
      </c>
      <c r="AY14" s="243">
        <f>'Tables - lists and codes'!C48</f>
        <v>0.39583333333333331</v>
      </c>
      <c r="AZ14" s="243">
        <f>'Tables - lists and codes'!D48</f>
        <v>0.54166666666666663</v>
      </c>
      <c r="BA14" s="243" t="str">
        <f>'Tables - lists and codes'!E48</f>
        <v>N/A</v>
      </c>
      <c r="BB14" s="299">
        <f>'Tables - lists and codes'!E13</f>
        <v>0.58333333333333337</v>
      </c>
      <c r="BC14" s="284"/>
      <c r="BD14" s="246" t="str">
        <f>'Tables - lists and codes'!B13</f>
        <v>Am Grill Cook</v>
      </c>
      <c r="BE14" s="247" t="str">
        <f>IF('Daily Sheets'!AE14="OPEN","",'Daily Sheets'!AE14)</f>
        <v/>
      </c>
      <c r="BF14" s="55"/>
      <c r="BG14" s="242">
        <f>'Tables - lists and codes'!D13</f>
        <v>0.22916666666666666</v>
      </c>
      <c r="BH14" s="243">
        <f>'Tables - lists and codes'!C48</f>
        <v>0.39583333333333331</v>
      </c>
      <c r="BI14" s="243">
        <f>'Tables - lists and codes'!D48</f>
        <v>0.54166666666666663</v>
      </c>
      <c r="BJ14" s="243" t="str">
        <f>'Tables - lists and codes'!E48</f>
        <v>N/A</v>
      </c>
      <c r="BK14" s="299">
        <f>'Tables - lists and codes'!E13</f>
        <v>0.58333333333333337</v>
      </c>
      <c r="BL14" s="226"/>
      <c r="BM14" s="226"/>
      <c r="BN14" s="226"/>
      <c r="BO14" s="226"/>
      <c r="BP14" s="226"/>
      <c r="BQ14" s="226"/>
      <c r="BR14" s="226"/>
      <c r="BS14" s="226"/>
      <c r="BT14" s="226"/>
      <c r="BU14" s="226"/>
      <c r="BV14" s="226"/>
      <c r="BW14" s="226"/>
      <c r="BX14" s="226"/>
      <c r="BY14" s="226"/>
      <c r="BZ14" s="226"/>
      <c r="CA14" s="226"/>
      <c r="CB14" s="226"/>
      <c r="CC14" s="226"/>
      <c r="CD14" s="226"/>
      <c r="CE14" s="226"/>
      <c r="CF14" s="226"/>
      <c r="CG14" s="226"/>
      <c r="CH14" s="226"/>
      <c r="CI14" s="226"/>
      <c r="CJ14" s="226"/>
      <c r="CK14" s="226"/>
      <c r="CL14" s="226"/>
      <c r="CM14" s="226"/>
      <c r="CN14" s="226"/>
      <c r="CO14" s="226"/>
      <c r="CP14" s="226"/>
      <c r="CQ14" s="226"/>
    </row>
    <row r="15" spans="1:95" s="230" customFormat="1" ht="35.1" customHeight="1" x14ac:dyDescent="0.25">
      <c r="A15" s="286"/>
      <c r="B15" s="257" t="str">
        <f>'Tables - lists and codes'!B14</f>
        <v>Fry Cook</v>
      </c>
      <c r="C15" s="254" t="str">
        <f>IF('Daily Sheets'!G15="OPEN","",'Daily Sheets'!G15)</f>
        <v/>
      </c>
      <c r="D15" s="258" t="s">
        <v>83</v>
      </c>
      <c r="E15" s="252">
        <f>'Tables - lists and codes'!D14</f>
        <v>0.25</v>
      </c>
      <c r="F15" s="259">
        <f>'Tables - lists and codes'!C49</f>
        <v>0.33333333333333331</v>
      </c>
      <c r="G15" s="259">
        <f>'Tables - lists and codes'!D49</f>
        <v>0.5625</v>
      </c>
      <c r="H15" s="259" t="str">
        <f>'Tables - lists and codes'!E49</f>
        <v>N/A</v>
      </c>
      <c r="I15" s="287">
        <f>'Tables - lists and codes'!E14</f>
        <v>0.60416666666666663</v>
      </c>
      <c r="J15" s="286"/>
      <c r="K15" s="257" t="str">
        <f>'Tables - lists and codes'!B14</f>
        <v>Fry Cook</v>
      </c>
      <c r="L15" s="254" t="str">
        <f>IF('Daily Sheets'!K15="OPEN","",'Daily Sheets'!K15)</f>
        <v/>
      </c>
      <c r="M15" s="258"/>
      <c r="N15" s="255">
        <f>'Tables - lists and codes'!D14</f>
        <v>0.25</v>
      </c>
      <c r="O15" s="260">
        <f>'Tables - lists and codes'!C49</f>
        <v>0.33333333333333331</v>
      </c>
      <c r="P15" s="260">
        <f>'Tables - lists and codes'!D49</f>
        <v>0.5625</v>
      </c>
      <c r="Q15" s="260" t="str">
        <f>'Tables - lists and codes'!E49</f>
        <v>N/A</v>
      </c>
      <c r="R15" s="300">
        <f>'Tables - lists and codes'!E14</f>
        <v>0.60416666666666663</v>
      </c>
      <c r="S15" s="286"/>
      <c r="T15" s="330" t="str">
        <f>'Tables - lists and codes'!B14</f>
        <v>Fry Cook</v>
      </c>
      <c r="U15" s="331" t="str">
        <f>IF('Daily Sheets'!O15="OPEN","",'Daily Sheets'!O15)</f>
        <v/>
      </c>
      <c r="V15" s="258"/>
      <c r="W15" s="255">
        <f>'Tables - lists and codes'!D14</f>
        <v>0.25</v>
      </c>
      <c r="X15" s="260">
        <f>'Tables - lists and codes'!C49</f>
        <v>0.33333333333333331</v>
      </c>
      <c r="Y15" s="260">
        <f>'Tables - lists and codes'!D49</f>
        <v>0.5625</v>
      </c>
      <c r="Z15" s="260" t="str">
        <f>'Tables - lists and codes'!E49</f>
        <v>N/A</v>
      </c>
      <c r="AA15" s="300">
        <f>'Tables - lists and codes'!E16</f>
        <v>0.77083333333333337</v>
      </c>
      <c r="AB15" s="286"/>
      <c r="AC15" s="257" t="str">
        <f>'Tables - lists and codes'!B14</f>
        <v>Fry Cook</v>
      </c>
      <c r="AD15" s="254" t="str">
        <f>IF('Daily Sheets'!S15="OPEN","",'Daily Sheets'!S15)</f>
        <v/>
      </c>
      <c r="AE15" s="258"/>
      <c r="AF15" s="255">
        <f>'Tables - lists and codes'!D14</f>
        <v>0.25</v>
      </c>
      <c r="AG15" s="260">
        <f>'Tables - lists and codes'!C49</f>
        <v>0.33333333333333331</v>
      </c>
      <c r="AH15" s="260">
        <f>'Tables - lists and codes'!D49</f>
        <v>0.5625</v>
      </c>
      <c r="AI15" s="260" t="str">
        <f>'Tables - lists and codes'!E49</f>
        <v>N/A</v>
      </c>
      <c r="AJ15" s="300">
        <f>'Tables - lists and codes'!E14</f>
        <v>0.60416666666666663</v>
      </c>
      <c r="AK15" s="286"/>
      <c r="AL15" s="257" t="str">
        <f>'Tables - lists and codes'!B14</f>
        <v>Fry Cook</v>
      </c>
      <c r="AM15" s="254" t="str">
        <f>IF('Daily Sheets'!W15="OPEN","",'Daily Sheets'!W15)</f>
        <v/>
      </c>
      <c r="AN15" s="258"/>
      <c r="AO15" s="255">
        <f>'Tables - lists and codes'!D14</f>
        <v>0.25</v>
      </c>
      <c r="AP15" s="260">
        <f>'Tables - lists and codes'!C49</f>
        <v>0.33333333333333331</v>
      </c>
      <c r="AQ15" s="260">
        <f>'Tables - lists and codes'!D49</f>
        <v>0.5625</v>
      </c>
      <c r="AR15" s="260" t="str">
        <f>'Tables - lists and codes'!E49</f>
        <v>N/A</v>
      </c>
      <c r="AS15" s="300">
        <f>'Tables - lists and codes'!E14</f>
        <v>0.60416666666666663</v>
      </c>
      <c r="AT15" s="286"/>
      <c r="AU15" s="257" t="str">
        <f>'Tables - lists and codes'!B14</f>
        <v>Fry Cook</v>
      </c>
      <c r="AV15" s="254" t="str">
        <f>IF('Daily Sheets'!AA15="OPEN","",'Daily Sheets'!AA15)</f>
        <v/>
      </c>
      <c r="AW15" s="258"/>
      <c r="AX15" s="255">
        <f>'Tables - lists and codes'!D14</f>
        <v>0.25</v>
      </c>
      <c r="AY15" s="260">
        <f>'Tables - lists and codes'!C49</f>
        <v>0.33333333333333331</v>
      </c>
      <c r="AZ15" s="260">
        <f>'Tables - lists and codes'!D49</f>
        <v>0.5625</v>
      </c>
      <c r="BA15" s="260" t="str">
        <f>'Tables - lists and codes'!E49</f>
        <v>N/A</v>
      </c>
      <c r="BB15" s="300">
        <f>'Tables - lists and codes'!E14</f>
        <v>0.60416666666666663</v>
      </c>
      <c r="BC15" s="286"/>
      <c r="BD15" s="257" t="str">
        <f>'Tables - lists and codes'!B14</f>
        <v>Fry Cook</v>
      </c>
      <c r="BE15" s="254" t="str">
        <f>IF('Daily Sheets'!AE15="OPEN","",'Daily Sheets'!AE15)</f>
        <v/>
      </c>
      <c r="BF15" s="258"/>
      <c r="BG15" s="255">
        <f>'Tables - lists and codes'!D14</f>
        <v>0.25</v>
      </c>
      <c r="BH15" s="260">
        <f>'Tables - lists and codes'!C49</f>
        <v>0.33333333333333331</v>
      </c>
      <c r="BI15" s="260">
        <f>'Tables - lists and codes'!D49</f>
        <v>0.5625</v>
      </c>
      <c r="BJ15" s="260" t="str">
        <f>'Tables - lists and codes'!E49</f>
        <v>N/A</v>
      </c>
      <c r="BK15" s="300">
        <f>'Tables - lists and codes'!E14</f>
        <v>0.60416666666666663</v>
      </c>
      <c r="BL15" s="228"/>
      <c r="BM15" s="228"/>
      <c r="BN15" s="228"/>
      <c r="BO15" s="228"/>
      <c r="BP15" s="228"/>
      <c r="BQ15" s="228"/>
      <c r="BR15" s="228"/>
      <c r="BS15" s="228"/>
      <c r="BT15" s="228"/>
      <c r="BU15" s="228"/>
      <c r="BV15" s="228"/>
      <c r="BW15" s="228"/>
      <c r="BX15" s="228"/>
      <c r="BY15" s="228"/>
      <c r="BZ15" s="228"/>
      <c r="CA15" s="228"/>
      <c r="CB15" s="228"/>
      <c r="CC15" s="228"/>
      <c r="CD15" s="228"/>
      <c r="CE15" s="228"/>
      <c r="CF15" s="228"/>
      <c r="CG15" s="228"/>
      <c r="CH15" s="228"/>
      <c r="CI15" s="228"/>
      <c r="CJ15" s="228"/>
      <c r="CK15" s="228"/>
      <c r="CL15" s="228"/>
      <c r="CM15" s="228"/>
      <c r="CN15" s="228"/>
      <c r="CO15" s="228"/>
      <c r="CP15" s="228"/>
      <c r="CQ15" s="228"/>
    </row>
    <row r="16" spans="1:95" ht="35.1" customHeight="1" x14ac:dyDescent="0.25">
      <c r="A16" s="290"/>
      <c r="B16" s="246" t="str">
        <f>'Tables - lists and codes'!B15</f>
        <v>Entrée Cook</v>
      </c>
      <c r="C16" s="247" t="str">
        <f>IF('Daily Sheets'!G16="OPEN","",'Daily Sheets'!G16)</f>
        <v/>
      </c>
      <c r="D16" s="55" t="s">
        <v>84</v>
      </c>
      <c r="E16" s="240">
        <f>'Tables - lists and codes'!D15</f>
        <v>0.25</v>
      </c>
      <c r="F16" s="241">
        <f>'Tables - lists and codes'!C50</f>
        <v>0.33333333333333331</v>
      </c>
      <c r="G16" s="241">
        <f>'Tables - lists and codes'!D50</f>
        <v>0.45833333333333331</v>
      </c>
      <c r="H16" s="241">
        <f>'Tables - lists and codes'!E50</f>
        <v>0.54166666666666663</v>
      </c>
      <c r="I16" s="285">
        <f>'Tables - lists and codes'!E15</f>
        <v>0.60416666666666663</v>
      </c>
      <c r="J16" s="290"/>
      <c r="K16" s="246" t="str">
        <f>'Tables - lists and codes'!B15</f>
        <v>Entrée Cook</v>
      </c>
      <c r="L16" s="247" t="str">
        <f>IF('Daily Sheets'!K16="OPEN","",'Daily Sheets'!K16)</f>
        <v/>
      </c>
      <c r="M16" s="55"/>
      <c r="N16" s="242">
        <f>'Tables - lists and codes'!D15</f>
        <v>0.25</v>
      </c>
      <c r="O16" s="243">
        <f>'Tables - lists and codes'!C50</f>
        <v>0.33333333333333331</v>
      </c>
      <c r="P16" s="243">
        <f>'Tables - lists and codes'!D50</f>
        <v>0.45833333333333331</v>
      </c>
      <c r="Q16" s="243">
        <f>'Tables - lists and codes'!E50</f>
        <v>0.54166666666666663</v>
      </c>
      <c r="R16" s="299">
        <f>'Tables - lists and codes'!E15</f>
        <v>0.60416666666666663</v>
      </c>
      <c r="S16" s="290"/>
      <c r="T16" s="246" t="str">
        <f>'Tables - lists and codes'!B15</f>
        <v>Entrée Cook</v>
      </c>
      <c r="U16" s="247" t="str">
        <f>IF('Daily Sheets'!O16="OPEN","",'Daily Sheets'!O16)</f>
        <v/>
      </c>
      <c r="V16" s="55"/>
      <c r="W16" s="242">
        <f>'Tables - lists and codes'!D15</f>
        <v>0.25</v>
      </c>
      <c r="X16" s="243">
        <f>'Tables - lists and codes'!C50</f>
        <v>0.33333333333333331</v>
      </c>
      <c r="Y16" s="243">
        <f>'Tables - lists and codes'!D50</f>
        <v>0.45833333333333331</v>
      </c>
      <c r="Z16" s="243">
        <f>'Tables - lists and codes'!E50</f>
        <v>0.54166666666666663</v>
      </c>
      <c r="AA16" s="299">
        <f>'Tables - lists and codes'!E17</f>
        <v>0.85416666666666663</v>
      </c>
      <c r="AB16" s="290"/>
      <c r="AC16" s="246" t="str">
        <f>'Tables - lists and codes'!B15</f>
        <v>Entrée Cook</v>
      </c>
      <c r="AD16" s="247" t="str">
        <f>IF('Daily Sheets'!S16="OPEN","",'Daily Sheets'!S16)</f>
        <v/>
      </c>
      <c r="AE16" s="55"/>
      <c r="AF16" s="242">
        <f>'Tables - lists and codes'!D15</f>
        <v>0.25</v>
      </c>
      <c r="AG16" s="243">
        <f>'Tables - lists and codes'!C50</f>
        <v>0.33333333333333331</v>
      </c>
      <c r="AH16" s="243">
        <f>'Tables - lists and codes'!D50</f>
        <v>0.45833333333333331</v>
      </c>
      <c r="AI16" s="243">
        <f>'Tables - lists and codes'!E50</f>
        <v>0.54166666666666663</v>
      </c>
      <c r="AJ16" s="299">
        <f>'Tables - lists and codes'!E15</f>
        <v>0.60416666666666663</v>
      </c>
      <c r="AK16" s="290"/>
      <c r="AL16" s="246" t="str">
        <f>'Tables - lists and codes'!B15</f>
        <v>Entrée Cook</v>
      </c>
      <c r="AM16" s="247" t="str">
        <f>IF('Daily Sheets'!W16="OPEN","",'Daily Sheets'!W16)</f>
        <v/>
      </c>
      <c r="AN16" s="55"/>
      <c r="AO16" s="242">
        <f>'Tables - lists and codes'!D15</f>
        <v>0.25</v>
      </c>
      <c r="AP16" s="243">
        <f>'Tables - lists and codes'!C50</f>
        <v>0.33333333333333331</v>
      </c>
      <c r="AQ16" s="243">
        <f>'Tables - lists and codes'!D50</f>
        <v>0.45833333333333331</v>
      </c>
      <c r="AR16" s="243">
        <f>'Tables - lists and codes'!E50</f>
        <v>0.54166666666666663</v>
      </c>
      <c r="AS16" s="299">
        <f>'Tables - lists and codes'!E15</f>
        <v>0.60416666666666663</v>
      </c>
      <c r="AT16" s="290"/>
      <c r="AU16" s="246" t="str">
        <f>'Tables - lists and codes'!B15</f>
        <v>Entrée Cook</v>
      </c>
      <c r="AV16" s="247" t="str">
        <f>IF('Daily Sheets'!AA16="OPEN","",'Daily Sheets'!AA16)</f>
        <v/>
      </c>
      <c r="AW16" s="55"/>
      <c r="AX16" s="242">
        <f>'Tables - lists and codes'!D15</f>
        <v>0.25</v>
      </c>
      <c r="AY16" s="243">
        <f>'Tables - lists and codes'!C50</f>
        <v>0.33333333333333331</v>
      </c>
      <c r="AZ16" s="243">
        <f>'Tables - lists and codes'!D50</f>
        <v>0.45833333333333331</v>
      </c>
      <c r="BA16" s="243">
        <f>'Tables - lists and codes'!E50</f>
        <v>0.54166666666666663</v>
      </c>
      <c r="BB16" s="299">
        <f>'Tables - lists and codes'!E15</f>
        <v>0.60416666666666663</v>
      </c>
      <c r="BC16" s="290"/>
      <c r="BD16" s="246" t="str">
        <f>'Tables - lists and codes'!B15</f>
        <v>Entrée Cook</v>
      </c>
      <c r="BE16" s="247" t="str">
        <f>IF('Daily Sheets'!AE16="OPEN","",'Daily Sheets'!AE16)</f>
        <v/>
      </c>
      <c r="BF16" s="55"/>
      <c r="BG16" s="242">
        <f>'Tables - lists and codes'!D15</f>
        <v>0.25</v>
      </c>
      <c r="BH16" s="243">
        <f>'Tables - lists and codes'!C50</f>
        <v>0.33333333333333331</v>
      </c>
      <c r="BI16" s="243">
        <f>'Tables - lists and codes'!D50</f>
        <v>0.45833333333333331</v>
      </c>
      <c r="BJ16" s="243">
        <f>'Tables - lists and codes'!E50</f>
        <v>0.54166666666666663</v>
      </c>
      <c r="BK16" s="299">
        <f>'Tables - lists and codes'!E15</f>
        <v>0.60416666666666663</v>
      </c>
      <c r="BL16" s="226"/>
      <c r="BM16" s="226"/>
      <c r="BN16" s="226"/>
      <c r="BO16" s="226"/>
      <c r="BP16" s="226"/>
      <c r="BQ16" s="226"/>
      <c r="BR16" s="226"/>
      <c r="BS16" s="226"/>
      <c r="BT16" s="226"/>
      <c r="BU16" s="226"/>
      <c r="BV16" s="226"/>
      <c r="BW16" s="226"/>
      <c r="BX16" s="226"/>
      <c r="BY16" s="226"/>
      <c r="BZ16" s="226"/>
      <c r="CA16" s="226"/>
      <c r="CB16" s="226"/>
      <c r="CC16" s="226"/>
      <c r="CD16" s="226"/>
      <c r="CE16" s="226"/>
      <c r="CF16" s="226"/>
      <c r="CG16" s="226"/>
      <c r="CH16" s="226"/>
      <c r="CI16" s="226"/>
      <c r="CJ16" s="226"/>
      <c r="CK16" s="226"/>
      <c r="CL16" s="226"/>
      <c r="CM16" s="226"/>
      <c r="CN16" s="226"/>
      <c r="CO16" s="226"/>
      <c r="CP16" s="226"/>
      <c r="CQ16" s="226"/>
    </row>
    <row r="17" spans="1:95" s="229" customFormat="1" ht="35.1" customHeight="1" x14ac:dyDescent="0.25">
      <c r="A17" s="291"/>
      <c r="B17" s="257" t="str">
        <f>'Tables - lists and codes'!B16</f>
        <v>Innovations Cook</v>
      </c>
      <c r="C17" s="254" t="str">
        <f>IF('Daily Sheets'!G17="OPEN","",'Daily Sheets'!G17)</f>
        <v/>
      </c>
      <c r="D17" s="258"/>
      <c r="E17" s="252">
        <f>'Tables - lists and codes'!D16</f>
        <v>0.41666666666666669</v>
      </c>
      <c r="F17" s="259">
        <f>'Tables - lists and codes'!C51</f>
        <v>0.45833333333333331</v>
      </c>
      <c r="G17" s="259">
        <f>'Tables - lists and codes'!D51</f>
        <v>0.58333333333333337</v>
      </c>
      <c r="H17" s="259">
        <f>'Tables - lists and codes'!E51</f>
        <v>0.69791666666666663</v>
      </c>
      <c r="I17" s="287">
        <f>'Tables - lists and codes'!E16</f>
        <v>0.77083333333333337</v>
      </c>
      <c r="J17" s="291"/>
      <c r="K17" s="257" t="str">
        <f>'Tables - lists and codes'!B16</f>
        <v>Innovations Cook</v>
      </c>
      <c r="L17" s="254" t="str">
        <f>IF('Daily Sheets'!K17="OPEN","",'Daily Sheets'!K17)</f>
        <v/>
      </c>
      <c r="M17" s="258"/>
      <c r="N17" s="255">
        <f>'Tables - lists and codes'!D16</f>
        <v>0.41666666666666669</v>
      </c>
      <c r="O17" s="260">
        <f>'Tables - lists and codes'!C51</f>
        <v>0.45833333333333331</v>
      </c>
      <c r="P17" s="260">
        <f>'Tables - lists and codes'!D51</f>
        <v>0.58333333333333337</v>
      </c>
      <c r="Q17" s="260">
        <f>'Tables - lists and codes'!E51</f>
        <v>0.69791666666666663</v>
      </c>
      <c r="R17" s="300">
        <f>'Tables - lists and codes'!E16</f>
        <v>0.77083333333333337</v>
      </c>
      <c r="S17" s="291"/>
      <c r="T17" s="330" t="str">
        <f>'Tables - lists and codes'!B16</f>
        <v>Innovations Cook</v>
      </c>
      <c r="U17" s="331" t="str">
        <f>IF('Daily Sheets'!O17="OPEN","",'Daily Sheets'!O17)</f>
        <v/>
      </c>
      <c r="V17" s="258"/>
      <c r="W17" s="255">
        <f>'Tables - lists and codes'!D16</f>
        <v>0.41666666666666669</v>
      </c>
      <c r="X17" s="260">
        <f>'Tables - lists and codes'!C51</f>
        <v>0.45833333333333331</v>
      </c>
      <c r="Y17" s="260">
        <f>'Tables - lists and codes'!D51</f>
        <v>0.58333333333333337</v>
      </c>
      <c r="Z17" s="260">
        <f>'Tables - lists and codes'!E51</f>
        <v>0.69791666666666663</v>
      </c>
      <c r="AA17" s="300" t="e">
        <f>'Tables - lists and codes'!#REF!</f>
        <v>#REF!</v>
      </c>
      <c r="AB17" s="291"/>
      <c r="AC17" s="257" t="str">
        <f>'Tables - lists and codes'!B16</f>
        <v>Innovations Cook</v>
      </c>
      <c r="AD17" s="254" t="str">
        <f>IF('Daily Sheets'!S17="OPEN","",'Daily Sheets'!S17)</f>
        <v/>
      </c>
      <c r="AE17" s="258"/>
      <c r="AF17" s="255">
        <f>'Tables - lists and codes'!D16</f>
        <v>0.41666666666666669</v>
      </c>
      <c r="AG17" s="260">
        <f>'Tables - lists and codes'!C51</f>
        <v>0.45833333333333331</v>
      </c>
      <c r="AH17" s="260">
        <f>'Tables - lists and codes'!D51</f>
        <v>0.58333333333333337</v>
      </c>
      <c r="AI17" s="260">
        <f>'Tables - lists and codes'!E51</f>
        <v>0.69791666666666663</v>
      </c>
      <c r="AJ17" s="300">
        <f>'Tables - lists and codes'!E16</f>
        <v>0.77083333333333337</v>
      </c>
      <c r="AK17" s="291"/>
      <c r="AL17" s="257" t="str">
        <f>'Tables - lists and codes'!B16</f>
        <v>Innovations Cook</v>
      </c>
      <c r="AM17" s="254" t="str">
        <f>IF('Daily Sheets'!W17="OPEN","",'Daily Sheets'!W17)</f>
        <v/>
      </c>
      <c r="AN17" s="258"/>
      <c r="AO17" s="255">
        <f>'Tables - lists and codes'!D16</f>
        <v>0.41666666666666669</v>
      </c>
      <c r="AP17" s="260">
        <f>'Tables - lists and codes'!C51</f>
        <v>0.45833333333333331</v>
      </c>
      <c r="AQ17" s="260">
        <f>'Tables - lists and codes'!D51</f>
        <v>0.58333333333333337</v>
      </c>
      <c r="AR17" s="260">
        <f>'Tables - lists and codes'!E51</f>
        <v>0.69791666666666663</v>
      </c>
      <c r="AS17" s="300">
        <f>'Tables - lists and codes'!E16</f>
        <v>0.77083333333333337</v>
      </c>
      <c r="AT17" s="291"/>
      <c r="AU17" s="257" t="str">
        <f>'Tables - lists and codes'!B16</f>
        <v>Innovations Cook</v>
      </c>
      <c r="AV17" s="254" t="str">
        <f>IF('Daily Sheets'!AA17="OPEN","",'Daily Sheets'!AA17)</f>
        <v/>
      </c>
      <c r="AW17" s="258"/>
      <c r="AX17" s="255">
        <f>'Tables - lists and codes'!D16</f>
        <v>0.41666666666666669</v>
      </c>
      <c r="AY17" s="260">
        <f>'Tables - lists and codes'!C51</f>
        <v>0.45833333333333331</v>
      </c>
      <c r="AZ17" s="260">
        <f>'Tables - lists and codes'!D51</f>
        <v>0.58333333333333337</v>
      </c>
      <c r="BA17" s="260">
        <f>'Tables - lists and codes'!E51</f>
        <v>0.69791666666666663</v>
      </c>
      <c r="BB17" s="300">
        <f>'Tables - lists and codes'!E16</f>
        <v>0.77083333333333337</v>
      </c>
      <c r="BC17" s="291"/>
      <c r="BD17" s="257" t="str">
        <f>'Tables - lists and codes'!B16</f>
        <v>Innovations Cook</v>
      </c>
      <c r="BE17" s="254" t="str">
        <f>IF('Daily Sheets'!AE17="OPEN","",'Daily Sheets'!AE17)</f>
        <v/>
      </c>
      <c r="BF17" s="258"/>
      <c r="BG17" s="255">
        <f>'Tables - lists and codes'!D16</f>
        <v>0.41666666666666669</v>
      </c>
      <c r="BH17" s="260">
        <f>'Tables - lists and codes'!C51</f>
        <v>0.45833333333333331</v>
      </c>
      <c r="BI17" s="260">
        <f>'Tables - lists and codes'!D51</f>
        <v>0.58333333333333337</v>
      </c>
      <c r="BJ17" s="260">
        <f>'Tables - lists and codes'!E51</f>
        <v>0.69791666666666663</v>
      </c>
      <c r="BK17" s="300">
        <f>'Tables - lists and codes'!E16</f>
        <v>0.77083333333333337</v>
      </c>
      <c r="BL17" s="226"/>
      <c r="BM17" s="226"/>
      <c r="BN17" s="226"/>
      <c r="BO17" s="226"/>
      <c r="BP17" s="226"/>
      <c r="BQ17" s="226"/>
      <c r="BR17" s="226"/>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row>
    <row r="18" spans="1:95" ht="35.1" customHeight="1" x14ac:dyDescent="0.25">
      <c r="A18" s="284"/>
      <c r="B18" s="246" t="str">
        <f>'Tables - lists and codes'!B17</f>
        <v>Pm Grill Cook</v>
      </c>
      <c r="C18" s="247" t="str">
        <f>IF('Daily Sheets'!G18="OPEN","",'Daily Sheets'!G18)</f>
        <v/>
      </c>
      <c r="D18" s="55"/>
      <c r="E18" s="240">
        <f>'Tables - lists and codes'!D17</f>
        <v>0.14583333333333334</v>
      </c>
      <c r="F18" s="241">
        <f>'Tables - lists and codes'!C52</f>
        <v>0.78125</v>
      </c>
      <c r="G18" s="241" t="str">
        <f>'Tables - lists and codes'!D52</f>
        <v>N/A</v>
      </c>
      <c r="H18" s="241" t="str">
        <f>'Tables - lists and codes'!E52</f>
        <v>N/A</v>
      </c>
      <c r="I18" s="285">
        <f>'Tables - lists and codes'!E17</f>
        <v>0.85416666666666663</v>
      </c>
      <c r="J18" s="284"/>
      <c r="K18" s="246" t="str">
        <f>'Tables - lists and codes'!B17</f>
        <v>Pm Grill Cook</v>
      </c>
      <c r="L18" s="247" t="str">
        <f>IF('Daily Sheets'!K18="OPEN","",'Daily Sheets'!K18)</f>
        <v/>
      </c>
      <c r="M18" s="55"/>
      <c r="N18" s="242">
        <f>'Tables - lists and codes'!D17</f>
        <v>0.14583333333333334</v>
      </c>
      <c r="O18" s="243">
        <f>'Tables - lists and codes'!C52</f>
        <v>0.78125</v>
      </c>
      <c r="P18" s="243" t="str">
        <f>'Tables - lists and codes'!D52</f>
        <v>N/A</v>
      </c>
      <c r="Q18" s="243" t="str">
        <f>'Tables - lists and codes'!E52</f>
        <v>N/A</v>
      </c>
      <c r="R18" s="299">
        <f>'Tables - lists and codes'!E17</f>
        <v>0.85416666666666663</v>
      </c>
      <c r="S18" s="284"/>
      <c r="T18" s="246" t="str">
        <f>'Tables - lists and codes'!B17</f>
        <v>Pm Grill Cook</v>
      </c>
      <c r="U18" s="247" t="str">
        <f>IF('Daily Sheets'!O18="OPEN","",'Daily Sheets'!O18)</f>
        <v/>
      </c>
      <c r="V18" s="55"/>
      <c r="W18" s="242">
        <f>'Tables - lists and codes'!D17</f>
        <v>0.14583333333333334</v>
      </c>
      <c r="X18" s="243">
        <f>'Tables - lists and codes'!C52</f>
        <v>0.78125</v>
      </c>
      <c r="Y18" s="243" t="str">
        <f>'Tables - lists and codes'!D52</f>
        <v>N/A</v>
      </c>
      <c r="Z18" s="243" t="str">
        <f>'Tables - lists and codes'!E52</f>
        <v>N/A</v>
      </c>
      <c r="AA18" s="299">
        <f>'Tables - lists and codes'!E18</f>
        <v>0.5</v>
      </c>
      <c r="AB18" s="284"/>
      <c r="AC18" s="246" t="str">
        <f>'Tables - lists and codes'!B17</f>
        <v>Pm Grill Cook</v>
      </c>
      <c r="AD18" s="247" t="str">
        <f>IF('Daily Sheets'!S18="OPEN","",'Daily Sheets'!S18)</f>
        <v/>
      </c>
      <c r="AE18" s="55"/>
      <c r="AF18" s="242">
        <f>'Tables - lists and codes'!D17</f>
        <v>0.14583333333333334</v>
      </c>
      <c r="AG18" s="243">
        <f>'Tables - lists and codes'!C52</f>
        <v>0.78125</v>
      </c>
      <c r="AH18" s="243" t="str">
        <f>'Tables - lists and codes'!D52</f>
        <v>N/A</v>
      </c>
      <c r="AI18" s="243" t="str">
        <f>'Tables - lists and codes'!E52</f>
        <v>N/A</v>
      </c>
      <c r="AJ18" s="299">
        <f>'Tables - lists and codes'!E17</f>
        <v>0.85416666666666663</v>
      </c>
      <c r="AK18" s="284"/>
      <c r="AL18" s="246" t="str">
        <f>'Tables - lists and codes'!B17</f>
        <v>Pm Grill Cook</v>
      </c>
      <c r="AM18" s="247" t="str">
        <f>IF('Daily Sheets'!W18="OPEN","",'Daily Sheets'!W18)</f>
        <v/>
      </c>
      <c r="AN18" s="55"/>
      <c r="AO18" s="242">
        <f>'Tables - lists and codes'!D17</f>
        <v>0.14583333333333334</v>
      </c>
      <c r="AP18" s="243">
        <f>'Tables - lists and codes'!C52</f>
        <v>0.78125</v>
      </c>
      <c r="AQ18" s="243" t="str">
        <f>'Tables - lists and codes'!D52</f>
        <v>N/A</v>
      </c>
      <c r="AR18" s="243" t="str">
        <f>'Tables - lists and codes'!E52</f>
        <v>N/A</v>
      </c>
      <c r="AS18" s="299">
        <f>'Tables - lists and codes'!E17</f>
        <v>0.85416666666666663</v>
      </c>
      <c r="AT18" s="284"/>
      <c r="AU18" s="246" t="str">
        <f>'Tables - lists and codes'!B17</f>
        <v>Pm Grill Cook</v>
      </c>
      <c r="AV18" s="247" t="str">
        <f>IF('Daily Sheets'!AA18="OPEN","",'Daily Sheets'!AA18)</f>
        <v/>
      </c>
      <c r="AW18" s="55"/>
      <c r="AX18" s="242">
        <f>'Tables - lists and codes'!D17</f>
        <v>0.14583333333333334</v>
      </c>
      <c r="AY18" s="243">
        <f>'Tables - lists and codes'!C52</f>
        <v>0.78125</v>
      </c>
      <c r="AZ18" s="243" t="str">
        <f>'Tables - lists and codes'!D52</f>
        <v>N/A</v>
      </c>
      <c r="BA18" s="243" t="str">
        <f>'Tables - lists and codes'!E52</f>
        <v>N/A</v>
      </c>
      <c r="BB18" s="299">
        <f>'Tables - lists and codes'!E17</f>
        <v>0.85416666666666663</v>
      </c>
      <c r="BC18" s="284"/>
      <c r="BD18" s="246" t="str">
        <f>'Tables - lists and codes'!B17</f>
        <v>Pm Grill Cook</v>
      </c>
      <c r="BE18" s="247" t="str">
        <f>IF('Daily Sheets'!AE18="OPEN","",'Daily Sheets'!AE18)</f>
        <v/>
      </c>
      <c r="BF18" s="55"/>
      <c r="BG18" s="242">
        <f>'Tables - lists and codes'!D17</f>
        <v>0.14583333333333334</v>
      </c>
      <c r="BH18" s="243">
        <f>'Tables - lists and codes'!C52</f>
        <v>0.78125</v>
      </c>
      <c r="BI18" s="243" t="str">
        <f>'Tables - lists and codes'!D52</f>
        <v>N/A</v>
      </c>
      <c r="BJ18" s="243" t="str">
        <f>'Tables - lists and codes'!E52</f>
        <v>N/A</v>
      </c>
      <c r="BK18" s="299">
        <f>'Tables - lists and codes'!E17</f>
        <v>0.85416666666666663</v>
      </c>
      <c r="BL18" s="226"/>
      <c r="BM18" s="226"/>
      <c r="BN18" s="226"/>
      <c r="BO18" s="226"/>
      <c r="BP18" s="226"/>
      <c r="BQ18" s="226"/>
      <c r="BR18" s="226"/>
      <c r="BS18" s="226"/>
      <c r="BT18" s="226"/>
      <c r="BU18" s="226"/>
      <c r="BV18" s="226"/>
      <c r="BW18" s="226"/>
      <c r="BX18" s="226"/>
      <c r="BY18" s="226"/>
      <c r="BZ18" s="226"/>
      <c r="CA18" s="226"/>
      <c r="CB18" s="226"/>
      <c r="CC18" s="226"/>
      <c r="CD18" s="226"/>
      <c r="CE18" s="226"/>
      <c r="CF18" s="226"/>
      <c r="CG18" s="226"/>
      <c r="CH18" s="226"/>
      <c r="CI18" s="226"/>
      <c r="CJ18" s="226"/>
      <c r="CK18" s="226"/>
      <c r="CL18" s="226"/>
      <c r="CM18" s="226"/>
      <c r="CN18" s="226"/>
      <c r="CO18" s="226"/>
      <c r="CP18" s="226"/>
      <c r="CQ18" s="226"/>
    </row>
    <row r="19" spans="1:95" s="56" customFormat="1" ht="35.1" customHeight="1" x14ac:dyDescent="0.25">
      <c r="A19" s="284"/>
      <c r="B19" s="330" t="str">
        <f>'Tables - lists and codes'!B18</f>
        <v>Stockroom</v>
      </c>
      <c r="C19" s="331" t="str">
        <f>IF('Daily Sheets'!G19="OPEN","",'Daily Sheets'!G19)</f>
        <v/>
      </c>
      <c r="D19" s="334"/>
      <c r="E19" s="344">
        <f>'Tables - lists and codes'!D18</f>
        <v>0.25</v>
      </c>
      <c r="F19" s="345">
        <f>'Tables - lists and codes'!C54</f>
        <v>0</v>
      </c>
      <c r="G19" s="345">
        <f>'Tables - lists and codes'!D54</f>
        <v>0</v>
      </c>
      <c r="H19" s="345">
        <f>'Tables - lists and codes'!E54</f>
        <v>0</v>
      </c>
      <c r="I19" s="346">
        <f>'Tables - lists and codes'!E18</f>
        <v>0.5</v>
      </c>
      <c r="J19" s="333"/>
      <c r="K19" s="330" t="str">
        <f>'Tables - lists and codes'!B18</f>
        <v>Stockroom</v>
      </c>
      <c r="L19" s="331" t="str">
        <f>IF('Daily Sheets'!K19="OPEN","",'Daily Sheets'!K19)</f>
        <v/>
      </c>
      <c r="M19" s="334"/>
      <c r="N19" s="335">
        <f>'Tables - lists and codes'!D18</f>
        <v>0.25</v>
      </c>
      <c r="O19" s="336">
        <f>'Tables - lists and codes'!C54</f>
        <v>0</v>
      </c>
      <c r="P19" s="336">
        <f>'Tables - lists and codes'!D54</f>
        <v>0</v>
      </c>
      <c r="Q19" s="336">
        <f>'Tables - lists and codes'!E54</f>
        <v>0</v>
      </c>
      <c r="R19" s="332">
        <f>'Tables - lists and codes'!E18</f>
        <v>0.5</v>
      </c>
      <c r="S19" s="333"/>
      <c r="T19" s="330" t="str">
        <f>'Tables - lists and codes'!B18</f>
        <v>Stockroom</v>
      </c>
      <c r="U19" s="331" t="str">
        <f>IF('Daily Sheets'!O19="OPEN","",'Daily Sheets'!O19)</f>
        <v/>
      </c>
      <c r="V19" s="334"/>
      <c r="W19" s="335">
        <f>'Tables - lists and codes'!D18</f>
        <v>0.25</v>
      </c>
      <c r="X19" s="336">
        <f>'Tables - lists and codes'!C54</f>
        <v>0</v>
      </c>
      <c r="Y19" s="336">
        <f>'Tables - lists and codes'!D54</f>
        <v>0</v>
      </c>
      <c r="Z19" s="336">
        <f>'Tables - lists and codes'!E54</f>
        <v>0</v>
      </c>
      <c r="AA19" s="332">
        <f>'Tables - lists and codes'!E20</f>
        <v>0.60416666666666663</v>
      </c>
      <c r="AB19" s="333"/>
      <c r="AC19" s="330" t="str">
        <f>'Tables - lists and codes'!B18</f>
        <v>Stockroom</v>
      </c>
      <c r="AD19" s="331" t="str">
        <f>IF('Daily Sheets'!S19="OPEN","",'Daily Sheets'!S19)</f>
        <v/>
      </c>
      <c r="AE19" s="334"/>
      <c r="AF19" s="335">
        <f>'Tables - lists and codes'!D18</f>
        <v>0.25</v>
      </c>
      <c r="AG19" s="336">
        <f>'Tables - lists and codes'!C54</f>
        <v>0</v>
      </c>
      <c r="AH19" s="336">
        <f>'Tables - lists and codes'!D54</f>
        <v>0</v>
      </c>
      <c r="AI19" s="336">
        <f>'Tables - lists and codes'!E54</f>
        <v>0</v>
      </c>
      <c r="AJ19" s="332">
        <f>'Tables - lists and codes'!E18</f>
        <v>0.5</v>
      </c>
      <c r="AK19" s="333"/>
      <c r="AL19" s="330" t="str">
        <f>'Tables - lists and codes'!B18</f>
        <v>Stockroom</v>
      </c>
      <c r="AM19" s="331" t="str">
        <f>IF('Daily Sheets'!W19="OPEN","",'Daily Sheets'!W19)</f>
        <v/>
      </c>
      <c r="AN19" s="334"/>
      <c r="AO19" s="335">
        <f>'Tables - lists and codes'!D18</f>
        <v>0.25</v>
      </c>
      <c r="AP19" s="336">
        <f>'Tables - lists and codes'!C54</f>
        <v>0</v>
      </c>
      <c r="AQ19" s="336">
        <f>'Tables - lists and codes'!D54</f>
        <v>0</v>
      </c>
      <c r="AR19" s="336">
        <f>'Tables - lists and codes'!E54</f>
        <v>0</v>
      </c>
      <c r="AS19" s="332">
        <f>'Tables - lists and codes'!E18</f>
        <v>0.5</v>
      </c>
      <c r="AT19" s="333"/>
      <c r="AU19" s="330" t="str">
        <f>'Tables - lists and codes'!B18</f>
        <v>Stockroom</v>
      </c>
      <c r="AV19" s="331" t="str">
        <f>IF('Daily Sheets'!AA19="OPEN","",'Daily Sheets'!AA19)</f>
        <v/>
      </c>
      <c r="AW19" s="334"/>
      <c r="AX19" s="335">
        <f>'Tables - lists and codes'!D18</f>
        <v>0.25</v>
      </c>
      <c r="AY19" s="336">
        <f>'Tables - lists and codes'!C54</f>
        <v>0</v>
      </c>
      <c r="AZ19" s="336">
        <f>'Tables - lists and codes'!D54</f>
        <v>0</v>
      </c>
      <c r="BA19" s="336">
        <f>'Tables - lists and codes'!E54</f>
        <v>0</v>
      </c>
      <c r="BB19" s="332">
        <f>'Tables - lists and codes'!E18</f>
        <v>0.5</v>
      </c>
      <c r="BC19" s="333"/>
      <c r="BD19" s="330" t="str">
        <f>'Tables - lists and codes'!B18</f>
        <v>Stockroom</v>
      </c>
      <c r="BE19" s="331" t="str">
        <f>IF('Daily Sheets'!AE19="OPEN","",'Daily Sheets'!AE19)</f>
        <v/>
      </c>
      <c r="BF19" s="334"/>
      <c r="BG19" s="335">
        <f>'Tables - lists and codes'!D18</f>
        <v>0.25</v>
      </c>
      <c r="BH19" s="336">
        <f>'Tables - lists and codes'!C54</f>
        <v>0</v>
      </c>
      <c r="BI19" s="336">
        <f>'Tables - lists and codes'!D54</f>
        <v>0</v>
      </c>
      <c r="BJ19" s="336">
        <f>'Tables - lists and codes'!E54</f>
        <v>0</v>
      </c>
      <c r="BK19" s="332">
        <f>'Tables - lists and codes'!E18</f>
        <v>0.5</v>
      </c>
      <c r="BL19" s="226"/>
      <c r="BM19" s="226"/>
      <c r="BN19" s="226"/>
      <c r="BO19" s="226"/>
      <c r="BP19" s="226"/>
      <c r="BQ19" s="226"/>
      <c r="BR19" s="226"/>
      <c r="BS19" s="226"/>
      <c r="BT19" s="226"/>
      <c r="BU19" s="226"/>
      <c r="BV19" s="226"/>
      <c r="BW19" s="226"/>
      <c r="BX19" s="226"/>
      <c r="BY19" s="226"/>
      <c r="BZ19" s="226"/>
      <c r="CA19" s="226"/>
      <c r="CB19" s="226"/>
      <c r="CC19" s="226"/>
      <c r="CD19" s="226"/>
      <c r="CE19" s="226"/>
      <c r="CF19" s="226"/>
      <c r="CG19" s="226"/>
      <c r="CH19" s="226"/>
      <c r="CI19" s="226"/>
      <c r="CJ19" s="226"/>
      <c r="CK19" s="226"/>
      <c r="CL19" s="226"/>
      <c r="CM19" s="226"/>
      <c r="CN19" s="226"/>
      <c r="CO19" s="226"/>
      <c r="CP19" s="226"/>
      <c r="CQ19" s="226"/>
    </row>
    <row r="20" spans="1:95" s="226" customFormat="1" ht="35.1" customHeight="1" x14ac:dyDescent="0.25">
      <c r="A20" s="340"/>
      <c r="B20" s="246" t="str">
        <f>'Tables - lists and codes'!B19</f>
        <v>Wknd Opening Cook</v>
      </c>
      <c r="C20" s="254" t="str">
        <f>IF('Daily Sheets'!G20="OPEN","",'Daily Sheets'!G20)</f>
        <v/>
      </c>
      <c r="D20" s="61"/>
      <c r="E20" s="341">
        <f>'Tables - lists and codes'!D19</f>
        <v>0.25</v>
      </c>
      <c r="F20" s="342">
        <f>'Tables - lists and codes'!C55</f>
        <v>0.33333333333333331</v>
      </c>
      <c r="G20" s="342">
        <f>'Tables - lists and codes'!D55</f>
        <v>0.52083333333333337</v>
      </c>
      <c r="H20" s="342">
        <f>'Tables - lists and codes'!E55</f>
        <v>0.41666666666666669</v>
      </c>
      <c r="I20" s="343">
        <f>'Tables - lists and codes'!E19</f>
        <v>0.60416666666666663</v>
      </c>
      <c r="J20" s="340"/>
      <c r="K20" s="246" t="str">
        <f>'Tables - lists and codes'!B19</f>
        <v>Wknd Opening Cook</v>
      </c>
      <c r="L20" s="254" t="str">
        <f>IF('Daily Sheets'!K20="OPEN","",'Daily Sheets'!K20)</f>
        <v/>
      </c>
      <c r="M20" s="61"/>
      <c r="N20" s="337">
        <f>'Tables - lists and codes'!D19</f>
        <v>0.25</v>
      </c>
      <c r="O20" s="338">
        <f>'Tables - lists and codes'!C55</f>
        <v>0.33333333333333331</v>
      </c>
      <c r="P20" s="338">
        <f>'Tables - lists and codes'!D55</f>
        <v>0.52083333333333337</v>
      </c>
      <c r="Q20" s="338">
        <f>'Tables - lists and codes'!E55</f>
        <v>0.41666666666666669</v>
      </c>
      <c r="R20" s="339">
        <f>'Tables - lists and codes'!E19</f>
        <v>0.60416666666666663</v>
      </c>
      <c r="S20" s="340"/>
      <c r="T20" s="246" t="str">
        <f>'Tables - lists and codes'!B19</f>
        <v>Wknd Opening Cook</v>
      </c>
      <c r="U20" s="247" t="str">
        <f>IF('Daily Sheets'!O20="OPEN","",'Daily Sheets'!O20)</f>
        <v/>
      </c>
      <c r="V20" s="61"/>
      <c r="W20" s="337">
        <f>'Tables - lists and codes'!D19</f>
        <v>0.25</v>
      </c>
      <c r="X20" s="338">
        <f>'Tables - lists and codes'!C55</f>
        <v>0.33333333333333331</v>
      </c>
      <c r="Y20" s="338">
        <f>'Tables - lists and codes'!D55</f>
        <v>0.52083333333333337</v>
      </c>
      <c r="Z20" s="338">
        <f>'Tables - lists and codes'!E55</f>
        <v>0.41666666666666669</v>
      </c>
      <c r="AA20" s="339">
        <f>'Tables - lists and codes'!E21</f>
        <v>0.85416666666666663</v>
      </c>
      <c r="AB20" s="340"/>
      <c r="AC20" s="246" t="str">
        <f>'Tables - lists and codes'!B19</f>
        <v>Wknd Opening Cook</v>
      </c>
      <c r="AD20" s="247" t="str">
        <f>IF('Daily Sheets'!S20="OPEN","",'Daily Sheets'!S20)</f>
        <v/>
      </c>
      <c r="AE20" s="61"/>
      <c r="AF20" s="337">
        <f>'Tables - lists and codes'!D19</f>
        <v>0.25</v>
      </c>
      <c r="AG20" s="338">
        <f>'Tables - lists and codes'!C55</f>
        <v>0.33333333333333331</v>
      </c>
      <c r="AH20" s="338">
        <f>'Tables - lists and codes'!D55</f>
        <v>0.52083333333333337</v>
      </c>
      <c r="AI20" s="338">
        <f>'Tables - lists and codes'!E55</f>
        <v>0.41666666666666669</v>
      </c>
      <c r="AJ20" s="339">
        <f>'Tables - lists and codes'!E19</f>
        <v>0.60416666666666663</v>
      </c>
      <c r="AK20" s="340"/>
      <c r="AL20" s="246" t="str">
        <f>'Tables - lists and codes'!B19</f>
        <v>Wknd Opening Cook</v>
      </c>
      <c r="AM20" s="254" t="str">
        <f>IF('Daily Sheets'!W20="OPEN","",'Daily Sheets'!W20)</f>
        <v/>
      </c>
      <c r="AN20" s="61"/>
      <c r="AO20" s="337">
        <f>'Tables - lists and codes'!D19</f>
        <v>0.25</v>
      </c>
      <c r="AP20" s="338">
        <f>'Tables - lists and codes'!C55</f>
        <v>0.33333333333333331</v>
      </c>
      <c r="AQ20" s="338">
        <f>'Tables - lists and codes'!D55</f>
        <v>0.52083333333333337</v>
      </c>
      <c r="AR20" s="338">
        <f>'Tables - lists and codes'!E55</f>
        <v>0.41666666666666669</v>
      </c>
      <c r="AS20" s="339">
        <f>'Tables - lists and codes'!E19</f>
        <v>0.60416666666666663</v>
      </c>
      <c r="AT20" s="340"/>
      <c r="AU20" s="246" t="str">
        <f>'Tables - lists and codes'!B19</f>
        <v>Wknd Opening Cook</v>
      </c>
      <c r="AV20" s="254" t="str">
        <f>IF('Daily Sheets'!AA20="OPEN","",'Daily Sheets'!AA20)</f>
        <v/>
      </c>
      <c r="AW20" s="61"/>
      <c r="AX20" s="337">
        <f>'Tables - lists and codes'!D19</f>
        <v>0.25</v>
      </c>
      <c r="AY20" s="338">
        <f>'Tables - lists and codes'!C55</f>
        <v>0.33333333333333331</v>
      </c>
      <c r="AZ20" s="338">
        <f>'Tables - lists and codes'!D55</f>
        <v>0.52083333333333337</v>
      </c>
      <c r="BA20" s="338">
        <f>'Tables - lists and codes'!E55</f>
        <v>0.41666666666666669</v>
      </c>
      <c r="BB20" s="339">
        <f>'Tables - lists and codes'!E19</f>
        <v>0.60416666666666663</v>
      </c>
      <c r="BC20" s="340"/>
      <c r="BD20" s="246" t="str">
        <f>'Tables - lists and codes'!B19</f>
        <v>Wknd Opening Cook</v>
      </c>
      <c r="BE20" s="247" t="str">
        <f>IF('Daily Sheets'!AE20="OPEN","",'Daily Sheets'!AE20)</f>
        <v/>
      </c>
      <c r="BF20" s="61"/>
      <c r="BG20" s="337">
        <f>'Tables - lists and codes'!D19</f>
        <v>0.25</v>
      </c>
      <c r="BH20" s="338">
        <f>'Tables - lists and codes'!C55</f>
        <v>0.33333333333333331</v>
      </c>
      <c r="BI20" s="338">
        <f>'Tables - lists and codes'!D55</f>
        <v>0.52083333333333337</v>
      </c>
      <c r="BJ20" s="338">
        <f>'Tables - lists and codes'!E55</f>
        <v>0.41666666666666669</v>
      </c>
      <c r="BK20" s="339">
        <f>'Tables - lists and codes'!E19</f>
        <v>0.60416666666666663</v>
      </c>
    </row>
    <row r="21" spans="1:95" s="56" customFormat="1" ht="35.1" customHeight="1" x14ac:dyDescent="0.25">
      <c r="A21" s="284"/>
      <c r="B21" s="330" t="str">
        <f>'Tables - lists and codes'!B20</f>
        <v>Wknd Mid Cook</v>
      </c>
      <c r="C21" s="247" t="str">
        <f>IF('Daily Sheets'!G21="OPEN","",'Daily Sheets'!G21)</f>
        <v/>
      </c>
      <c r="D21" s="347"/>
      <c r="E21" s="344">
        <f>'Tables - lists and codes'!D20</f>
        <v>0.33333333333333331</v>
      </c>
      <c r="F21" s="345" t="str">
        <f>'Tables - lists and codes'!C56</f>
        <v>N/A</v>
      </c>
      <c r="G21" s="345">
        <f>'Tables - lists and codes'!D56</f>
        <v>0.40625</v>
      </c>
      <c r="H21" s="345">
        <f>'Tables - lists and codes'!E56</f>
        <v>0.5</v>
      </c>
      <c r="I21" s="346">
        <f>'Tables - lists and codes'!E20</f>
        <v>0.60416666666666663</v>
      </c>
      <c r="J21" s="333"/>
      <c r="K21" s="330" t="str">
        <f>'Tables - lists and codes'!B20</f>
        <v>Wknd Mid Cook</v>
      </c>
      <c r="L21" s="247" t="str">
        <f>IF('Daily Sheets'!K21="OPEN","",'Daily Sheets'!K21)</f>
        <v/>
      </c>
      <c r="M21" s="347"/>
      <c r="N21" s="335">
        <f>'Tables - lists and codes'!D20</f>
        <v>0.33333333333333331</v>
      </c>
      <c r="O21" s="336" t="str">
        <f>'Tables - lists and codes'!C56</f>
        <v>N/A</v>
      </c>
      <c r="P21" s="336">
        <f>'Tables - lists and codes'!D56</f>
        <v>0.40625</v>
      </c>
      <c r="Q21" s="336">
        <f>'Tables - lists and codes'!E56</f>
        <v>0.5</v>
      </c>
      <c r="R21" s="332">
        <f>'Tables - lists and codes'!E20</f>
        <v>0.60416666666666663</v>
      </c>
      <c r="S21" s="333"/>
      <c r="T21" s="330" t="str">
        <f>'Tables - lists and codes'!B20</f>
        <v>Wknd Mid Cook</v>
      </c>
      <c r="U21" s="247" t="str">
        <f>IF('Daily Sheets'!O21="OPEN","",'Daily Sheets'!O21)</f>
        <v/>
      </c>
      <c r="V21" s="347"/>
      <c r="W21" s="335">
        <f>'Tables - lists and codes'!D20</f>
        <v>0.33333333333333331</v>
      </c>
      <c r="X21" s="336" t="str">
        <f>'Tables - lists and codes'!C56</f>
        <v>N/A</v>
      </c>
      <c r="Y21" s="336">
        <f>'Tables - lists and codes'!D56</f>
        <v>0.40625</v>
      </c>
      <c r="Z21" s="336">
        <f>'Tables - lists and codes'!E56</f>
        <v>0.5</v>
      </c>
      <c r="AA21" s="332">
        <f>'Tables - lists and codes'!E22</f>
        <v>0</v>
      </c>
      <c r="AB21" s="333"/>
      <c r="AC21" s="330" t="str">
        <f>'Tables - lists and codes'!B20</f>
        <v>Wknd Mid Cook</v>
      </c>
      <c r="AD21" s="331" t="str">
        <f>IF('Daily Sheets'!S21="OPEN","",'Daily Sheets'!S21)</f>
        <v/>
      </c>
      <c r="AE21" s="347"/>
      <c r="AF21" s="335">
        <f>'Tables - lists and codes'!D20</f>
        <v>0.33333333333333331</v>
      </c>
      <c r="AG21" s="336" t="str">
        <f>'Tables - lists and codes'!C56</f>
        <v>N/A</v>
      </c>
      <c r="AH21" s="336">
        <f>'Tables - lists and codes'!D56</f>
        <v>0.40625</v>
      </c>
      <c r="AI21" s="336">
        <f>'Tables - lists and codes'!E56</f>
        <v>0.5</v>
      </c>
      <c r="AJ21" s="332">
        <f>'Tables - lists and codes'!E20</f>
        <v>0.60416666666666663</v>
      </c>
      <c r="AK21" s="333"/>
      <c r="AL21" s="330" t="str">
        <f>'Tables - lists and codes'!B20</f>
        <v>Wknd Mid Cook</v>
      </c>
      <c r="AM21" s="247" t="str">
        <f>IF('Daily Sheets'!W21="OPEN","",'Daily Sheets'!W21)</f>
        <v/>
      </c>
      <c r="AN21" s="347"/>
      <c r="AO21" s="335">
        <f>'Tables - lists and codes'!D20</f>
        <v>0.33333333333333331</v>
      </c>
      <c r="AP21" s="336" t="str">
        <f>'Tables - lists and codes'!C56</f>
        <v>N/A</v>
      </c>
      <c r="AQ21" s="336">
        <f>'Tables - lists and codes'!D56</f>
        <v>0.40625</v>
      </c>
      <c r="AR21" s="336">
        <f>'Tables - lists and codes'!E56</f>
        <v>0.5</v>
      </c>
      <c r="AS21" s="332">
        <f>'Tables - lists and codes'!E20</f>
        <v>0.60416666666666663</v>
      </c>
      <c r="AT21" s="333"/>
      <c r="AU21" s="330" t="str">
        <f>'Tables - lists and codes'!B20</f>
        <v>Wknd Mid Cook</v>
      </c>
      <c r="AV21" s="247" t="str">
        <f>IF('Daily Sheets'!AA21="OPEN","",'Daily Sheets'!AA21)</f>
        <v/>
      </c>
      <c r="AW21" s="347"/>
      <c r="AX21" s="335">
        <f>'Tables - lists and codes'!D20</f>
        <v>0.33333333333333331</v>
      </c>
      <c r="AY21" s="336" t="str">
        <f>'Tables - lists and codes'!C56</f>
        <v>N/A</v>
      </c>
      <c r="AZ21" s="336">
        <f>'Tables - lists and codes'!D56</f>
        <v>0.40625</v>
      </c>
      <c r="BA21" s="336">
        <f>'Tables - lists and codes'!E56</f>
        <v>0.5</v>
      </c>
      <c r="BB21" s="332">
        <f>'Tables - lists and codes'!E20</f>
        <v>0.60416666666666663</v>
      </c>
      <c r="BC21" s="333"/>
      <c r="BD21" s="330" t="str">
        <f>'Tables - lists and codes'!B20</f>
        <v>Wknd Mid Cook</v>
      </c>
      <c r="BE21" s="331" t="str">
        <f>IF('Daily Sheets'!AE21="OPEN","",'Daily Sheets'!AE21)</f>
        <v/>
      </c>
      <c r="BF21" s="347"/>
      <c r="BG21" s="335">
        <f>'Tables - lists and codes'!D20</f>
        <v>0.33333333333333331</v>
      </c>
      <c r="BH21" s="336" t="str">
        <f>'Tables - lists and codes'!C56</f>
        <v>N/A</v>
      </c>
      <c r="BI21" s="336">
        <f>'Tables - lists and codes'!D56</f>
        <v>0.40625</v>
      </c>
      <c r="BJ21" s="336">
        <f>'Tables - lists and codes'!E56</f>
        <v>0.5</v>
      </c>
      <c r="BK21" s="332">
        <f>'Tables - lists and codes'!E20</f>
        <v>0.60416666666666663</v>
      </c>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row>
    <row r="22" spans="1:95" s="226" customFormat="1" ht="35.1" customHeight="1" x14ac:dyDescent="0.25">
      <c r="A22" s="352"/>
      <c r="B22" s="353" t="str">
        <f>'Tables - lists and codes'!B21</f>
        <v>Wknd Late Cook</v>
      </c>
      <c r="C22" s="294" t="str">
        <f>IF('Daily Sheets'!G22="OPEN","",'Daily Sheets'!G22)</f>
        <v/>
      </c>
      <c r="D22" s="348"/>
      <c r="E22" s="355">
        <f>'Tables - lists and codes'!D21</f>
        <v>0.58333333333333337</v>
      </c>
      <c r="F22" s="356" t="str">
        <f>'Tables - lists and codes'!C57</f>
        <v>N/A</v>
      </c>
      <c r="G22" s="356">
        <f>'Tables - lists and codes'!D57</f>
        <v>0.63541666666666663</v>
      </c>
      <c r="H22" s="356">
        <f>'Tables - lists and codes'!E57</f>
        <v>0.82291666666666663</v>
      </c>
      <c r="I22" s="357">
        <f>'Tables - lists and codes'!E21</f>
        <v>0.85416666666666663</v>
      </c>
      <c r="J22" s="352"/>
      <c r="K22" s="353" t="str">
        <f>'Tables - lists and codes'!B21</f>
        <v>Wknd Late Cook</v>
      </c>
      <c r="L22" s="294" t="str">
        <f>IF('Daily Sheets'!K22="OPEN","",'Daily Sheets'!K22)</f>
        <v/>
      </c>
      <c r="M22" s="348"/>
      <c r="N22" s="349">
        <f>'Tables - lists and codes'!D21</f>
        <v>0.58333333333333337</v>
      </c>
      <c r="O22" s="350" t="str">
        <f>'Tables - lists and codes'!C57</f>
        <v>N/A</v>
      </c>
      <c r="P22" s="350">
        <f>'Tables - lists and codes'!D57</f>
        <v>0.63541666666666663</v>
      </c>
      <c r="Q22" s="350">
        <f>'Tables - lists and codes'!E57</f>
        <v>0.82291666666666663</v>
      </c>
      <c r="R22" s="351">
        <f>'Tables - lists and codes'!E21</f>
        <v>0.85416666666666663</v>
      </c>
      <c r="S22" s="352"/>
      <c r="T22" s="246" t="str">
        <f>'Tables - lists and codes'!B21</f>
        <v>Wknd Late Cook</v>
      </c>
      <c r="U22" s="247" t="str">
        <f>IF('Daily Sheets'!O22="OPEN","",'Daily Sheets'!O22)</f>
        <v/>
      </c>
      <c r="V22" s="348"/>
      <c r="W22" s="349">
        <f>'Tables - lists and codes'!D21</f>
        <v>0.58333333333333337</v>
      </c>
      <c r="X22" s="350" t="str">
        <f>'Tables - lists and codes'!C57</f>
        <v>N/A</v>
      </c>
      <c r="Y22" s="350">
        <f>'Tables - lists and codes'!D57</f>
        <v>0.63541666666666663</v>
      </c>
      <c r="Z22" s="350">
        <f>'Tables - lists and codes'!E57</f>
        <v>0.82291666666666663</v>
      </c>
      <c r="AA22" s="351">
        <f>'Tables - lists and codes'!E23</f>
        <v>0</v>
      </c>
      <c r="AB22" s="352"/>
      <c r="AC22" s="353" t="str">
        <f>'Tables - lists and codes'!B21</f>
        <v>Wknd Late Cook</v>
      </c>
      <c r="AD22" s="354" t="str">
        <f>IF('Daily Sheets'!S22="OPEN","",'Daily Sheets'!S22)</f>
        <v/>
      </c>
      <c r="AE22" s="348"/>
      <c r="AF22" s="349">
        <f>'Tables - lists and codes'!D21</f>
        <v>0.58333333333333337</v>
      </c>
      <c r="AG22" s="350" t="str">
        <f>'Tables - lists and codes'!C57</f>
        <v>N/A</v>
      </c>
      <c r="AH22" s="350">
        <f>'Tables - lists and codes'!D57</f>
        <v>0.63541666666666663</v>
      </c>
      <c r="AI22" s="350">
        <f>'Tables - lists and codes'!E57</f>
        <v>0.82291666666666663</v>
      </c>
      <c r="AJ22" s="351">
        <f>'Tables - lists and codes'!E21</f>
        <v>0.85416666666666663</v>
      </c>
      <c r="AK22" s="352"/>
      <c r="AL22" s="353" t="str">
        <f>'Tables - lists and codes'!B21</f>
        <v>Wknd Late Cook</v>
      </c>
      <c r="AM22" s="294" t="str">
        <f>IF('Daily Sheets'!W22="OPEN","",'Daily Sheets'!W22)</f>
        <v/>
      </c>
      <c r="AN22" s="348"/>
      <c r="AO22" s="349">
        <f>'Tables - lists and codes'!D21</f>
        <v>0.58333333333333337</v>
      </c>
      <c r="AP22" s="350" t="str">
        <f>'Tables - lists and codes'!C57</f>
        <v>N/A</v>
      </c>
      <c r="AQ22" s="350">
        <f>'Tables - lists and codes'!D57</f>
        <v>0.63541666666666663</v>
      </c>
      <c r="AR22" s="350">
        <f>'Tables - lists and codes'!E57</f>
        <v>0.82291666666666663</v>
      </c>
      <c r="AS22" s="351">
        <f>'Tables - lists and codes'!E21</f>
        <v>0.85416666666666663</v>
      </c>
      <c r="AT22" s="352"/>
      <c r="AU22" s="353" t="str">
        <f>'Tables - lists and codes'!B21</f>
        <v>Wknd Late Cook</v>
      </c>
      <c r="AV22" s="294" t="str">
        <f>IF('Daily Sheets'!AA22="OPEN","",'Daily Sheets'!AA22)</f>
        <v/>
      </c>
      <c r="AW22" s="348"/>
      <c r="AX22" s="349">
        <f>'Tables - lists and codes'!D21</f>
        <v>0.58333333333333337</v>
      </c>
      <c r="AY22" s="350" t="str">
        <f>'Tables - lists and codes'!C57</f>
        <v>N/A</v>
      </c>
      <c r="AZ22" s="350">
        <f>'Tables - lists and codes'!D57</f>
        <v>0.63541666666666663</v>
      </c>
      <c r="BA22" s="350">
        <f>'Tables - lists and codes'!E57</f>
        <v>0.82291666666666663</v>
      </c>
      <c r="BB22" s="351">
        <f>'Tables - lists and codes'!E21</f>
        <v>0.85416666666666663</v>
      </c>
      <c r="BC22" s="352"/>
      <c r="BD22" s="353" t="str">
        <f>'Tables - lists and codes'!B21</f>
        <v>Wknd Late Cook</v>
      </c>
      <c r="BE22" s="354" t="str">
        <f>IF('Daily Sheets'!AE22="OPEN","",'Daily Sheets'!AE22)</f>
        <v/>
      </c>
      <c r="BF22" s="348"/>
      <c r="BG22" s="349">
        <f>'Tables - lists and codes'!D21</f>
        <v>0.58333333333333337</v>
      </c>
      <c r="BH22" s="350" t="str">
        <f>'Tables - lists and codes'!C57</f>
        <v>N/A</v>
      </c>
      <c r="BI22" s="350">
        <f>'Tables - lists and codes'!D57</f>
        <v>0.63541666666666663</v>
      </c>
      <c r="BJ22" s="350">
        <f>'Tables - lists and codes'!E57</f>
        <v>0.82291666666666663</v>
      </c>
      <c r="BK22" s="351">
        <f>'Tables - lists and codes'!E21</f>
        <v>0.85416666666666663</v>
      </c>
    </row>
    <row r="23" spans="1:95" s="226" customFormat="1" ht="35.1" customHeight="1" x14ac:dyDescent="0.25">
      <c r="A23" s="222"/>
      <c r="B23" s="317"/>
      <c r="C23" s="318"/>
      <c r="D23" s="60"/>
      <c r="E23" s="319"/>
      <c r="F23" s="320"/>
      <c r="G23" s="320"/>
      <c r="H23" s="320"/>
      <c r="I23" s="319"/>
      <c r="J23" s="222"/>
      <c r="K23" s="317"/>
      <c r="L23" s="318"/>
      <c r="M23" s="60"/>
      <c r="N23" s="321"/>
      <c r="O23" s="322"/>
      <c r="P23" s="322"/>
      <c r="Q23" s="322"/>
      <c r="R23" s="321"/>
      <c r="S23" s="222"/>
      <c r="T23" s="317"/>
      <c r="U23" s="318"/>
      <c r="V23" s="60"/>
      <c r="W23" s="321"/>
      <c r="X23" s="322"/>
      <c r="Y23" s="322"/>
      <c r="Z23" s="322"/>
      <c r="AA23" s="321"/>
      <c r="AB23" s="222"/>
      <c r="AC23" s="317"/>
      <c r="AD23" s="318"/>
      <c r="AE23" s="60"/>
      <c r="AF23" s="321"/>
      <c r="AG23" s="322"/>
      <c r="AH23" s="322"/>
      <c r="AI23" s="322"/>
      <c r="AJ23" s="321"/>
      <c r="AK23" s="222"/>
      <c r="AL23" s="317"/>
      <c r="AM23" s="318"/>
      <c r="AN23" s="60"/>
      <c r="AO23" s="321"/>
      <c r="AP23" s="322"/>
      <c r="AQ23" s="322"/>
      <c r="AR23" s="322"/>
      <c r="AS23" s="321"/>
      <c r="AT23" s="222"/>
      <c r="AU23" s="317"/>
      <c r="AV23" s="318"/>
      <c r="AW23" s="60"/>
      <c r="AX23" s="321"/>
      <c r="AY23" s="322"/>
      <c r="AZ23" s="322"/>
      <c r="BA23" s="322"/>
      <c r="BB23" s="321"/>
      <c r="BC23" s="222"/>
      <c r="BD23" s="317"/>
      <c r="BE23" s="318"/>
      <c r="BF23" s="60"/>
      <c r="BG23" s="321"/>
      <c r="BH23" s="322"/>
      <c r="BI23" s="322"/>
      <c r="BJ23" s="322"/>
      <c r="BK23" s="321"/>
    </row>
    <row r="24" spans="1:95" s="58" customFormat="1" ht="24.95" customHeight="1" x14ac:dyDescent="0.35">
      <c r="A24" s="364"/>
      <c r="B24" s="364"/>
      <c r="C24" s="570" t="s">
        <v>62</v>
      </c>
      <c r="D24" s="570"/>
      <c r="E24" s="570"/>
      <c r="F24" s="570"/>
      <c r="G24" s="570"/>
      <c r="H24" s="364"/>
      <c r="I24" s="51"/>
      <c r="J24" s="364"/>
      <c r="K24" s="364"/>
      <c r="L24" s="570" t="s">
        <v>62</v>
      </c>
      <c r="M24" s="570"/>
      <c r="N24" s="570"/>
      <c r="O24" s="570"/>
      <c r="P24" s="570"/>
      <c r="Q24" s="364"/>
      <c r="R24" s="51"/>
      <c r="S24" s="364"/>
      <c r="T24" s="364"/>
      <c r="U24" s="570" t="s">
        <v>62</v>
      </c>
      <c r="V24" s="570"/>
      <c r="W24" s="570"/>
      <c r="X24" s="570"/>
      <c r="Y24" s="570"/>
      <c r="Z24" s="364"/>
      <c r="AA24" s="51"/>
      <c r="AB24" s="364"/>
      <c r="AC24" s="364"/>
      <c r="AD24" s="570" t="s">
        <v>62</v>
      </c>
      <c r="AE24" s="570"/>
      <c r="AF24" s="570"/>
      <c r="AG24" s="570"/>
      <c r="AH24" s="570"/>
      <c r="AI24" s="364"/>
      <c r="AJ24" s="51"/>
      <c r="AK24" s="364"/>
      <c r="AL24" s="364"/>
      <c r="AM24" s="570" t="s">
        <v>62</v>
      </c>
      <c r="AN24" s="570"/>
      <c r="AO24" s="570"/>
      <c r="AP24" s="570"/>
      <c r="AQ24" s="570"/>
      <c r="AR24" s="364"/>
      <c r="AS24" s="51"/>
      <c r="AT24" s="364"/>
      <c r="AU24" s="364"/>
      <c r="AV24" s="570" t="s">
        <v>62</v>
      </c>
      <c r="AW24" s="570"/>
      <c r="AX24" s="570"/>
      <c r="AY24" s="570"/>
      <c r="AZ24" s="570"/>
      <c r="BA24" s="364"/>
      <c r="BB24" s="51"/>
      <c r="BC24" s="364"/>
      <c r="BD24" s="364"/>
      <c r="BE24" s="570" t="s">
        <v>62</v>
      </c>
      <c r="BF24" s="570"/>
      <c r="BG24" s="570"/>
      <c r="BH24" s="570"/>
      <c r="BI24" s="570"/>
      <c r="BJ24" s="364"/>
      <c r="BK24" s="51"/>
      <c r="BL24" s="222"/>
      <c r="BM24" s="222"/>
      <c r="BN24" s="222"/>
      <c r="BO24" s="222"/>
      <c r="BP24" s="222"/>
      <c r="BQ24" s="222"/>
      <c r="BR24" s="222"/>
      <c r="BS24" s="222"/>
      <c r="BT24" s="222"/>
      <c r="BU24" s="222"/>
      <c r="BV24" s="222"/>
      <c r="BW24" s="222"/>
      <c r="BX24" s="222"/>
      <c r="BY24" s="222"/>
      <c r="BZ24" s="222"/>
      <c r="CA24" s="222"/>
      <c r="CB24" s="222"/>
      <c r="CC24" s="222"/>
      <c r="CD24" s="222"/>
      <c r="CE24" s="222"/>
      <c r="CF24" s="222"/>
      <c r="CG24" s="222"/>
      <c r="CH24" s="222"/>
      <c r="CI24" s="222"/>
      <c r="CJ24" s="222"/>
      <c r="CK24" s="222"/>
      <c r="CL24" s="222"/>
      <c r="CM24" s="222"/>
      <c r="CN24" s="222"/>
      <c r="CO24" s="222"/>
      <c r="CP24" s="222"/>
      <c r="CQ24" s="222"/>
    </row>
    <row r="25" spans="1:95" ht="24.95" customHeight="1" x14ac:dyDescent="0.35">
      <c r="A25" s="219"/>
      <c r="B25" s="219"/>
      <c r="C25" s="219"/>
      <c r="D25" s="219"/>
      <c r="E25" s="219"/>
      <c r="F25" s="219"/>
      <c r="G25" s="219"/>
      <c r="H25" s="219"/>
      <c r="I25" s="52"/>
      <c r="J25" s="219"/>
      <c r="K25" s="219"/>
      <c r="L25" s="219"/>
      <c r="M25" s="219"/>
      <c r="N25" s="219"/>
      <c r="O25" s="219"/>
      <c r="P25" s="219"/>
      <c r="Q25" s="219"/>
      <c r="R25" s="52"/>
      <c r="S25" s="219"/>
      <c r="T25" s="219"/>
      <c r="U25" s="219"/>
      <c r="V25" s="219"/>
      <c r="W25" s="219"/>
      <c r="X25" s="219"/>
      <c r="Y25" s="219"/>
      <c r="Z25" s="219"/>
      <c r="AA25" s="52"/>
      <c r="AB25" s="219"/>
      <c r="AC25" s="219"/>
      <c r="AD25" s="219"/>
      <c r="AE25" s="219"/>
      <c r="AF25" s="219"/>
      <c r="AG25" s="219"/>
      <c r="AH25" s="219"/>
      <c r="AI25" s="219"/>
      <c r="AJ25" s="52"/>
      <c r="AK25" s="219"/>
      <c r="AL25" s="219"/>
      <c r="AM25" s="219"/>
      <c r="AN25" s="219"/>
      <c r="AO25" s="219"/>
      <c r="AP25" s="219"/>
      <c r="AQ25" s="219"/>
      <c r="AR25" s="219"/>
      <c r="AS25" s="52"/>
      <c r="AT25" s="219"/>
      <c r="AU25" s="219"/>
      <c r="AV25" s="219"/>
      <c r="AW25" s="219"/>
      <c r="AX25" s="219"/>
      <c r="AY25" s="219"/>
      <c r="AZ25" s="219"/>
      <c r="BA25" s="219"/>
      <c r="BB25" s="52"/>
      <c r="BC25" s="219"/>
      <c r="BD25" s="219"/>
      <c r="BE25" s="219"/>
      <c r="BF25" s="219"/>
      <c r="BG25" s="219"/>
      <c r="BH25" s="219"/>
      <c r="BI25" s="219"/>
      <c r="BJ25" s="219"/>
      <c r="BK25" s="52"/>
      <c r="BL25" s="226"/>
      <c r="BM25" s="226"/>
      <c r="BN25" s="226"/>
      <c r="BO25" s="226"/>
      <c r="BP25" s="226"/>
      <c r="BQ25" s="226"/>
      <c r="BR25" s="226"/>
      <c r="BS25" s="226"/>
      <c r="BT25" s="226"/>
      <c r="BU25" s="226"/>
      <c r="BV25" s="226"/>
      <c r="BW25" s="226"/>
      <c r="BX25" s="226"/>
      <c r="BY25" s="226"/>
      <c r="BZ25" s="226"/>
      <c r="CA25" s="226"/>
      <c r="CB25" s="226"/>
      <c r="CC25" s="226"/>
      <c r="CD25" s="226"/>
      <c r="CE25" s="226"/>
      <c r="CF25" s="226"/>
      <c r="CG25" s="226"/>
      <c r="CH25" s="226"/>
      <c r="CI25" s="226"/>
      <c r="CJ25" s="226"/>
      <c r="CK25" s="226"/>
      <c r="CL25" s="226"/>
      <c r="CM25" s="226"/>
      <c r="CN25" s="226"/>
      <c r="CO25" s="226"/>
      <c r="CP25" s="226"/>
      <c r="CQ25" s="226"/>
    </row>
    <row r="26" spans="1:95" ht="24.95" customHeight="1" thickBot="1" x14ac:dyDescent="0.4">
      <c r="B26" s="224" t="s">
        <v>67</v>
      </c>
      <c r="C26" s="225">
        <f>C3+1</f>
        <v>44474</v>
      </c>
      <c r="D26" s="53"/>
      <c r="E26" s="53"/>
      <c r="F26" s="53"/>
      <c r="G26" s="53"/>
      <c r="H26" s="53"/>
      <c r="I26" s="52"/>
      <c r="K26" s="224" t="s">
        <v>68</v>
      </c>
      <c r="L26" s="225">
        <f>C3+3</f>
        <v>44476</v>
      </c>
      <c r="M26" s="53"/>
      <c r="N26" s="53"/>
      <c r="O26" s="53"/>
      <c r="P26" s="53"/>
      <c r="Q26" s="53"/>
      <c r="R26" s="52"/>
      <c r="T26" s="224" t="s">
        <v>69</v>
      </c>
      <c r="U26" s="225">
        <f>L26+2</f>
        <v>44478</v>
      </c>
      <c r="V26" s="53"/>
      <c r="W26" s="53"/>
      <c r="X26" s="53"/>
      <c r="Y26" s="53"/>
      <c r="Z26" s="53"/>
      <c r="AA26" s="52"/>
      <c r="AC26" s="224" t="s">
        <v>63</v>
      </c>
      <c r="AD26" s="225">
        <f>U26+2</f>
        <v>44480</v>
      </c>
      <c r="AE26" s="53"/>
      <c r="AF26" s="53"/>
      <c r="AG26" s="53"/>
      <c r="AH26" s="53"/>
      <c r="AI26" s="53"/>
      <c r="AJ26" s="52"/>
      <c r="AL26" s="224" t="s">
        <v>64</v>
      </c>
      <c r="AM26" s="225">
        <f>AD26+2</f>
        <v>44482</v>
      </c>
      <c r="AN26" s="53"/>
      <c r="AO26" s="53"/>
      <c r="AP26" s="53"/>
      <c r="AQ26" s="53"/>
      <c r="AR26" s="53"/>
      <c r="AS26" s="52"/>
      <c r="AU26" s="224" t="s">
        <v>65</v>
      </c>
      <c r="AV26" s="225">
        <f>AM26+2</f>
        <v>44484</v>
      </c>
      <c r="AW26" s="53"/>
      <c r="AX26" s="53"/>
      <c r="AY26" s="53"/>
      <c r="AZ26" s="53"/>
      <c r="BA26" s="53"/>
      <c r="BB26" s="52"/>
      <c r="BD26" s="224" t="s">
        <v>66</v>
      </c>
      <c r="BE26" s="225">
        <f>AV26+2</f>
        <v>44486</v>
      </c>
      <c r="BF26" s="53"/>
      <c r="BG26" s="53"/>
      <c r="BH26" s="53"/>
      <c r="BI26" s="53"/>
      <c r="BJ26" s="53"/>
      <c r="BK26" s="52"/>
      <c r="BL26" s="226"/>
      <c r="BM26" s="226"/>
      <c r="BN26" s="226"/>
      <c r="BO26" s="226"/>
      <c r="BP26" s="226"/>
      <c r="BQ26" s="226"/>
      <c r="BR26" s="226"/>
      <c r="BS26" s="226"/>
      <c r="BT26" s="226"/>
      <c r="BU26" s="226"/>
      <c r="BV26" s="226"/>
      <c r="BW26" s="226"/>
      <c r="BX26" s="226"/>
      <c r="BY26" s="226"/>
      <c r="BZ26" s="226"/>
      <c r="CA26" s="226"/>
      <c r="CB26" s="226"/>
      <c r="CC26" s="226"/>
      <c r="CD26" s="226"/>
      <c r="CE26" s="226"/>
      <c r="CF26" s="226"/>
      <c r="CG26" s="226"/>
      <c r="CH26" s="226"/>
      <c r="CI26" s="226"/>
      <c r="CJ26" s="226"/>
      <c r="CK26" s="226"/>
      <c r="CL26" s="226"/>
      <c r="CM26" s="226"/>
      <c r="CN26" s="226"/>
      <c r="CO26" s="226"/>
      <c r="CP26" s="226"/>
      <c r="CQ26" s="226"/>
    </row>
    <row r="27" spans="1:95" ht="24.95" customHeight="1" thickBot="1" x14ac:dyDescent="0.4">
      <c r="A27" s="567" t="s">
        <v>23</v>
      </c>
      <c r="B27" s="568"/>
      <c r="C27" s="568"/>
      <c r="D27" s="568"/>
      <c r="E27" s="568"/>
      <c r="F27" s="568"/>
      <c r="G27" s="568"/>
      <c r="H27" s="568"/>
      <c r="I27" s="569"/>
      <c r="J27" s="567" t="s">
        <v>23</v>
      </c>
      <c r="K27" s="568"/>
      <c r="L27" s="568"/>
      <c r="M27" s="568"/>
      <c r="N27" s="568"/>
      <c r="O27" s="568"/>
      <c r="P27" s="568"/>
      <c r="Q27" s="568"/>
      <c r="R27" s="569"/>
      <c r="S27" s="567" t="s">
        <v>23</v>
      </c>
      <c r="T27" s="568"/>
      <c r="U27" s="568"/>
      <c r="V27" s="568"/>
      <c r="W27" s="568"/>
      <c r="X27" s="568"/>
      <c r="Y27" s="568"/>
      <c r="Z27" s="568"/>
      <c r="AA27" s="569"/>
      <c r="AB27" s="567" t="s">
        <v>23</v>
      </c>
      <c r="AC27" s="568"/>
      <c r="AD27" s="568"/>
      <c r="AE27" s="568"/>
      <c r="AF27" s="568"/>
      <c r="AG27" s="568"/>
      <c r="AH27" s="568"/>
      <c r="AI27" s="568"/>
      <c r="AJ27" s="569"/>
      <c r="AK27" s="567" t="s">
        <v>23</v>
      </c>
      <c r="AL27" s="568"/>
      <c r="AM27" s="568"/>
      <c r="AN27" s="568"/>
      <c r="AO27" s="568"/>
      <c r="AP27" s="568"/>
      <c r="AQ27" s="568"/>
      <c r="AR27" s="568"/>
      <c r="AS27" s="569"/>
      <c r="AT27" s="567" t="s">
        <v>23</v>
      </c>
      <c r="AU27" s="568"/>
      <c r="AV27" s="568"/>
      <c r="AW27" s="568"/>
      <c r="AX27" s="568"/>
      <c r="AY27" s="568"/>
      <c r="AZ27" s="568"/>
      <c r="BA27" s="568"/>
      <c r="BB27" s="569"/>
      <c r="BC27" s="567" t="s">
        <v>23</v>
      </c>
      <c r="BD27" s="568"/>
      <c r="BE27" s="568"/>
      <c r="BF27" s="568"/>
      <c r="BG27" s="568"/>
      <c r="BH27" s="568"/>
      <c r="BI27" s="568"/>
      <c r="BJ27" s="568"/>
      <c r="BK27" s="569"/>
      <c r="BL27" s="226"/>
      <c r="BM27" s="226"/>
      <c r="BN27" s="226"/>
      <c r="BO27" s="226"/>
      <c r="BP27" s="226"/>
      <c r="BQ27" s="226"/>
      <c r="BR27" s="226"/>
      <c r="BS27" s="226"/>
      <c r="BT27" s="226"/>
      <c r="BU27" s="226"/>
      <c r="BV27" s="226"/>
      <c r="BW27" s="226"/>
      <c r="BX27" s="226"/>
      <c r="BY27" s="226"/>
      <c r="BZ27" s="226"/>
      <c r="CA27" s="226"/>
      <c r="CB27" s="226"/>
      <c r="CC27" s="226"/>
      <c r="CD27" s="226"/>
      <c r="CE27" s="226"/>
      <c r="CF27" s="226"/>
      <c r="CG27" s="226"/>
      <c r="CH27" s="226"/>
      <c r="CI27" s="226"/>
      <c r="CJ27" s="226"/>
      <c r="CK27" s="226"/>
      <c r="CL27" s="226"/>
      <c r="CM27" s="226"/>
      <c r="CN27" s="226"/>
      <c r="CO27" s="226"/>
      <c r="CP27" s="226"/>
      <c r="CQ27" s="226"/>
    </row>
    <row r="28" spans="1:95" ht="24.95" customHeight="1" x14ac:dyDescent="0.25">
      <c r="A28" s="282" t="s">
        <v>70</v>
      </c>
      <c r="B28" s="221" t="s">
        <v>71</v>
      </c>
      <c r="C28" s="221" t="s">
        <v>72</v>
      </c>
      <c r="D28" s="221" t="s">
        <v>73</v>
      </c>
      <c r="E28" s="221" t="s">
        <v>74</v>
      </c>
      <c r="F28" s="221" t="s">
        <v>75</v>
      </c>
      <c r="G28" s="221" t="s">
        <v>76</v>
      </c>
      <c r="H28" s="221" t="s">
        <v>75</v>
      </c>
      <c r="I28" s="283" t="s">
        <v>77</v>
      </c>
      <c r="J28" s="282" t="s">
        <v>70</v>
      </c>
      <c r="K28" s="221" t="s">
        <v>71</v>
      </c>
      <c r="L28" s="221" t="s">
        <v>72</v>
      </c>
      <c r="M28" s="221" t="s">
        <v>73</v>
      </c>
      <c r="N28" s="221" t="s">
        <v>74</v>
      </c>
      <c r="O28" s="221" t="s">
        <v>75</v>
      </c>
      <c r="P28" s="221" t="s">
        <v>76</v>
      </c>
      <c r="Q28" s="221" t="s">
        <v>75</v>
      </c>
      <c r="R28" s="283" t="s">
        <v>77</v>
      </c>
      <c r="S28" s="282" t="s">
        <v>70</v>
      </c>
      <c r="T28" s="221" t="s">
        <v>71</v>
      </c>
      <c r="U28" s="221" t="s">
        <v>72</v>
      </c>
      <c r="V28" s="221" t="s">
        <v>73</v>
      </c>
      <c r="W28" s="221" t="s">
        <v>74</v>
      </c>
      <c r="X28" s="221" t="s">
        <v>75</v>
      </c>
      <c r="Y28" s="221" t="s">
        <v>76</v>
      </c>
      <c r="Z28" s="221" t="s">
        <v>75</v>
      </c>
      <c r="AA28" s="283" t="s">
        <v>77</v>
      </c>
      <c r="AB28" s="282" t="s">
        <v>70</v>
      </c>
      <c r="AC28" s="221" t="s">
        <v>71</v>
      </c>
      <c r="AD28" s="221" t="s">
        <v>72</v>
      </c>
      <c r="AE28" s="221" t="s">
        <v>73</v>
      </c>
      <c r="AF28" s="221" t="s">
        <v>74</v>
      </c>
      <c r="AG28" s="221" t="s">
        <v>75</v>
      </c>
      <c r="AH28" s="221" t="s">
        <v>76</v>
      </c>
      <c r="AI28" s="221" t="s">
        <v>75</v>
      </c>
      <c r="AJ28" s="283" t="s">
        <v>77</v>
      </c>
      <c r="AK28" s="282" t="s">
        <v>70</v>
      </c>
      <c r="AL28" s="221" t="s">
        <v>71</v>
      </c>
      <c r="AM28" s="221" t="s">
        <v>72</v>
      </c>
      <c r="AN28" s="221" t="s">
        <v>73</v>
      </c>
      <c r="AO28" s="221" t="s">
        <v>74</v>
      </c>
      <c r="AP28" s="221" t="s">
        <v>75</v>
      </c>
      <c r="AQ28" s="221" t="s">
        <v>76</v>
      </c>
      <c r="AR28" s="221" t="s">
        <v>75</v>
      </c>
      <c r="AS28" s="283" t="s">
        <v>77</v>
      </c>
      <c r="AT28" s="282" t="s">
        <v>70</v>
      </c>
      <c r="AU28" s="221" t="s">
        <v>71</v>
      </c>
      <c r="AV28" s="221" t="s">
        <v>72</v>
      </c>
      <c r="AW28" s="221" t="s">
        <v>73</v>
      </c>
      <c r="AX28" s="221" t="s">
        <v>74</v>
      </c>
      <c r="AY28" s="221" t="s">
        <v>75</v>
      </c>
      <c r="AZ28" s="221" t="s">
        <v>76</v>
      </c>
      <c r="BA28" s="221" t="s">
        <v>75</v>
      </c>
      <c r="BB28" s="283" t="s">
        <v>77</v>
      </c>
      <c r="BC28" s="282" t="s">
        <v>70</v>
      </c>
      <c r="BD28" s="221" t="s">
        <v>71</v>
      </c>
      <c r="BE28" s="221" t="s">
        <v>72</v>
      </c>
      <c r="BF28" s="221" t="s">
        <v>73</v>
      </c>
      <c r="BG28" s="221" t="s">
        <v>74</v>
      </c>
      <c r="BH28" s="221" t="s">
        <v>75</v>
      </c>
      <c r="BI28" s="221" t="s">
        <v>76</v>
      </c>
      <c r="BJ28" s="221" t="s">
        <v>75</v>
      </c>
      <c r="BK28" s="283" t="s">
        <v>77</v>
      </c>
      <c r="BL28" s="226"/>
      <c r="BM28" s="226"/>
      <c r="BN28" s="226"/>
      <c r="BO28" s="226"/>
      <c r="BP28" s="226"/>
      <c r="BQ28" s="226"/>
      <c r="BR28" s="226"/>
      <c r="BS28" s="226"/>
      <c r="BT28" s="226"/>
      <c r="BU28" s="226"/>
      <c r="BV28" s="226"/>
      <c r="BW28" s="226"/>
      <c r="BX28" s="226"/>
      <c r="BY28" s="226"/>
      <c r="BZ28" s="226"/>
      <c r="CA28" s="226"/>
      <c r="CB28" s="226"/>
      <c r="CC28" s="226"/>
      <c r="CD28" s="226"/>
      <c r="CE28" s="226"/>
      <c r="CF28" s="226"/>
      <c r="CG28" s="226"/>
      <c r="CH28" s="226"/>
      <c r="CI28" s="226"/>
      <c r="CJ28" s="226"/>
      <c r="CK28" s="226"/>
      <c r="CL28" s="226"/>
      <c r="CM28" s="226"/>
      <c r="CN28" s="226"/>
      <c r="CO28" s="226"/>
      <c r="CP28" s="226"/>
      <c r="CQ28" s="226"/>
    </row>
    <row r="29" spans="1:95" ht="35.1" customHeight="1" x14ac:dyDescent="0.25">
      <c r="A29" s="284"/>
      <c r="B29" s="248" t="str">
        <f>'Tables - lists and codes'!B7</f>
        <v>Early Cook</v>
      </c>
      <c r="C29" s="247" t="str">
        <f>IF('Daily Sheets'!K6="OPEN","",'Daily Sheets'!K6)</f>
        <v/>
      </c>
      <c r="D29" s="220"/>
      <c r="E29" s="240">
        <f>'Tables - lists and codes'!D7</f>
        <v>0.20833333333333334</v>
      </c>
      <c r="F29" s="240">
        <f>'Tables - lists and codes'!C42</f>
        <v>0.26041666666666669</v>
      </c>
      <c r="G29" s="240">
        <f>'Tables - lists and codes'!D42</f>
        <v>0.39583333333333331</v>
      </c>
      <c r="H29" s="240">
        <f>'Tables - lists and codes'!E42</f>
        <v>0.45833333333333331</v>
      </c>
      <c r="I29" s="285">
        <f>'Tables - lists and codes'!E7</f>
        <v>0.5625</v>
      </c>
      <c r="J29" s="284"/>
      <c r="K29" s="248" t="str">
        <f>'Tables - lists and codes'!B7</f>
        <v>Early Cook</v>
      </c>
      <c r="L29" s="247" t="str">
        <f>IF('Daily Sheets'!M6="OPEN","",'Daily Sheets'!M6)</f>
        <v/>
      </c>
      <c r="M29" s="220"/>
      <c r="N29" s="242">
        <f>'Tables - lists and codes'!D7</f>
        <v>0.20833333333333334</v>
      </c>
      <c r="O29" s="242">
        <f>'Tables - lists and codes'!C42</f>
        <v>0.26041666666666669</v>
      </c>
      <c r="P29" s="242">
        <f>'Tables - lists and codes'!D42</f>
        <v>0.39583333333333331</v>
      </c>
      <c r="Q29" s="242">
        <f>'Tables - lists and codes'!E42</f>
        <v>0.45833333333333331</v>
      </c>
      <c r="R29" s="299">
        <f>'Tables - lists and codes'!E7</f>
        <v>0.5625</v>
      </c>
      <c r="S29" s="284"/>
      <c r="T29" s="248" t="str">
        <f>'Tables - lists and codes'!B7</f>
        <v>Early Cook</v>
      </c>
      <c r="U29" s="247" t="str">
        <f>IF('Daily Sheets'!Q6="OPEN","",'Daily Sheets'!Q6)</f>
        <v/>
      </c>
      <c r="V29" s="220"/>
      <c r="W29" s="242">
        <f>'Tables - lists and codes'!D7</f>
        <v>0.20833333333333334</v>
      </c>
      <c r="X29" s="242">
        <f>'Tables - lists and codes'!C42</f>
        <v>0.26041666666666669</v>
      </c>
      <c r="Y29" s="242">
        <f>'Tables - lists and codes'!D42</f>
        <v>0.39583333333333331</v>
      </c>
      <c r="Z29" s="242">
        <f>'Tables - lists and codes'!E42</f>
        <v>0.45833333333333331</v>
      </c>
      <c r="AA29" s="299">
        <f>'Tables - lists and codes'!E7</f>
        <v>0.5625</v>
      </c>
      <c r="AB29" s="284"/>
      <c r="AC29" s="248" t="str">
        <f>'Tables - lists and codes'!B7</f>
        <v>Early Cook</v>
      </c>
      <c r="AD29" s="247" t="str">
        <f>IF('Daily Sheets'!U6="OPEN","",'Daily Sheets'!U6)</f>
        <v/>
      </c>
      <c r="AE29" s="220"/>
      <c r="AF29" s="242">
        <f>'Tables - lists and codes'!D7</f>
        <v>0.20833333333333334</v>
      </c>
      <c r="AG29" s="242">
        <f>'Tables - lists and codes'!C42</f>
        <v>0.26041666666666669</v>
      </c>
      <c r="AH29" s="242">
        <f>'Tables - lists and codes'!D42</f>
        <v>0.39583333333333331</v>
      </c>
      <c r="AI29" s="242">
        <f>'Tables - lists and codes'!E42</f>
        <v>0.45833333333333331</v>
      </c>
      <c r="AJ29" s="299">
        <f>'Tables - lists and codes'!E7</f>
        <v>0.5625</v>
      </c>
      <c r="AK29" s="284"/>
      <c r="AL29" s="248" t="str">
        <f>'Tables - lists and codes'!B7</f>
        <v>Early Cook</v>
      </c>
      <c r="AM29" s="247" t="str">
        <f>IF('Daily Sheets'!Y6="OPEN","",'Daily Sheets'!Y6)</f>
        <v/>
      </c>
      <c r="AN29" s="220"/>
      <c r="AO29" s="242">
        <f>'Tables - lists and codes'!D7</f>
        <v>0.20833333333333334</v>
      </c>
      <c r="AP29" s="242">
        <f>'Tables - lists and codes'!C42</f>
        <v>0.26041666666666669</v>
      </c>
      <c r="AQ29" s="242">
        <f>'Tables - lists and codes'!D42</f>
        <v>0.39583333333333331</v>
      </c>
      <c r="AR29" s="242">
        <f>'Tables - lists and codes'!E42</f>
        <v>0.45833333333333331</v>
      </c>
      <c r="AS29" s="299">
        <f>'Tables - lists and codes'!E7</f>
        <v>0.5625</v>
      </c>
      <c r="AT29" s="284"/>
      <c r="AU29" s="248" t="str">
        <f>'Tables - lists and codes'!B7</f>
        <v>Early Cook</v>
      </c>
      <c r="AV29" s="247" t="str">
        <f>IF('Daily Sheets'!AC6="OPEN","",'Daily Sheets'!AC6)</f>
        <v/>
      </c>
      <c r="AW29" s="220"/>
      <c r="AX29" s="242">
        <f>'Tables - lists and codes'!D7</f>
        <v>0.20833333333333334</v>
      </c>
      <c r="AY29" s="242">
        <f>'Tables - lists and codes'!C42</f>
        <v>0.26041666666666669</v>
      </c>
      <c r="AZ29" s="242">
        <f>'Tables - lists and codes'!D42</f>
        <v>0.39583333333333331</v>
      </c>
      <c r="BA29" s="242">
        <f>'Tables - lists and codes'!E42</f>
        <v>0.45833333333333331</v>
      </c>
      <c r="BB29" s="299">
        <f>'Tables - lists and codes'!E7</f>
        <v>0.5625</v>
      </c>
      <c r="BC29" s="284"/>
      <c r="BD29" s="248" t="str">
        <f>'Tables - lists and codes'!B7</f>
        <v>Early Cook</v>
      </c>
      <c r="BE29" s="247" t="str">
        <f>IF('Daily Sheets'!AG6="OPEN","",'Daily Sheets'!AG6)</f>
        <v/>
      </c>
      <c r="BF29" s="220"/>
      <c r="BG29" s="242">
        <f>'Tables - lists and codes'!D7</f>
        <v>0.20833333333333334</v>
      </c>
      <c r="BH29" s="242">
        <f>'Tables - lists and codes'!C42</f>
        <v>0.26041666666666669</v>
      </c>
      <c r="BI29" s="242">
        <f>'Tables - lists and codes'!D42</f>
        <v>0.39583333333333331</v>
      </c>
      <c r="BJ29" s="242">
        <f>'Tables - lists and codes'!E42</f>
        <v>0.45833333333333331</v>
      </c>
      <c r="BK29" s="299">
        <f>'Tables - lists and codes'!E7</f>
        <v>0.5625</v>
      </c>
      <c r="BL29" s="226"/>
      <c r="BM29" s="226"/>
      <c r="BN29" s="226"/>
      <c r="BO29" s="226"/>
      <c r="BP29" s="226"/>
      <c r="BQ29" s="226"/>
      <c r="BR29" s="226"/>
      <c r="BS29" s="226"/>
      <c r="BT29" s="226"/>
      <c r="BU29" s="226"/>
      <c r="BV29" s="226"/>
      <c r="BW29" s="226"/>
      <c r="BX29" s="226"/>
      <c r="BY29" s="226"/>
      <c r="BZ29" s="226"/>
      <c r="CA29" s="226"/>
      <c r="CB29" s="226"/>
      <c r="CC29" s="226"/>
      <c r="CD29" s="226"/>
      <c r="CE29" s="226"/>
      <c r="CF29" s="226"/>
      <c r="CG29" s="226"/>
      <c r="CH29" s="226"/>
      <c r="CI29" s="226"/>
      <c r="CJ29" s="226"/>
      <c r="CK29" s="226"/>
      <c r="CL29" s="226"/>
      <c r="CM29" s="226"/>
      <c r="CN29" s="226"/>
      <c r="CO29" s="226"/>
      <c r="CP29" s="226"/>
      <c r="CQ29" s="226"/>
    </row>
    <row r="30" spans="1:95" s="229" customFormat="1" ht="35.1" customHeight="1" x14ac:dyDescent="0.25">
      <c r="A30" s="286"/>
      <c r="B30" s="253" t="str">
        <f>'Tables - lists and codes'!B8</f>
        <v>Prep Cook</v>
      </c>
      <c r="C30" s="254" t="str">
        <f>IF('Daily Sheets'!K7="OPEN","",'Daily Sheets'!K7)</f>
        <v/>
      </c>
      <c r="D30" s="251"/>
      <c r="E30" s="252">
        <f>'Tables - lists and codes'!D8</f>
        <v>0.25</v>
      </c>
      <c r="F30" s="252">
        <f>'Tables - lists and codes'!C43</f>
        <v>0.30208333333333331</v>
      </c>
      <c r="G30" s="252">
        <f>'Tables - lists and codes'!D43</f>
        <v>0.45833333333333331</v>
      </c>
      <c r="H30" s="252">
        <f>'Tables - lists and codes'!E43</f>
        <v>0.53125</v>
      </c>
      <c r="I30" s="287">
        <f>'Tables - lists and codes'!E8</f>
        <v>0.60416666666666663</v>
      </c>
      <c r="J30" s="286"/>
      <c r="K30" s="253" t="str">
        <f>'Tables - lists and codes'!B8</f>
        <v>Prep Cook</v>
      </c>
      <c r="L30" s="254" t="str">
        <f>IF('Daily Sheets'!M7="OPEN","",'Daily Sheets'!M7)</f>
        <v/>
      </c>
      <c r="M30" s="251"/>
      <c r="N30" s="255">
        <f>'Tables - lists and codes'!D8</f>
        <v>0.25</v>
      </c>
      <c r="O30" s="255">
        <f>'Tables - lists and codes'!C43</f>
        <v>0.30208333333333331</v>
      </c>
      <c r="P30" s="255">
        <f>'Tables - lists and codes'!D43</f>
        <v>0.45833333333333331</v>
      </c>
      <c r="Q30" s="255">
        <f>'Tables - lists and codes'!E43</f>
        <v>0.53125</v>
      </c>
      <c r="R30" s="300">
        <f>'Tables - lists and codes'!E8</f>
        <v>0.60416666666666663</v>
      </c>
      <c r="S30" s="286"/>
      <c r="T30" s="253" t="str">
        <f>'Tables - lists and codes'!B8</f>
        <v>Prep Cook</v>
      </c>
      <c r="U30" s="254" t="str">
        <f>IF('Daily Sheets'!Q7="OPEN","",'Daily Sheets'!Q7)</f>
        <v/>
      </c>
      <c r="V30" s="251"/>
      <c r="W30" s="255">
        <f>'Tables - lists and codes'!D8</f>
        <v>0.25</v>
      </c>
      <c r="X30" s="255">
        <f>'Tables - lists and codes'!C43</f>
        <v>0.30208333333333331</v>
      </c>
      <c r="Y30" s="255">
        <f>'Tables - lists and codes'!D43</f>
        <v>0.45833333333333331</v>
      </c>
      <c r="Z30" s="255">
        <f>'Tables - lists and codes'!E43</f>
        <v>0.53125</v>
      </c>
      <c r="AA30" s="300">
        <f>'Tables - lists and codes'!E8</f>
        <v>0.60416666666666663</v>
      </c>
      <c r="AB30" s="286"/>
      <c r="AC30" s="253" t="str">
        <f>'Tables - lists and codes'!B8</f>
        <v>Prep Cook</v>
      </c>
      <c r="AD30" s="254" t="str">
        <f>IF('Daily Sheets'!U7="OPEN","",'Daily Sheets'!U7)</f>
        <v/>
      </c>
      <c r="AE30" s="251"/>
      <c r="AF30" s="255">
        <f>'Tables - lists and codes'!D8</f>
        <v>0.25</v>
      </c>
      <c r="AG30" s="255">
        <f>'Tables - lists and codes'!C43</f>
        <v>0.30208333333333331</v>
      </c>
      <c r="AH30" s="255">
        <f>'Tables - lists and codes'!D43</f>
        <v>0.45833333333333331</v>
      </c>
      <c r="AI30" s="255">
        <f>'Tables - lists and codes'!E43</f>
        <v>0.53125</v>
      </c>
      <c r="AJ30" s="300">
        <f>'Tables - lists and codes'!E8</f>
        <v>0.60416666666666663</v>
      </c>
      <c r="AK30" s="286"/>
      <c r="AL30" s="253" t="str">
        <f>'Tables - lists and codes'!B8</f>
        <v>Prep Cook</v>
      </c>
      <c r="AM30" s="254" t="str">
        <f>IF('Daily Sheets'!Y7="OPEN","",'Daily Sheets'!Y7)</f>
        <v/>
      </c>
      <c r="AN30" s="251"/>
      <c r="AO30" s="255">
        <f>'Tables - lists and codes'!D8</f>
        <v>0.25</v>
      </c>
      <c r="AP30" s="255">
        <f>'Tables - lists and codes'!C43</f>
        <v>0.30208333333333331</v>
      </c>
      <c r="AQ30" s="255">
        <f>'Tables - lists and codes'!D43</f>
        <v>0.45833333333333331</v>
      </c>
      <c r="AR30" s="255">
        <f>'Tables - lists and codes'!E43</f>
        <v>0.53125</v>
      </c>
      <c r="AS30" s="300">
        <f>'Tables - lists and codes'!E8</f>
        <v>0.60416666666666663</v>
      </c>
      <c r="AT30" s="286"/>
      <c r="AU30" s="253" t="str">
        <f>'Tables - lists and codes'!B8</f>
        <v>Prep Cook</v>
      </c>
      <c r="AV30" s="254" t="str">
        <f>IF('Daily Sheets'!AC7="OPEN","",'Daily Sheets'!AC7)</f>
        <v/>
      </c>
      <c r="AW30" s="251"/>
      <c r="AX30" s="255">
        <f>'Tables - lists and codes'!D8</f>
        <v>0.25</v>
      </c>
      <c r="AY30" s="255">
        <f>'Tables - lists and codes'!C43</f>
        <v>0.30208333333333331</v>
      </c>
      <c r="AZ30" s="255">
        <f>'Tables - lists and codes'!D43</f>
        <v>0.45833333333333331</v>
      </c>
      <c r="BA30" s="255">
        <f>'Tables - lists and codes'!E43</f>
        <v>0.53125</v>
      </c>
      <c r="BB30" s="300">
        <f>'Tables - lists and codes'!E8</f>
        <v>0.60416666666666663</v>
      </c>
      <c r="BC30" s="286"/>
      <c r="BD30" s="253" t="str">
        <f>'Tables - lists and codes'!B8</f>
        <v>Prep Cook</v>
      </c>
      <c r="BE30" s="254" t="str">
        <f>IF('Daily Sheets'!AG7="OPEN","",'Daily Sheets'!AG7)</f>
        <v/>
      </c>
      <c r="BF30" s="251"/>
      <c r="BG30" s="255">
        <f>'Tables - lists and codes'!D8</f>
        <v>0.25</v>
      </c>
      <c r="BH30" s="255">
        <f>'Tables - lists and codes'!C43</f>
        <v>0.30208333333333331</v>
      </c>
      <c r="BI30" s="255">
        <f>'Tables - lists and codes'!D43</f>
        <v>0.45833333333333331</v>
      </c>
      <c r="BJ30" s="255">
        <f>'Tables - lists and codes'!E43</f>
        <v>0.53125</v>
      </c>
      <c r="BK30" s="300">
        <f>'Tables - lists and codes'!E8</f>
        <v>0.60416666666666663</v>
      </c>
      <c r="BL30" s="226"/>
      <c r="BM30" s="226"/>
      <c r="BN30" s="226"/>
      <c r="BO30" s="226"/>
      <c r="BP30" s="226"/>
      <c r="BQ30" s="226"/>
      <c r="BR30" s="226"/>
      <c r="BS30" s="226"/>
      <c r="BT30" s="226"/>
      <c r="BU30" s="226"/>
      <c r="BV30" s="226"/>
      <c r="BW30" s="226"/>
      <c r="BX30" s="226"/>
      <c r="BY30" s="226"/>
      <c r="BZ30" s="226"/>
      <c r="CA30" s="226"/>
      <c r="CB30" s="226"/>
      <c r="CC30" s="226"/>
      <c r="CD30" s="226"/>
      <c r="CE30" s="226"/>
      <c r="CF30" s="226"/>
      <c r="CG30" s="226"/>
      <c r="CH30" s="226"/>
      <c r="CI30" s="226"/>
      <c r="CJ30" s="226"/>
      <c r="CK30" s="226"/>
      <c r="CL30" s="226"/>
      <c r="CM30" s="226"/>
      <c r="CN30" s="226"/>
      <c r="CO30" s="226"/>
      <c r="CP30" s="226"/>
      <c r="CQ30" s="226"/>
    </row>
    <row r="31" spans="1:95" ht="35.1" customHeight="1" x14ac:dyDescent="0.25">
      <c r="A31" s="284"/>
      <c r="B31" s="248" t="str">
        <f>'Tables - lists and codes'!B9</f>
        <v>B&amp;P Cook</v>
      </c>
      <c r="C31" s="247" t="str">
        <f>IF('Daily Sheets'!K8="OPEN","",'Daily Sheets'!K8)</f>
        <v/>
      </c>
      <c r="D31" s="220"/>
      <c r="E31" s="240">
        <f>'Tables - lists and codes'!D9</f>
        <v>0.29166666666666669</v>
      </c>
      <c r="F31" s="240">
        <f>'Tables - lists and codes'!C44</f>
        <v>0.40625</v>
      </c>
      <c r="G31" s="240">
        <f>'Tables - lists and codes'!D44</f>
        <v>0.5625</v>
      </c>
      <c r="H31" s="240" t="str">
        <f>'Tables - lists and codes'!E44</f>
        <v>N/A</v>
      </c>
      <c r="I31" s="285">
        <f>'Tables - lists and codes'!E9</f>
        <v>0.58333333333333337</v>
      </c>
      <c r="J31" s="284"/>
      <c r="K31" s="248" t="str">
        <f>'Tables - lists and codes'!B9</f>
        <v>B&amp;P Cook</v>
      </c>
      <c r="L31" s="247" t="str">
        <f>IF('Daily Sheets'!M8="OPEN","",'Daily Sheets'!M8)</f>
        <v/>
      </c>
      <c r="M31" s="220"/>
      <c r="N31" s="242">
        <f>'Tables - lists and codes'!D9</f>
        <v>0.29166666666666669</v>
      </c>
      <c r="O31" s="242">
        <f>'Tables - lists and codes'!C44</f>
        <v>0.40625</v>
      </c>
      <c r="P31" s="242">
        <f>'Tables - lists and codes'!D44</f>
        <v>0.5625</v>
      </c>
      <c r="Q31" s="242" t="str">
        <f>'Tables - lists and codes'!E44</f>
        <v>N/A</v>
      </c>
      <c r="R31" s="299">
        <f>'Tables - lists and codes'!E9</f>
        <v>0.58333333333333337</v>
      </c>
      <c r="S31" s="284"/>
      <c r="T31" s="248" t="str">
        <f>'Tables - lists and codes'!B9</f>
        <v>B&amp;P Cook</v>
      </c>
      <c r="U31" s="247" t="str">
        <f>IF('Daily Sheets'!Q8="OPEN","",'Daily Sheets'!Q8)</f>
        <v/>
      </c>
      <c r="V31" s="220"/>
      <c r="W31" s="242">
        <f>'Tables - lists and codes'!D9</f>
        <v>0.29166666666666669</v>
      </c>
      <c r="X31" s="242">
        <f>'Tables - lists and codes'!C44</f>
        <v>0.40625</v>
      </c>
      <c r="Y31" s="242">
        <f>'Tables - lists and codes'!D44</f>
        <v>0.5625</v>
      </c>
      <c r="Z31" s="242" t="str">
        <f>'Tables - lists and codes'!E44</f>
        <v>N/A</v>
      </c>
      <c r="AA31" s="299">
        <f>'Tables - lists and codes'!E9</f>
        <v>0.58333333333333337</v>
      </c>
      <c r="AB31" s="284"/>
      <c r="AC31" s="248" t="str">
        <f>'Tables - lists and codes'!B9</f>
        <v>B&amp;P Cook</v>
      </c>
      <c r="AD31" s="247" t="str">
        <f>IF('Daily Sheets'!U8="OPEN","",'Daily Sheets'!U8)</f>
        <v/>
      </c>
      <c r="AE31" s="220"/>
      <c r="AF31" s="242">
        <f>'Tables - lists and codes'!D9</f>
        <v>0.29166666666666669</v>
      </c>
      <c r="AG31" s="242">
        <f>'Tables - lists and codes'!C44</f>
        <v>0.40625</v>
      </c>
      <c r="AH31" s="242">
        <f>'Tables - lists and codes'!D44</f>
        <v>0.5625</v>
      </c>
      <c r="AI31" s="242" t="str">
        <f>'Tables - lists and codes'!E44</f>
        <v>N/A</v>
      </c>
      <c r="AJ31" s="299">
        <f>'Tables - lists and codes'!E9</f>
        <v>0.58333333333333337</v>
      </c>
      <c r="AK31" s="284"/>
      <c r="AL31" s="248" t="str">
        <f>'Tables - lists and codes'!B9</f>
        <v>B&amp;P Cook</v>
      </c>
      <c r="AM31" s="247" t="str">
        <f>IF('Daily Sheets'!Y8="OPEN","",'Daily Sheets'!Y8)</f>
        <v/>
      </c>
      <c r="AN31" s="220"/>
      <c r="AO31" s="242">
        <f>'Tables - lists and codes'!D9</f>
        <v>0.29166666666666669</v>
      </c>
      <c r="AP31" s="242">
        <f>'Tables - lists and codes'!C44</f>
        <v>0.40625</v>
      </c>
      <c r="AQ31" s="242">
        <f>'Tables - lists and codes'!D44</f>
        <v>0.5625</v>
      </c>
      <c r="AR31" s="242" t="str">
        <f>'Tables - lists and codes'!E44</f>
        <v>N/A</v>
      </c>
      <c r="AS31" s="299">
        <f>'Tables - lists and codes'!E9</f>
        <v>0.58333333333333337</v>
      </c>
      <c r="AT31" s="284"/>
      <c r="AU31" s="248" t="str">
        <f>'Tables - lists and codes'!B9</f>
        <v>B&amp;P Cook</v>
      </c>
      <c r="AV31" s="247" t="str">
        <f>IF('Daily Sheets'!AC8="OPEN","",'Daily Sheets'!AC8)</f>
        <v/>
      </c>
      <c r="AW31" s="220"/>
      <c r="AX31" s="242">
        <f>'Tables - lists and codes'!D9</f>
        <v>0.29166666666666669</v>
      </c>
      <c r="AY31" s="242">
        <f>'Tables - lists and codes'!C44</f>
        <v>0.40625</v>
      </c>
      <c r="AZ31" s="242">
        <f>'Tables - lists and codes'!D44</f>
        <v>0.5625</v>
      </c>
      <c r="BA31" s="242" t="str">
        <f>'Tables - lists and codes'!E44</f>
        <v>N/A</v>
      </c>
      <c r="BB31" s="299">
        <f>'Tables - lists and codes'!E9</f>
        <v>0.58333333333333337</v>
      </c>
      <c r="BC31" s="284"/>
      <c r="BD31" s="248" t="str">
        <f>'Tables - lists and codes'!B9</f>
        <v>B&amp;P Cook</v>
      </c>
      <c r="BE31" s="247" t="str">
        <f>IF('Daily Sheets'!AG8="OPEN","",'Daily Sheets'!AG8)</f>
        <v/>
      </c>
      <c r="BF31" s="220"/>
      <c r="BG31" s="242">
        <f>'Tables - lists and codes'!D9</f>
        <v>0.29166666666666669</v>
      </c>
      <c r="BH31" s="242">
        <f>'Tables - lists and codes'!C44</f>
        <v>0.40625</v>
      </c>
      <c r="BI31" s="242">
        <f>'Tables - lists and codes'!D44</f>
        <v>0.5625</v>
      </c>
      <c r="BJ31" s="242" t="str">
        <f>'Tables - lists and codes'!E44</f>
        <v>N/A</v>
      </c>
      <c r="BK31" s="299">
        <f>'Tables - lists and codes'!E9</f>
        <v>0.58333333333333337</v>
      </c>
      <c r="BL31" s="226"/>
      <c r="BM31" s="226"/>
      <c r="BN31" s="226"/>
      <c r="BO31" s="226"/>
      <c r="BP31" s="226"/>
      <c r="BQ31" s="226"/>
      <c r="BR31" s="226"/>
      <c r="BS31" s="226"/>
      <c r="BT31" s="226"/>
      <c r="BU31" s="226"/>
      <c r="BV31" s="226"/>
      <c r="BW31" s="226"/>
      <c r="BX31" s="226"/>
      <c r="BY31" s="226"/>
      <c r="BZ31" s="226"/>
      <c r="CA31" s="226"/>
      <c r="CB31" s="226"/>
      <c r="CC31" s="226"/>
      <c r="CD31" s="226"/>
      <c r="CE31" s="226"/>
      <c r="CF31" s="226"/>
      <c r="CG31" s="226"/>
      <c r="CH31" s="226"/>
      <c r="CI31" s="226"/>
      <c r="CJ31" s="226"/>
      <c r="CK31" s="226"/>
      <c r="CL31" s="226"/>
      <c r="CM31" s="226"/>
      <c r="CN31" s="226"/>
      <c r="CO31" s="226"/>
      <c r="CP31" s="226"/>
      <c r="CQ31" s="226"/>
    </row>
    <row r="32" spans="1:95" s="229" customFormat="1" ht="35.1" customHeight="1" x14ac:dyDescent="0.25">
      <c r="A32" s="286"/>
      <c r="B32" s="253" t="str">
        <f>'Tables - lists and codes'!B10</f>
        <v>Deli Cook</v>
      </c>
      <c r="C32" s="254" t="str">
        <f>IF('Daily Sheets'!K9="OPEN","",'Daily Sheets'!K9)</f>
        <v/>
      </c>
      <c r="D32" s="256"/>
      <c r="E32" s="252">
        <f>'Tables - lists and codes'!D10</f>
        <v>0.45833333333333331</v>
      </c>
      <c r="F32" s="252">
        <f>'Tables - lists and codes'!C45</f>
        <v>0.55208333333333337</v>
      </c>
      <c r="G32" s="252">
        <f>'Tables - lists and codes'!D45</f>
        <v>0.61458333333333337</v>
      </c>
      <c r="H32" s="252">
        <f>'Tables - lists and codes'!E45</f>
        <v>0.6875</v>
      </c>
      <c r="I32" s="287">
        <f>'Tables - lists and codes'!E10</f>
        <v>0.8125</v>
      </c>
      <c r="J32" s="286"/>
      <c r="K32" s="253" t="str">
        <f>'Tables - lists and codes'!B10</f>
        <v>Deli Cook</v>
      </c>
      <c r="L32" s="254" t="str">
        <f>IF('Daily Sheets'!M9="OPEN","",'Daily Sheets'!M9)</f>
        <v/>
      </c>
      <c r="M32" s="256"/>
      <c r="N32" s="255">
        <f>'Tables - lists and codes'!D10</f>
        <v>0.45833333333333331</v>
      </c>
      <c r="O32" s="255">
        <f>'Tables - lists and codes'!C45</f>
        <v>0.55208333333333337</v>
      </c>
      <c r="P32" s="255">
        <f>'Tables - lists and codes'!D45</f>
        <v>0.61458333333333337</v>
      </c>
      <c r="Q32" s="255">
        <f>'Tables - lists and codes'!E45</f>
        <v>0.6875</v>
      </c>
      <c r="R32" s="300">
        <f>'Tables - lists and codes'!E10</f>
        <v>0.8125</v>
      </c>
      <c r="S32" s="286"/>
      <c r="T32" s="253" t="str">
        <f>'Tables - lists and codes'!B10</f>
        <v>Deli Cook</v>
      </c>
      <c r="U32" s="254" t="str">
        <f>IF('Daily Sheets'!Q9="OPEN","",'Daily Sheets'!Q9)</f>
        <v/>
      </c>
      <c r="V32" s="256"/>
      <c r="W32" s="255">
        <f>'Tables - lists and codes'!D10</f>
        <v>0.45833333333333331</v>
      </c>
      <c r="X32" s="255">
        <f>'Tables - lists and codes'!C45</f>
        <v>0.55208333333333337</v>
      </c>
      <c r="Y32" s="255">
        <f>'Tables - lists and codes'!D45</f>
        <v>0.61458333333333337</v>
      </c>
      <c r="Z32" s="255">
        <f>'Tables - lists and codes'!E45</f>
        <v>0.6875</v>
      </c>
      <c r="AA32" s="300">
        <f>'Tables - lists and codes'!E10</f>
        <v>0.8125</v>
      </c>
      <c r="AB32" s="286"/>
      <c r="AC32" s="253" t="str">
        <f>'Tables - lists and codes'!B10</f>
        <v>Deli Cook</v>
      </c>
      <c r="AD32" s="254" t="str">
        <f>IF('Daily Sheets'!U9="OPEN","",'Daily Sheets'!U9)</f>
        <v/>
      </c>
      <c r="AE32" s="256"/>
      <c r="AF32" s="255">
        <f>'Tables - lists and codes'!D10</f>
        <v>0.45833333333333331</v>
      </c>
      <c r="AG32" s="255">
        <f>'Tables - lists and codes'!C45</f>
        <v>0.55208333333333337</v>
      </c>
      <c r="AH32" s="255">
        <f>'Tables - lists and codes'!D45</f>
        <v>0.61458333333333337</v>
      </c>
      <c r="AI32" s="255">
        <f>'Tables - lists and codes'!E45</f>
        <v>0.6875</v>
      </c>
      <c r="AJ32" s="300">
        <f>'Tables - lists and codes'!E10</f>
        <v>0.8125</v>
      </c>
      <c r="AK32" s="286"/>
      <c r="AL32" s="253" t="str">
        <f>'Tables - lists and codes'!B10</f>
        <v>Deli Cook</v>
      </c>
      <c r="AM32" s="254" t="str">
        <f>IF('Daily Sheets'!Y9="OPEN","",'Daily Sheets'!Y9)</f>
        <v/>
      </c>
      <c r="AN32" s="256"/>
      <c r="AO32" s="255">
        <f>'Tables - lists and codes'!D10</f>
        <v>0.45833333333333331</v>
      </c>
      <c r="AP32" s="255">
        <f>'Tables - lists and codes'!C45</f>
        <v>0.55208333333333337</v>
      </c>
      <c r="AQ32" s="255">
        <f>'Tables - lists and codes'!D45</f>
        <v>0.61458333333333337</v>
      </c>
      <c r="AR32" s="255">
        <f>'Tables - lists and codes'!E45</f>
        <v>0.6875</v>
      </c>
      <c r="AS32" s="300">
        <f>'Tables - lists and codes'!E10</f>
        <v>0.8125</v>
      </c>
      <c r="AT32" s="286"/>
      <c r="AU32" s="253" t="str">
        <f>'Tables - lists and codes'!B10</f>
        <v>Deli Cook</v>
      </c>
      <c r="AV32" s="254" t="str">
        <f>IF('Daily Sheets'!AC9="OPEN","",'Daily Sheets'!AC9)</f>
        <v/>
      </c>
      <c r="AW32" s="256"/>
      <c r="AX32" s="255">
        <f>'Tables - lists and codes'!D10</f>
        <v>0.45833333333333331</v>
      </c>
      <c r="AY32" s="255">
        <f>'Tables - lists and codes'!C45</f>
        <v>0.55208333333333337</v>
      </c>
      <c r="AZ32" s="255">
        <f>'Tables - lists and codes'!D45</f>
        <v>0.61458333333333337</v>
      </c>
      <c r="BA32" s="255">
        <f>'Tables - lists and codes'!E45</f>
        <v>0.6875</v>
      </c>
      <c r="BB32" s="300">
        <f>'Tables - lists and codes'!E10</f>
        <v>0.8125</v>
      </c>
      <c r="BC32" s="286"/>
      <c r="BD32" s="253" t="str">
        <f>'Tables - lists and codes'!B10</f>
        <v>Deli Cook</v>
      </c>
      <c r="BE32" s="254" t="str">
        <f>IF('Daily Sheets'!AG9="OPEN","",'Daily Sheets'!AG9)</f>
        <v/>
      </c>
      <c r="BF32" s="256"/>
      <c r="BG32" s="255">
        <f>'Tables - lists and codes'!D10</f>
        <v>0.45833333333333331</v>
      </c>
      <c r="BH32" s="255">
        <f>'Tables - lists and codes'!C45</f>
        <v>0.55208333333333337</v>
      </c>
      <c r="BI32" s="255">
        <f>'Tables - lists and codes'!D45</f>
        <v>0.61458333333333337</v>
      </c>
      <c r="BJ32" s="255">
        <f>'Tables - lists and codes'!E45</f>
        <v>0.6875</v>
      </c>
      <c r="BK32" s="300">
        <f>'Tables - lists and codes'!E10</f>
        <v>0.8125</v>
      </c>
      <c r="BL32" s="226"/>
      <c r="BM32" s="226"/>
      <c r="BN32" s="226"/>
      <c r="BO32" s="226"/>
      <c r="BP32" s="226"/>
      <c r="BQ32" s="226"/>
      <c r="BR32" s="226"/>
      <c r="BS32" s="226"/>
      <c r="BT32" s="226"/>
      <c r="BU32" s="226"/>
      <c r="BV32" s="226"/>
      <c r="BW32" s="226"/>
      <c r="BX32" s="226"/>
      <c r="BY32" s="226"/>
      <c r="BZ32" s="226"/>
      <c r="CA32" s="226"/>
      <c r="CB32" s="226"/>
      <c r="CC32" s="226"/>
      <c r="CD32" s="226"/>
      <c r="CE32" s="226"/>
      <c r="CF32" s="226"/>
      <c r="CG32" s="226"/>
      <c r="CH32" s="226"/>
      <c r="CI32" s="226"/>
      <c r="CJ32" s="226"/>
      <c r="CK32" s="226"/>
      <c r="CL32" s="226"/>
      <c r="CM32" s="226"/>
      <c r="CN32" s="226"/>
      <c r="CO32" s="226"/>
      <c r="CP32" s="226"/>
      <c r="CQ32" s="226"/>
    </row>
    <row r="33" spans="1:95" ht="35.1" customHeight="1" x14ac:dyDescent="0.25">
      <c r="A33" s="284"/>
      <c r="B33" s="248" t="str">
        <f>'Tables - lists and codes'!B11</f>
        <v>Dinner Cook 1</v>
      </c>
      <c r="C33" s="247" t="str">
        <f>IF('Daily Sheets'!K10="OPEN","",'Daily Sheets'!K10)</f>
        <v/>
      </c>
      <c r="D33" s="54"/>
      <c r="E33" s="240">
        <f>'Tables - lists and codes'!D11</f>
        <v>0.45833333333333331</v>
      </c>
      <c r="F33" s="240">
        <f>'Tables - lists and codes'!C46</f>
        <v>0.55208333333333337</v>
      </c>
      <c r="G33" s="240">
        <f>'Tables - lists and codes'!D46</f>
        <v>0.64583333333333337</v>
      </c>
      <c r="H33" s="240">
        <f>'Tables - lists and codes'!E46</f>
        <v>0.69791666666666663</v>
      </c>
      <c r="I33" s="285">
        <f>'Tables - lists and codes'!E11</f>
        <v>0.8125</v>
      </c>
      <c r="J33" s="284"/>
      <c r="K33" s="248" t="str">
        <f>'Tables - lists and codes'!B11</f>
        <v>Dinner Cook 1</v>
      </c>
      <c r="L33" s="247" t="str">
        <f>IF('Daily Sheets'!M10="OPEN","",'Daily Sheets'!M10)</f>
        <v/>
      </c>
      <c r="M33" s="54"/>
      <c r="N33" s="242">
        <f>'Tables - lists and codes'!D11</f>
        <v>0.45833333333333331</v>
      </c>
      <c r="O33" s="242">
        <f>'Tables - lists and codes'!C46</f>
        <v>0.55208333333333337</v>
      </c>
      <c r="P33" s="242">
        <f>'Tables - lists and codes'!D46</f>
        <v>0.64583333333333337</v>
      </c>
      <c r="Q33" s="242">
        <f>'Tables - lists and codes'!E46</f>
        <v>0.69791666666666663</v>
      </c>
      <c r="R33" s="299">
        <f>'Tables - lists and codes'!E11</f>
        <v>0.8125</v>
      </c>
      <c r="S33" s="284"/>
      <c r="T33" s="248" t="str">
        <f>'Tables - lists and codes'!B11</f>
        <v>Dinner Cook 1</v>
      </c>
      <c r="U33" s="247" t="str">
        <f>IF('Daily Sheets'!Q10="OPEN","",'Daily Sheets'!Q10)</f>
        <v/>
      </c>
      <c r="V33" s="54"/>
      <c r="W33" s="242">
        <f>'Tables - lists and codes'!D11</f>
        <v>0.45833333333333331</v>
      </c>
      <c r="X33" s="242">
        <f>'Tables - lists and codes'!C46</f>
        <v>0.55208333333333337</v>
      </c>
      <c r="Y33" s="242">
        <f>'Tables - lists and codes'!D46</f>
        <v>0.64583333333333337</v>
      </c>
      <c r="Z33" s="242">
        <f>'Tables - lists and codes'!E46</f>
        <v>0.69791666666666663</v>
      </c>
      <c r="AA33" s="299">
        <f>'Tables - lists and codes'!E11</f>
        <v>0.8125</v>
      </c>
      <c r="AB33" s="284"/>
      <c r="AC33" s="248" t="str">
        <f>'Tables - lists and codes'!B11</f>
        <v>Dinner Cook 1</v>
      </c>
      <c r="AD33" s="247" t="str">
        <f>IF('Daily Sheets'!U10="OPEN","",'Daily Sheets'!U10)</f>
        <v/>
      </c>
      <c r="AE33" s="54"/>
      <c r="AF33" s="242">
        <f>'Tables - lists and codes'!D11</f>
        <v>0.45833333333333331</v>
      </c>
      <c r="AG33" s="242">
        <f>'Tables - lists and codes'!C46</f>
        <v>0.55208333333333337</v>
      </c>
      <c r="AH33" s="242">
        <f>'Tables - lists and codes'!D46</f>
        <v>0.64583333333333337</v>
      </c>
      <c r="AI33" s="242">
        <f>'Tables - lists and codes'!E46</f>
        <v>0.69791666666666663</v>
      </c>
      <c r="AJ33" s="299">
        <f>'Tables - lists and codes'!E11</f>
        <v>0.8125</v>
      </c>
      <c r="AK33" s="284"/>
      <c r="AL33" s="248" t="str">
        <f>'Tables - lists and codes'!B11</f>
        <v>Dinner Cook 1</v>
      </c>
      <c r="AM33" s="247" t="str">
        <f>IF('Daily Sheets'!Y10="OPEN","",'Daily Sheets'!Y10)</f>
        <v/>
      </c>
      <c r="AN33" s="54"/>
      <c r="AO33" s="242">
        <f>'Tables - lists and codes'!D11</f>
        <v>0.45833333333333331</v>
      </c>
      <c r="AP33" s="242">
        <f>'Tables - lists and codes'!C46</f>
        <v>0.55208333333333337</v>
      </c>
      <c r="AQ33" s="242">
        <f>'Tables - lists and codes'!D46</f>
        <v>0.64583333333333337</v>
      </c>
      <c r="AR33" s="242">
        <f>'Tables - lists and codes'!E46</f>
        <v>0.69791666666666663</v>
      </c>
      <c r="AS33" s="299">
        <f>'Tables - lists and codes'!E11</f>
        <v>0.8125</v>
      </c>
      <c r="AT33" s="284"/>
      <c r="AU33" s="248" t="str">
        <f>'Tables - lists and codes'!B11</f>
        <v>Dinner Cook 1</v>
      </c>
      <c r="AV33" s="247" t="str">
        <f>IF('Daily Sheets'!AC10="OPEN","",'Daily Sheets'!AC10)</f>
        <v/>
      </c>
      <c r="AW33" s="54"/>
      <c r="AX33" s="242">
        <f>'Tables - lists and codes'!D11</f>
        <v>0.45833333333333331</v>
      </c>
      <c r="AY33" s="242">
        <f>'Tables - lists and codes'!C46</f>
        <v>0.55208333333333337</v>
      </c>
      <c r="AZ33" s="242">
        <f>'Tables - lists and codes'!D46</f>
        <v>0.64583333333333337</v>
      </c>
      <c r="BA33" s="242">
        <f>'Tables - lists and codes'!E46</f>
        <v>0.69791666666666663</v>
      </c>
      <c r="BB33" s="299">
        <f>'Tables - lists and codes'!E11</f>
        <v>0.8125</v>
      </c>
      <c r="BC33" s="284"/>
      <c r="BD33" s="248" t="str">
        <f>'Tables - lists and codes'!B11</f>
        <v>Dinner Cook 1</v>
      </c>
      <c r="BE33" s="247" t="str">
        <f>IF('Daily Sheets'!AG10="OPEN","",'Daily Sheets'!AG10)</f>
        <v/>
      </c>
      <c r="BF33" s="54"/>
      <c r="BG33" s="242">
        <f>'Tables - lists and codes'!D11</f>
        <v>0.45833333333333331</v>
      </c>
      <c r="BH33" s="242">
        <f>'Tables - lists and codes'!C46</f>
        <v>0.55208333333333337</v>
      </c>
      <c r="BI33" s="242">
        <f>'Tables - lists and codes'!D46</f>
        <v>0.64583333333333337</v>
      </c>
      <c r="BJ33" s="242">
        <f>'Tables - lists and codes'!E46</f>
        <v>0.69791666666666663</v>
      </c>
      <c r="BK33" s="299">
        <f>'Tables - lists and codes'!E11</f>
        <v>0.8125</v>
      </c>
      <c r="BL33" s="226"/>
      <c r="BM33" s="226"/>
      <c r="BN33" s="226"/>
      <c r="BO33" s="226"/>
      <c r="BP33" s="226"/>
      <c r="BQ33" s="226"/>
      <c r="BR33" s="226"/>
      <c r="BS33" s="226"/>
      <c r="BT33" s="226"/>
      <c r="BU33" s="226"/>
      <c r="BV33" s="226"/>
      <c r="BW33" s="226"/>
      <c r="BX33" s="226"/>
      <c r="BY33" s="226"/>
      <c r="BZ33" s="226"/>
      <c r="CA33" s="226"/>
      <c r="CB33" s="226"/>
      <c r="CC33" s="226"/>
      <c r="CD33" s="226"/>
      <c r="CE33" s="226"/>
      <c r="CF33" s="226"/>
      <c r="CG33" s="226"/>
      <c r="CH33" s="226"/>
      <c r="CI33" s="226"/>
      <c r="CJ33" s="226"/>
      <c r="CK33" s="226"/>
      <c r="CL33" s="226"/>
      <c r="CM33" s="226"/>
      <c r="CN33" s="226"/>
      <c r="CO33" s="226"/>
      <c r="CP33" s="226"/>
      <c r="CQ33" s="226"/>
    </row>
    <row r="34" spans="1:95" s="229" customFormat="1" ht="34.5" customHeight="1" thickBot="1" x14ac:dyDescent="0.3">
      <c r="A34" s="288"/>
      <c r="B34" s="265" t="str">
        <f>'Tables - lists and codes'!B12</f>
        <v>Dinner Cook 2</v>
      </c>
      <c r="C34" s="266" t="str">
        <f>IF('Daily Sheets'!K11="OPEN","",'Daily Sheets'!K11)</f>
        <v/>
      </c>
      <c r="D34" s="263"/>
      <c r="E34" s="264">
        <f>'Tables - lists and codes'!D12</f>
        <v>4.1666666666666664E-2</v>
      </c>
      <c r="F34" s="264">
        <f>'Tables - lists and codes'!C47</f>
        <v>0.66666666666666663</v>
      </c>
      <c r="G34" s="264" t="str">
        <f>'Tables - lists and codes'!D47</f>
        <v>N/A</v>
      </c>
      <c r="H34" s="264" t="str">
        <f>'Tables - lists and codes'!E47</f>
        <v>N/A</v>
      </c>
      <c r="I34" s="289">
        <f>'Tables - lists and codes'!E12</f>
        <v>0.8125</v>
      </c>
      <c r="J34" s="288"/>
      <c r="K34" s="265" t="str">
        <f>'Tables - lists and codes'!B12</f>
        <v>Dinner Cook 2</v>
      </c>
      <c r="L34" s="266" t="str">
        <f>IF('Daily Sheets'!M11="OPEN","",'Daily Sheets'!M11)</f>
        <v/>
      </c>
      <c r="M34" s="263"/>
      <c r="N34" s="267">
        <f>'Tables - lists and codes'!D12</f>
        <v>4.1666666666666664E-2</v>
      </c>
      <c r="O34" s="267">
        <f>'Tables - lists and codes'!C47</f>
        <v>0.66666666666666663</v>
      </c>
      <c r="P34" s="267" t="str">
        <f>'Tables - lists and codes'!D47</f>
        <v>N/A</v>
      </c>
      <c r="Q34" s="267" t="str">
        <f>'Tables - lists and codes'!E47</f>
        <v>N/A</v>
      </c>
      <c r="R34" s="301">
        <f>'Tables - lists and codes'!E12</f>
        <v>0.8125</v>
      </c>
      <c r="S34" s="288"/>
      <c r="T34" s="265" t="str">
        <f>'Tables - lists and codes'!B12</f>
        <v>Dinner Cook 2</v>
      </c>
      <c r="U34" s="266" t="str">
        <f>IF('Daily Sheets'!Q11="OPEN","",'Daily Sheets'!Q11)</f>
        <v/>
      </c>
      <c r="V34" s="263"/>
      <c r="W34" s="267">
        <f>'Tables - lists and codes'!D12</f>
        <v>4.1666666666666664E-2</v>
      </c>
      <c r="X34" s="267">
        <f>'Tables - lists and codes'!C47</f>
        <v>0.66666666666666663</v>
      </c>
      <c r="Y34" s="267" t="str">
        <f>'Tables - lists and codes'!D47</f>
        <v>N/A</v>
      </c>
      <c r="Z34" s="267" t="str">
        <f>'Tables - lists and codes'!E47</f>
        <v>N/A</v>
      </c>
      <c r="AA34" s="301">
        <f>'Tables - lists and codes'!E12</f>
        <v>0.8125</v>
      </c>
      <c r="AB34" s="288"/>
      <c r="AC34" s="265" t="str">
        <f>'Tables - lists and codes'!B12</f>
        <v>Dinner Cook 2</v>
      </c>
      <c r="AD34" s="266" t="str">
        <f>IF('Daily Sheets'!U11="OPEN","",'Daily Sheets'!U11)</f>
        <v/>
      </c>
      <c r="AE34" s="263"/>
      <c r="AF34" s="267">
        <f>'Tables - lists and codes'!D12</f>
        <v>4.1666666666666664E-2</v>
      </c>
      <c r="AG34" s="267">
        <f>'Tables - lists and codes'!C47</f>
        <v>0.66666666666666663</v>
      </c>
      <c r="AH34" s="267" t="str">
        <f>'Tables - lists and codes'!D47</f>
        <v>N/A</v>
      </c>
      <c r="AI34" s="267" t="str">
        <f>'Tables - lists and codes'!E47</f>
        <v>N/A</v>
      </c>
      <c r="AJ34" s="301">
        <f>'Tables - lists and codes'!E12</f>
        <v>0.8125</v>
      </c>
      <c r="AK34" s="288"/>
      <c r="AL34" s="265" t="str">
        <f>'Tables - lists and codes'!B12</f>
        <v>Dinner Cook 2</v>
      </c>
      <c r="AM34" s="266" t="str">
        <f>IF('Daily Sheets'!Y11="OPEN","",'Daily Sheets'!Y11)</f>
        <v/>
      </c>
      <c r="AN34" s="263"/>
      <c r="AO34" s="267">
        <f>'Tables - lists and codes'!D12</f>
        <v>4.1666666666666664E-2</v>
      </c>
      <c r="AP34" s="267">
        <f>'Tables - lists and codes'!C47</f>
        <v>0.66666666666666663</v>
      </c>
      <c r="AQ34" s="267" t="str">
        <f>'Tables - lists and codes'!D47</f>
        <v>N/A</v>
      </c>
      <c r="AR34" s="267" t="str">
        <f>'Tables - lists and codes'!E47</f>
        <v>N/A</v>
      </c>
      <c r="AS34" s="301">
        <f>'Tables - lists and codes'!E12</f>
        <v>0.8125</v>
      </c>
      <c r="AT34" s="288"/>
      <c r="AU34" s="265" t="str">
        <f>'Tables - lists and codes'!B12</f>
        <v>Dinner Cook 2</v>
      </c>
      <c r="AV34" s="266" t="str">
        <f>IF('Daily Sheets'!AC11="OPEN","",'Daily Sheets'!AC11)</f>
        <v/>
      </c>
      <c r="AW34" s="263"/>
      <c r="AX34" s="267">
        <f>'Tables - lists and codes'!D12</f>
        <v>4.1666666666666664E-2</v>
      </c>
      <c r="AY34" s="267">
        <f>'Tables - lists and codes'!C47</f>
        <v>0.66666666666666663</v>
      </c>
      <c r="AZ34" s="267" t="str">
        <f>'Tables - lists and codes'!D47</f>
        <v>N/A</v>
      </c>
      <c r="BA34" s="267" t="str">
        <f>'Tables - lists and codes'!E47</f>
        <v>N/A</v>
      </c>
      <c r="BB34" s="301">
        <f>'Tables - lists and codes'!E12</f>
        <v>0.8125</v>
      </c>
      <c r="BC34" s="288"/>
      <c r="BD34" s="265" t="str">
        <f>'Tables - lists and codes'!B12</f>
        <v>Dinner Cook 2</v>
      </c>
      <c r="BE34" s="266" t="str">
        <f>IF('Daily Sheets'!AG11="OPEN","",'Daily Sheets'!AG11)</f>
        <v/>
      </c>
      <c r="BF34" s="263"/>
      <c r="BG34" s="267">
        <f>'Tables - lists and codes'!D12</f>
        <v>4.1666666666666664E-2</v>
      </c>
      <c r="BH34" s="267">
        <f>'Tables - lists and codes'!C47</f>
        <v>0.66666666666666663</v>
      </c>
      <c r="BI34" s="267" t="str">
        <f>'Tables - lists and codes'!D47</f>
        <v>N/A</v>
      </c>
      <c r="BJ34" s="267" t="str">
        <f>'Tables - lists and codes'!E47</f>
        <v>N/A</v>
      </c>
      <c r="BK34" s="301">
        <f>'Tables - lists and codes'!E12</f>
        <v>0.8125</v>
      </c>
      <c r="BL34" s="226"/>
      <c r="BM34" s="226"/>
      <c r="BN34" s="226"/>
      <c r="BO34" s="226"/>
      <c r="BP34" s="226"/>
      <c r="BQ34" s="226"/>
      <c r="BR34" s="226"/>
      <c r="BS34" s="226"/>
      <c r="BT34" s="226"/>
      <c r="BU34" s="226"/>
      <c r="BV34" s="226"/>
      <c r="BW34" s="226"/>
      <c r="BX34" s="226"/>
      <c r="BY34" s="226"/>
      <c r="BZ34" s="226"/>
      <c r="CA34" s="226"/>
      <c r="CB34" s="226"/>
      <c r="CC34" s="226"/>
      <c r="CD34" s="226"/>
      <c r="CE34" s="226"/>
      <c r="CF34" s="226"/>
      <c r="CG34" s="226"/>
      <c r="CH34" s="226"/>
      <c r="CI34" s="226"/>
      <c r="CJ34" s="226"/>
      <c r="CK34" s="226"/>
      <c r="CL34" s="226"/>
      <c r="CM34" s="226"/>
      <c r="CN34" s="226"/>
      <c r="CO34" s="226"/>
      <c r="CP34" s="226"/>
      <c r="CQ34" s="226"/>
    </row>
    <row r="35" spans="1:95" ht="24.95" customHeight="1" thickBot="1" x14ac:dyDescent="0.4">
      <c r="A35" s="567" t="s">
        <v>81</v>
      </c>
      <c r="B35" s="568"/>
      <c r="C35" s="568"/>
      <c r="D35" s="568"/>
      <c r="E35" s="568"/>
      <c r="F35" s="568"/>
      <c r="G35" s="568"/>
      <c r="H35" s="568"/>
      <c r="I35" s="569"/>
      <c r="J35" s="567" t="s">
        <v>81</v>
      </c>
      <c r="K35" s="568"/>
      <c r="L35" s="568"/>
      <c r="M35" s="568"/>
      <c r="N35" s="568"/>
      <c r="O35" s="568"/>
      <c r="P35" s="568"/>
      <c r="Q35" s="568"/>
      <c r="R35" s="569"/>
      <c r="S35" s="567" t="s">
        <v>81</v>
      </c>
      <c r="T35" s="568"/>
      <c r="U35" s="568"/>
      <c r="V35" s="568"/>
      <c r="W35" s="568"/>
      <c r="X35" s="568"/>
      <c r="Y35" s="568"/>
      <c r="Z35" s="568"/>
      <c r="AA35" s="569"/>
      <c r="AB35" s="567" t="s">
        <v>81</v>
      </c>
      <c r="AC35" s="568"/>
      <c r="AD35" s="568"/>
      <c r="AE35" s="568"/>
      <c r="AF35" s="568"/>
      <c r="AG35" s="568"/>
      <c r="AH35" s="568"/>
      <c r="AI35" s="568"/>
      <c r="AJ35" s="569"/>
      <c r="AK35" s="567" t="s">
        <v>81</v>
      </c>
      <c r="AL35" s="568"/>
      <c r="AM35" s="568"/>
      <c r="AN35" s="568"/>
      <c r="AO35" s="568"/>
      <c r="AP35" s="568"/>
      <c r="AQ35" s="568"/>
      <c r="AR35" s="568"/>
      <c r="AS35" s="569"/>
      <c r="AT35" s="567" t="s">
        <v>81</v>
      </c>
      <c r="AU35" s="568"/>
      <c r="AV35" s="568"/>
      <c r="AW35" s="568"/>
      <c r="AX35" s="568"/>
      <c r="AY35" s="568"/>
      <c r="AZ35" s="568"/>
      <c r="BA35" s="568"/>
      <c r="BB35" s="569"/>
      <c r="BC35" s="567" t="s">
        <v>81</v>
      </c>
      <c r="BD35" s="568"/>
      <c r="BE35" s="568"/>
      <c r="BF35" s="568"/>
      <c r="BG35" s="568"/>
      <c r="BH35" s="568"/>
      <c r="BI35" s="568"/>
      <c r="BJ35" s="568"/>
      <c r="BK35" s="569"/>
      <c r="BL35" s="226"/>
      <c r="BM35" s="226"/>
      <c r="BN35" s="226"/>
      <c r="BO35" s="226"/>
      <c r="BP35" s="226"/>
      <c r="BQ35" s="226"/>
      <c r="BR35" s="226"/>
      <c r="BS35" s="226"/>
      <c r="BT35" s="226"/>
      <c r="BU35" s="226"/>
      <c r="BV35" s="226"/>
      <c r="BW35" s="226"/>
      <c r="BX35" s="226"/>
      <c r="BY35" s="226"/>
      <c r="BZ35" s="226"/>
      <c r="CA35" s="226"/>
      <c r="CB35" s="226"/>
      <c r="CC35" s="226"/>
      <c r="CD35" s="226"/>
      <c r="CE35" s="226"/>
      <c r="CF35" s="226"/>
      <c r="CG35" s="226"/>
      <c r="CH35" s="226"/>
      <c r="CI35" s="226"/>
      <c r="CJ35" s="226"/>
      <c r="CK35" s="226"/>
      <c r="CL35" s="226"/>
      <c r="CM35" s="226"/>
      <c r="CN35" s="226"/>
      <c r="CO35" s="226"/>
      <c r="CP35" s="226"/>
      <c r="CQ35" s="226"/>
    </row>
    <row r="36" spans="1:95" ht="24.95" customHeight="1" x14ac:dyDescent="0.25">
      <c r="A36" s="282" t="s">
        <v>70</v>
      </c>
      <c r="B36" s="221" t="s">
        <v>71</v>
      </c>
      <c r="C36" s="221" t="s">
        <v>72</v>
      </c>
      <c r="D36" s="221" t="s">
        <v>73</v>
      </c>
      <c r="E36" s="221" t="s">
        <v>74</v>
      </c>
      <c r="F36" s="221" t="s">
        <v>75</v>
      </c>
      <c r="G36" s="221" t="s">
        <v>76</v>
      </c>
      <c r="H36" s="221" t="s">
        <v>75</v>
      </c>
      <c r="I36" s="283" t="s">
        <v>77</v>
      </c>
      <c r="J36" s="282" t="s">
        <v>70</v>
      </c>
      <c r="K36" s="221" t="s">
        <v>71</v>
      </c>
      <c r="L36" s="221" t="s">
        <v>72</v>
      </c>
      <c r="M36" s="221" t="s">
        <v>73</v>
      </c>
      <c r="N36" s="221" t="s">
        <v>74</v>
      </c>
      <c r="O36" s="221" t="s">
        <v>75</v>
      </c>
      <c r="P36" s="221" t="s">
        <v>76</v>
      </c>
      <c r="Q36" s="221" t="s">
        <v>75</v>
      </c>
      <c r="R36" s="283" t="s">
        <v>77</v>
      </c>
      <c r="S36" s="282" t="s">
        <v>70</v>
      </c>
      <c r="T36" s="221" t="s">
        <v>71</v>
      </c>
      <c r="U36" s="221" t="s">
        <v>72</v>
      </c>
      <c r="V36" s="221" t="s">
        <v>73</v>
      </c>
      <c r="W36" s="221" t="s">
        <v>74</v>
      </c>
      <c r="X36" s="221" t="s">
        <v>75</v>
      </c>
      <c r="Y36" s="221" t="s">
        <v>76</v>
      </c>
      <c r="Z36" s="221" t="s">
        <v>75</v>
      </c>
      <c r="AA36" s="283" t="s">
        <v>77</v>
      </c>
      <c r="AB36" s="282" t="s">
        <v>70</v>
      </c>
      <c r="AC36" s="221" t="s">
        <v>71</v>
      </c>
      <c r="AD36" s="221" t="s">
        <v>72</v>
      </c>
      <c r="AE36" s="221" t="s">
        <v>73</v>
      </c>
      <c r="AF36" s="221" t="s">
        <v>74</v>
      </c>
      <c r="AG36" s="221" t="s">
        <v>75</v>
      </c>
      <c r="AH36" s="221" t="s">
        <v>76</v>
      </c>
      <c r="AI36" s="221" t="s">
        <v>75</v>
      </c>
      <c r="AJ36" s="283" t="s">
        <v>77</v>
      </c>
      <c r="AK36" s="282" t="s">
        <v>70</v>
      </c>
      <c r="AL36" s="221" t="s">
        <v>71</v>
      </c>
      <c r="AM36" s="221" t="s">
        <v>72</v>
      </c>
      <c r="AN36" s="221" t="s">
        <v>73</v>
      </c>
      <c r="AO36" s="221" t="s">
        <v>74</v>
      </c>
      <c r="AP36" s="221" t="s">
        <v>75</v>
      </c>
      <c r="AQ36" s="221" t="s">
        <v>76</v>
      </c>
      <c r="AR36" s="221" t="s">
        <v>75</v>
      </c>
      <c r="AS36" s="283" t="s">
        <v>77</v>
      </c>
      <c r="AT36" s="282" t="s">
        <v>70</v>
      </c>
      <c r="AU36" s="221" t="s">
        <v>71</v>
      </c>
      <c r="AV36" s="221" t="s">
        <v>72</v>
      </c>
      <c r="AW36" s="221" t="s">
        <v>73</v>
      </c>
      <c r="AX36" s="221" t="s">
        <v>74</v>
      </c>
      <c r="AY36" s="221" t="s">
        <v>75</v>
      </c>
      <c r="AZ36" s="221" t="s">
        <v>76</v>
      </c>
      <c r="BA36" s="221" t="s">
        <v>75</v>
      </c>
      <c r="BB36" s="283" t="s">
        <v>77</v>
      </c>
      <c r="BC36" s="282" t="s">
        <v>70</v>
      </c>
      <c r="BD36" s="221" t="s">
        <v>71</v>
      </c>
      <c r="BE36" s="221" t="s">
        <v>72</v>
      </c>
      <c r="BF36" s="221" t="s">
        <v>73</v>
      </c>
      <c r="BG36" s="221" t="s">
        <v>74</v>
      </c>
      <c r="BH36" s="221" t="s">
        <v>75</v>
      </c>
      <c r="BI36" s="221" t="s">
        <v>76</v>
      </c>
      <c r="BJ36" s="221" t="s">
        <v>75</v>
      </c>
      <c r="BK36" s="283" t="s">
        <v>77</v>
      </c>
      <c r="BL36" s="226"/>
      <c r="BM36" s="226"/>
      <c r="BN36" s="226"/>
      <c r="BO36" s="226"/>
      <c r="BP36" s="226"/>
      <c r="BQ36" s="226"/>
      <c r="BR36" s="226"/>
      <c r="BS36" s="226"/>
      <c r="BT36" s="226"/>
      <c r="BU36" s="226"/>
      <c r="BV36" s="226"/>
      <c r="BW36" s="226"/>
      <c r="BX36" s="226"/>
      <c r="BY36" s="226"/>
      <c r="BZ36" s="226"/>
      <c r="CA36" s="226"/>
      <c r="CB36" s="226"/>
      <c r="CC36" s="226"/>
      <c r="CD36" s="226"/>
      <c r="CE36" s="226"/>
      <c r="CF36" s="226"/>
      <c r="CG36" s="226"/>
      <c r="CH36" s="226"/>
      <c r="CI36" s="226"/>
      <c r="CJ36" s="226"/>
      <c r="CK36" s="226"/>
      <c r="CL36" s="226"/>
      <c r="CM36" s="226"/>
      <c r="CN36" s="226"/>
      <c r="CO36" s="226"/>
      <c r="CP36" s="226"/>
      <c r="CQ36" s="226"/>
    </row>
    <row r="37" spans="1:95" ht="35.1" customHeight="1" x14ac:dyDescent="0.25">
      <c r="A37" s="284"/>
      <c r="B37" s="246" t="str">
        <f>'Tables - lists and codes'!B13</f>
        <v>Am Grill Cook</v>
      </c>
      <c r="C37" s="247" t="str">
        <f>IF('Daily Sheets'!K14="OPEN","",'Daily Sheets'!K14)</f>
        <v/>
      </c>
      <c r="D37" s="55"/>
      <c r="E37" s="240">
        <f>'Tables - lists and codes'!D13</f>
        <v>0.22916666666666666</v>
      </c>
      <c r="F37" s="241">
        <f>'Tables - lists and codes'!C48</f>
        <v>0.39583333333333331</v>
      </c>
      <c r="G37" s="241">
        <f>'Tables - lists and codes'!D48</f>
        <v>0.54166666666666663</v>
      </c>
      <c r="H37" s="241" t="str">
        <f>'Tables - lists and codes'!E48</f>
        <v>N/A</v>
      </c>
      <c r="I37" s="285">
        <f>'Tables - lists and codes'!E13</f>
        <v>0.58333333333333337</v>
      </c>
      <c r="J37" s="284"/>
      <c r="K37" s="246" t="str">
        <f>'Tables - lists and codes'!B13</f>
        <v>Am Grill Cook</v>
      </c>
      <c r="L37" s="247" t="str">
        <f>IF('Daily Sheets'!M14="OPEN","",'Daily Sheets'!M14)</f>
        <v/>
      </c>
      <c r="M37" s="55"/>
      <c r="N37" s="242">
        <f>'Tables - lists and codes'!D13</f>
        <v>0.22916666666666666</v>
      </c>
      <c r="O37" s="243">
        <f>'Tables - lists and codes'!C48</f>
        <v>0.39583333333333331</v>
      </c>
      <c r="P37" s="243">
        <f>'Tables - lists and codes'!D48</f>
        <v>0.54166666666666663</v>
      </c>
      <c r="Q37" s="243" t="str">
        <f>'Tables - lists and codes'!E48</f>
        <v>N/A</v>
      </c>
      <c r="R37" s="299">
        <f>'Tables - lists and codes'!E13</f>
        <v>0.58333333333333337</v>
      </c>
      <c r="S37" s="284"/>
      <c r="T37" s="246" t="str">
        <f>'Tables - lists and codes'!B13</f>
        <v>Am Grill Cook</v>
      </c>
      <c r="U37" s="247" t="str">
        <f>IF('Daily Sheets'!Q14="OPEN","",'Daily Sheets'!Q14)</f>
        <v/>
      </c>
      <c r="V37" s="55"/>
      <c r="W37" s="242">
        <f>'Tables - lists and codes'!D13</f>
        <v>0.22916666666666666</v>
      </c>
      <c r="X37" s="243">
        <f>'Tables - lists and codes'!C48</f>
        <v>0.39583333333333331</v>
      </c>
      <c r="Y37" s="243">
        <f>'Tables - lists and codes'!D48</f>
        <v>0.54166666666666663</v>
      </c>
      <c r="Z37" s="243" t="str">
        <f>'Tables - lists and codes'!E48</f>
        <v>N/A</v>
      </c>
      <c r="AA37" s="299">
        <f>'Tables - lists and codes'!E13</f>
        <v>0.58333333333333337</v>
      </c>
      <c r="AB37" s="284"/>
      <c r="AC37" s="246" t="str">
        <f>'Tables - lists and codes'!B13</f>
        <v>Am Grill Cook</v>
      </c>
      <c r="AD37" s="247" t="str">
        <f>IF('Daily Sheets'!U14="OPEN","",'Daily Sheets'!U14)</f>
        <v/>
      </c>
      <c r="AE37" s="55"/>
      <c r="AF37" s="242">
        <f>'Tables - lists and codes'!D13</f>
        <v>0.22916666666666666</v>
      </c>
      <c r="AG37" s="243">
        <f>'Tables - lists and codes'!C48</f>
        <v>0.39583333333333331</v>
      </c>
      <c r="AH37" s="243">
        <f>'Tables - lists and codes'!D48</f>
        <v>0.54166666666666663</v>
      </c>
      <c r="AI37" s="243" t="str">
        <f>'Tables - lists and codes'!E48</f>
        <v>N/A</v>
      </c>
      <c r="AJ37" s="299">
        <f>'Tables - lists and codes'!E13</f>
        <v>0.58333333333333337</v>
      </c>
      <c r="AK37" s="284"/>
      <c r="AL37" s="246" t="str">
        <f>'Tables - lists and codes'!B13</f>
        <v>Am Grill Cook</v>
      </c>
      <c r="AM37" s="247" t="str">
        <f>IF('Daily Sheets'!Y14="OPEN","",'Daily Sheets'!Y14)</f>
        <v/>
      </c>
      <c r="AN37" s="55"/>
      <c r="AO37" s="242">
        <f>'Tables - lists and codes'!D13</f>
        <v>0.22916666666666666</v>
      </c>
      <c r="AP37" s="243">
        <f>'Tables - lists and codes'!C48</f>
        <v>0.39583333333333331</v>
      </c>
      <c r="AQ37" s="243">
        <f>'Tables - lists and codes'!D48</f>
        <v>0.54166666666666663</v>
      </c>
      <c r="AR37" s="243" t="str">
        <f>'Tables - lists and codes'!E48</f>
        <v>N/A</v>
      </c>
      <c r="AS37" s="299">
        <f>'Tables - lists and codes'!E13</f>
        <v>0.58333333333333337</v>
      </c>
      <c r="AT37" s="284"/>
      <c r="AU37" s="246" t="str">
        <f>'Tables - lists and codes'!B13</f>
        <v>Am Grill Cook</v>
      </c>
      <c r="AV37" s="247" t="str">
        <f>IF('Daily Sheets'!AC14="OPEN","",'Daily Sheets'!AC14)</f>
        <v/>
      </c>
      <c r="AW37" s="55"/>
      <c r="AX37" s="242">
        <f>'Tables - lists and codes'!D13</f>
        <v>0.22916666666666666</v>
      </c>
      <c r="AY37" s="243">
        <f>'Tables - lists and codes'!C48</f>
        <v>0.39583333333333331</v>
      </c>
      <c r="AZ37" s="243">
        <f>'Tables - lists and codes'!D48</f>
        <v>0.54166666666666663</v>
      </c>
      <c r="BA37" s="243" t="str">
        <f>'Tables - lists and codes'!E48</f>
        <v>N/A</v>
      </c>
      <c r="BB37" s="299">
        <f>'Tables - lists and codes'!E13</f>
        <v>0.58333333333333337</v>
      </c>
      <c r="BC37" s="284"/>
      <c r="BD37" s="246" t="str">
        <f>'Tables - lists and codes'!B13</f>
        <v>Am Grill Cook</v>
      </c>
      <c r="BE37" s="247" t="str">
        <f>IF('Daily Sheets'!AG14="OPEN","",'Daily Sheets'!AG14)</f>
        <v/>
      </c>
      <c r="BF37" s="55"/>
      <c r="BG37" s="242">
        <f>'Tables - lists and codes'!D13</f>
        <v>0.22916666666666666</v>
      </c>
      <c r="BH37" s="243">
        <f>'Tables - lists and codes'!C48</f>
        <v>0.39583333333333331</v>
      </c>
      <c r="BI37" s="243">
        <f>'Tables - lists and codes'!D48</f>
        <v>0.54166666666666663</v>
      </c>
      <c r="BJ37" s="243" t="str">
        <f>'Tables - lists and codes'!E48</f>
        <v>N/A</v>
      </c>
      <c r="BK37" s="299">
        <f>'Tables - lists and codes'!E13</f>
        <v>0.58333333333333337</v>
      </c>
      <c r="BL37" s="226"/>
      <c r="BM37" s="226"/>
      <c r="BN37" s="226"/>
      <c r="BO37" s="226"/>
      <c r="BP37" s="226"/>
      <c r="BQ37" s="226"/>
      <c r="BR37" s="226"/>
      <c r="BS37" s="226"/>
      <c r="BT37" s="226"/>
      <c r="BU37" s="226"/>
      <c r="BV37" s="226"/>
      <c r="BW37" s="226"/>
      <c r="BX37" s="226"/>
      <c r="BY37" s="226"/>
      <c r="BZ37" s="226"/>
      <c r="CA37" s="226"/>
      <c r="CB37" s="226"/>
      <c r="CC37" s="226"/>
      <c r="CD37" s="226"/>
      <c r="CE37" s="226"/>
      <c r="CF37" s="226"/>
      <c r="CG37" s="226"/>
      <c r="CH37" s="226"/>
      <c r="CI37" s="226"/>
      <c r="CJ37" s="226"/>
      <c r="CK37" s="226"/>
      <c r="CL37" s="226"/>
      <c r="CM37" s="226"/>
      <c r="CN37" s="226"/>
      <c r="CO37" s="226"/>
      <c r="CP37" s="226"/>
      <c r="CQ37" s="226"/>
    </row>
    <row r="38" spans="1:95" s="229" customFormat="1" ht="35.1" customHeight="1" x14ac:dyDescent="0.25">
      <c r="A38" s="286"/>
      <c r="B38" s="257" t="str">
        <f>'Tables - lists and codes'!B14</f>
        <v>Fry Cook</v>
      </c>
      <c r="C38" s="254" t="str">
        <f>IF('Daily Sheets'!K15="OPEN","",'Daily Sheets'!K15)</f>
        <v/>
      </c>
      <c r="D38" s="258"/>
      <c r="E38" s="252">
        <f>'Tables - lists and codes'!D14</f>
        <v>0.25</v>
      </c>
      <c r="F38" s="259">
        <f>'Tables - lists and codes'!C49</f>
        <v>0.33333333333333331</v>
      </c>
      <c r="G38" s="259">
        <f>'Tables - lists and codes'!D49</f>
        <v>0.5625</v>
      </c>
      <c r="H38" s="259" t="str">
        <f>'Tables - lists and codes'!E49</f>
        <v>N/A</v>
      </c>
      <c r="I38" s="287">
        <f>'Tables - lists and codes'!E14</f>
        <v>0.60416666666666663</v>
      </c>
      <c r="J38" s="286"/>
      <c r="K38" s="257" t="str">
        <f>'Tables - lists and codes'!B14</f>
        <v>Fry Cook</v>
      </c>
      <c r="L38" s="254" t="str">
        <f>IF('Daily Sheets'!M15="OPEN","",'Daily Sheets'!M15)</f>
        <v/>
      </c>
      <c r="M38" s="258"/>
      <c r="N38" s="255">
        <f>'Tables - lists and codes'!D14</f>
        <v>0.25</v>
      </c>
      <c r="O38" s="260">
        <f>'Tables - lists and codes'!C49</f>
        <v>0.33333333333333331</v>
      </c>
      <c r="P38" s="260">
        <f>'Tables - lists and codes'!D49</f>
        <v>0.5625</v>
      </c>
      <c r="Q38" s="260" t="str">
        <f>'Tables - lists and codes'!E49</f>
        <v>N/A</v>
      </c>
      <c r="R38" s="300">
        <f>'Tables - lists and codes'!E14</f>
        <v>0.60416666666666663</v>
      </c>
      <c r="S38" s="286"/>
      <c r="T38" s="257" t="str">
        <f>'Tables - lists and codes'!B14</f>
        <v>Fry Cook</v>
      </c>
      <c r="U38" s="254" t="str">
        <f>IF('Daily Sheets'!Q15="OPEN","",'Daily Sheets'!Q15)</f>
        <v/>
      </c>
      <c r="V38" s="258"/>
      <c r="W38" s="255">
        <f>'Tables - lists and codes'!D14</f>
        <v>0.25</v>
      </c>
      <c r="X38" s="260">
        <f>'Tables - lists and codes'!C49</f>
        <v>0.33333333333333331</v>
      </c>
      <c r="Y38" s="260">
        <f>'Tables - lists and codes'!D49</f>
        <v>0.5625</v>
      </c>
      <c r="Z38" s="260" t="str">
        <f>'Tables - lists and codes'!E49</f>
        <v>N/A</v>
      </c>
      <c r="AA38" s="300">
        <f>'Tables - lists and codes'!E14</f>
        <v>0.60416666666666663</v>
      </c>
      <c r="AB38" s="286"/>
      <c r="AC38" s="257" t="str">
        <f>'Tables - lists and codes'!B14</f>
        <v>Fry Cook</v>
      </c>
      <c r="AD38" s="254" t="str">
        <f>IF('Daily Sheets'!U15="OPEN","",'Daily Sheets'!U15)</f>
        <v/>
      </c>
      <c r="AE38" s="258"/>
      <c r="AF38" s="255">
        <f>'Tables - lists and codes'!D14</f>
        <v>0.25</v>
      </c>
      <c r="AG38" s="260">
        <f>'Tables - lists and codes'!C49</f>
        <v>0.33333333333333331</v>
      </c>
      <c r="AH38" s="260">
        <f>'Tables - lists and codes'!D49</f>
        <v>0.5625</v>
      </c>
      <c r="AI38" s="260" t="str">
        <f>'Tables - lists and codes'!E49</f>
        <v>N/A</v>
      </c>
      <c r="AJ38" s="300">
        <f>'Tables - lists and codes'!E14</f>
        <v>0.60416666666666663</v>
      </c>
      <c r="AK38" s="286"/>
      <c r="AL38" s="257" t="str">
        <f>'Tables - lists and codes'!B14</f>
        <v>Fry Cook</v>
      </c>
      <c r="AM38" s="254" t="str">
        <f>IF('Daily Sheets'!Y15="OPEN","",'Daily Sheets'!Y15)</f>
        <v/>
      </c>
      <c r="AN38" s="258"/>
      <c r="AO38" s="255">
        <f>'Tables - lists and codes'!D14</f>
        <v>0.25</v>
      </c>
      <c r="AP38" s="260">
        <f>'Tables - lists and codes'!C49</f>
        <v>0.33333333333333331</v>
      </c>
      <c r="AQ38" s="260">
        <f>'Tables - lists and codes'!D49</f>
        <v>0.5625</v>
      </c>
      <c r="AR38" s="260" t="str">
        <f>'Tables - lists and codes'!E49</f>
        <v>N/A</v>
      </c>
      <c r="AS38" s="300">
        <f>'Tables - lists and codes'!E14</f>
        <v>0.60416666666666663</v>
      </c>
      <c r="AT38" s="286"/>
      <c r="AU38" s="257" t="str">
        <f>'Tables - lists and codes'!B14</f>
        <v>Fry Cook</v>
      </c>
      <c r="AV38" s="254" t="str">
        <f>IF('Daily Sheets'!AC15="OPEN","",'Daily Sheets'!AC15)</f>
        <v/>
      </c>
      <c r="AW38" s="258"/>
      <c r="AX38" s="255">
        <f>'Tables - lists and codes'!D14</f>
        <v>0.25</v>
      </c>
      <c r="AY38" s="260">
        <f>'Tables - lists and codes'!C49</f>
        <v>0.33333333333333331</v>
      </c>
      <c r="AZ38" s="260">
        <f>'Tables - lists and codes'!D49</f>
        <v>0.5625</v>
      </c>
      <c r="BA38" s="260" t="str">
        <f>'Tables - lists and codes'!E49</f>
        <v>N/A</v>
      </c>
      <c r="BB38" s="300">
        <f>'Tables - lists and codes'!E14</f>
        <v>0.60416666666666663</v>
      </c>
      <c r="BC38" s="286"/>
      <c r="BD38" s="257" t="str">
        <f>'Tables - lists and codes'!B14</f>
        <v>Fry Cook</v>
      </c>
      <c r="BE38" s="254" t="str">
        <f>IF('Daily Sheets'!AG15="OPEN","",'Daily Sheets'!AG15)</f>
        <v/>
      </c>
      <c r="BF38" s="258"/>
      <c r="BG38" s="255">
        <f>'Tables - lists and codes'!D14</f>
        <v>0.25</v>
      </c>
      <c r="BH38" s="260">
        <f>'Tables - lists and codes'!C49</f>
        <v>0.33333333333333331</v>
      </c>
      <c r="BI38" s="260">
        <f>'Tables - lists and codes'!D49</f>
        <v>0.5625</v>
      </c>
      <c r="BJ38" s="260" t="str">
        <f>'Tables - lists and codes'!E49</f>
        <v>N/A</v>
      </c>
      <c r="BK38" s="300">
        <f>'Tables - lists and codes'!E14</f>
        <v>0.60416666666666663</v>
      </c>
      <c r="BL38" s="226"/>
      <c r="BM38" s="226"/>
      <c r="BN38" s="226"/>
      <c r="BO38" s="226"/>
      <c r="BP38" s="226"/>
      <c r="BQ38" s="226"/>
      <c r="BR38" s="226"/>
      <c r="BS38" s="226"/>
      <c r="BT38" s="226"/>
      <c r="BU38" s="226"/>
      <c r="BV38" s="226"/>
      <c r="BW38" s="226"/>
      <c r="BX38" s="226"/>
      <c r="BY38" s="226"/>
      <c r="BZ38" s="226"/>
      <c r="CA38" s="226"/>
      <c r="CB38" s="226"/>
      <c r="CC38" s="226"/>
      <c r="CD38" s="226"/>
      <c r="CE38" s="226"/>
      <c r="CF38" s="226"/>
      <c r="CG38" s="226"/>
      <c r="CH38" s="226"/>
      <c r="CI38" s="226"/>
      <c r="CJ38" s="226"/>
      <c r="CK38" s="226"/>
      <c r="CL38" s="226"/>
      <c r="CM38" s="226"/>
      <c r="CN38" s="226"/>
      <c r="CO38" s="226"/>
      <c r="CP38" s="226"/>
      <c r="CQ38" s="226"/>
    </row>
    <row r="39" spans="1:95" ht="35.1" customHeight="1" x14ac:dyDescent="0.25">
      <c r="A39" s="290"/>
      <c r="B39" s="246" t="str">
        <f>'Tables - lists and codes'!B15</f>
        <v>Entrée Cook</v>
      </c>
      <c r="C39" s="247" t="str">
        <f>IF('Daily Sheets'!K16="OPEN","",'Daily Sheets'!K16)</f>
        <v/>
      </c>
      <c r="D39" s="55"/>
      <c r="E39" s="240">
        <f>'Tables - lists and codes'!D15</f>
        <v>0.25</v>
      </c>
      <c r="F39" s="241">
        <f>'Tables - lists and codes'!C50</f>
        <v>0.33333333333333331</v>
      </c>
      <c r="G39" s="241">
        <f>'Tables - lists and codes'!D50</f>
        <v>0.45833333333333331</v>
      </c>
      <c r="H39" s="241">
        <f>'Tables - lists and codes'!E50</f>
        <v>0.54166666666666663</v>
      </c>
      <c r="I39" s="285">
        <f>'Tables - lists and codes'!E15</f>
        <v>0.60416666666666663</v>
      </c>
      <c r="J39" s="290"/>
      <c r="K39" s="246" t="str">
        <f>'Tables - lists and codes'!B15</f>
        <v>Entrée Cook</v>
      </c>
      <c r="L39" s="247" t="str">
        <f>IF('Daily Sheets'!M16="OPEN","",'Daily Sheets'!M16)</f>
        <v/>
      </c>
      <c r="M39" s="55"/>
      <c r="N39" s="242">
        <f>'Tables - lists and codes'!D15</f>
        <v>0.25</v>
      </c>
      <c r="O39" s="243">
        <f>'Tables - lists and codes'!C50</f>
        <v>0.33333333333333331</v>
      </c>
      <c r="P39" s="243">
        <f>'Tables - lists and codes'!D50</f>
        <v>0.45833333333333331</v>
      </c>
      <c r="Q39" s="243">
        <f>'Tables - lists and codes'!E50</f>
        <v>0.54166666666666663</v>
      </c>
      <c r="R39" s="299">
        <f>'Tables - lists and codes'!E15</f>
        <v>0.60416666666666663</v>
      </c>
      <c r="S39" s="290"/>
      <c r="T39" s="246" t="str">
        <f>'Tables - lists and codes'!B15</f>
        <v>Entrée Cook</v>
      </c>
      <c r="U39" s="247" t="str">
        <f>IF('Daily Sheets'!Q16="OPEN","",'Daily Sheets'!Q16)</f>
        <v/>
      </c>
      <c r="V39" s="55"/>
      <c r="W39" s="242">
        <f>'Tables - lists and codes'!D15</f>
        <v>0.25</v>
      </c>
      <c r="X39" s="243">
        <f>'Tables - lists and codes'!C50</f>
        <v>0.33333333333333331</v>
      </c>
      <c r="Y39" s="243">
        <f>'Tables - lists and codes'!D50</f>
        <v>0.45833333333333331</v>
      </c>
      <c r="Z39" s="243">
        <f>'Tables - lists and codes'!E50</f>
        <v>0.54166666666666663</v>
      </c>
      <c r="AA39" s="299">
        <f>'Tables - lists and codes'!E15</f>
        <v>0.60416666666666663</v>
      </c>
      <c r="AB39" s="290"/>
      <c r="AC39" s="246" t="str">
        <f>'Tables - lists and codes'!B15</f>
        <v>Entrée Cook</v>
      </c>
      <c r="AD39" s="247" t="str">
        <f>IF('Daily Sheets'!U16="OPEN","",'Daily Sheets'!U16)</f>
        <v/>
      </c>
      <c r="AE39" s="55"/>
      <c r="AF39" s="242">
        <f>'Tables - lists and codes'!D15</f>
        <v>0.25</v>
      </c>
      <c r="AG39" s="243">
        <f>'Tables - lists and codes'!C50</f>
        <v>0.33333333333333331</v>
      </c>
      <c r="AH39" s="243">
        <f>'Tables - lists and codes'!D50</f>
        <v>0.45833333333333331</v>
      </c>
      <c r="AI39" s="243">
        <f>'Tables - lists and codes'!E50</f>
        <v>0.54166666666666663</v>
      </c>
      <c r="AJ39" s="299">
        <f>'Tables - lists and codes'!E15</f>
        <v>0.60416666666666663</v>
      </c>
      <c r="AK39" s="290"/>
      <c r="AL39" s="246" t="str">
        <f>'Tables - lists and codes'!B15</f>
        <v>Entrée Cook</v>
      </c>
      <c r="AM39" s="247" t="str">
        <f>IF('Daily Sheets'!Y16="OPEN","",'Daily Sheets'!Y16)</f>
        <v/>
      </c>
      <c r="AN39" s="55"/>
      <c r="AO39" s="242">
        <f>'Tables - lists and codes'!D15</f>
        <v>0.25</v>
      </c>
      <c r="AP39" s="243">
        <f>'Tables - lists and codes'!C50</f>
        <v>0.33333333333333331</v>
      </c>
      <c r="AQ39" s="243">
        <f>'Tables - lists and codes'!D50</f>
        <v>0.45833333333333331</v>
      </c>
      <c r="AR39" s="243">
        <f>'Tables - lists and codes'!E50</f>
        <v>0.54166666666666663</v>
      </c>
      <c r="AS39" s="299">
        <f>'Tables - lists and codes'!E15</f>
        <v>0.60416666666666663</v>
      </c>
      <c r="AT39" s="290"/>
      <c r="AU39" s="246" t="str">
        <f>'Tables - lists and codes'!B15</f>
        <v>Entrée Cook</v>
      </c>
      <c r="AV39" s="247" t="str">
        <f>IF('Daily Sheets'!AC16="OPEN","",'Daily Sheets'!AC16)</f>
        <v/>
      </c>
      <c r="AW39" s="55"/>
      <c r="AX39" s="242">
        <f>'Tables - lists and codes'!D15</f>
        <v>0.25</v>
      </c>
      <c r="AY39" s="243">
        <f>'Tables - lists and codes'!C50</f>
        <v>0.33333333333333331</v>
      </c>
      <c r="AZ39" s="243">
        <f>'Tables - lists and codes'!D50</f>
        <v>0.45833333333333331</v>
      </c>
      <c r="BA39" s="243">
        <f>'Tables - lists and codes'!E50</f>
        <v>0.54166666666666663</v>
      </c>
      <c r="BB39" s="299">
        <f>'Tables - lists and codes'!E15</f>
        <v>0.60416666666666663</v>
      </c>
      <c r="BC39" s="290"/>
      <c r="BD39" s="246" t="str">
        <f>'Tables - lists and codes'!B15</f>
        <v>Entrée Cook</v>
      </c>
      <c r="BE39" s="247" t="str">
        <f>IF('Daily Sheets'!AG16="OPEN","",'Daily Sheets'!AG16)</f>
        <v/>
      </c>
      <c r="BF39" s="55"/>
      <c r="BG39" s="242">
        <f>'Tables - lists and codes'!D15</f>
        <v>0.25</v>
      </c>
      <c r="BH39" s="243">
        <f>'Tables - lists and codes'!C50</f>
        <v>0.33333333333333331</v>
      </c>
      <c r="BI39" s="243">
        <f>'Tables - lists and codes'!D50</f>
        <v>0.45833333333333331</v>
      </c>
      <c r="BJ39" s="243">
        <f>'Tables - lists and codes'!E50</f>
        <v>0.54166666666666663</v>
      </c>
      <c r="BK39" s="299">
        <f>'Tables - lists and codes'!E15</f>
        <v>0.60416666666666663</v>
      </c>
      <c r="BL39" s="226"/>
      <c r="BM39" s="226"/>
      <c r="BN39" s="226"/>
      <c r="BO39" s="226"/>
      <c r="BP39" s="226"/>
      <c r="BQ39" s="226"/>
      <c r="BR39" s="226"/>
      <c r="BS39" s="226"/>
      <c r="BT39" s="226"/>
      <c r="BU39" s="226"/>
      <c r="BV39" s="226"/>
      <c r="BW39" s="226"/>
      <c r="BX39" s="226"/>
      <c r="BY39" s="226"/>
      <c r="BZ39" s="226"/>
      <c r="CA39" s="226"/>
      <c r="CB39" s="226"/>
      <c r="CC39" s="226"/>
      <c r="CD39" s="226"/>
      <c r="CE39" s="226"/>
      <c r="CF39" s="226"/>
      <c r="CG39" s="226"/>
      <c r="CH39" s="226"/>
      <c r="CI39" s="226"/>
      <c r="CJ39" s="226"/>
      <c r="CK39" s="226"/>
      <c r="CL39" s="226"/>
      <c r="CM39" s="226"/>
      <c r="CN39" s="226"/>
      <c r="CO39" s="226"/>
      <c r="CP39" s="226"/>
      <c r="CQ39" s="226"/>
    </row>
    <row r="40" spans="1:95" s="229" customFormat="1" ht="35.1" customHeight="1" x14ac:dyDescent="0.25">
      <c r="A40" s="291"/>
      <c r="B40" s="257" t="str">
        <f>'Tables - lists and codes'!B16</f>
        <v>Innovations Cook</v>
      </c>
      <c r="C40" s="254" t="str">
        <f>IF('Daily Sheets'!K17="OPEN","",'Daily Sheets'!K17)</f>
        <v/>
      </c>
      <c r="D40" s="258"/>
      <c r="E40" s="252">
        <f>'Tables - lists and codes'!D16</f>
        <v>0.41666666666666669</v>
      </c>
      <c r="F40" s="259">
        <f>'Tables - lists and codes'!C51</f>
        <v>0.45833333333333331</v>
      </c>
      <c r="G40" s="259">
        <f>'Tables - lists and codes'!D51</f>
        <v>0.58333333333333337</v>
      </c>
      <c r="H40" s="259">
        <f>'Tables - lists and codes'!E51</f>
        <v>0.69791666666666663</v>
      </c>
      <c r="I40" s="287">
        <f>'Tables - lists and codes'!E16</f>
        <v>0.77083333333333337</v>
      </c>
      <c r="J40" s="291"/>
      <c r="K40" s="257" t="str">
        <f>'Tables - lists and codes'!B16</f>
        <v>Innovations Cook</v>
      </c>
      <c r="L40" s="254" t="str">
        <f>IF('Daily Sheets'!M17="OPEN","",'Daily Sheets'!M17)</f>
        <v/>
      </c>
      <c r="M40" s="258"/>
      <c r="N40" s="255">
        <f>'Tables - lists and codes'!D16</f>
        <v>0.41666666666666669</v>
      </c>
      <c r="O40" s="260">
        <f>'Tables - lists and codes'!C51</f>
        <v>0.45833333333333331</v>
      </c>
      <c r="P40" s="260">
        <f>'Tables - lists and codes'!D51</f>
        <v>0.58333333333333337</v>
      </c>
      <c r="Q40" s="260">
        <f>'Tables - lists and codes'!E51</f>
        <v>0.69791666666666663</v>
      </c>
      <c r="R40" s="300">
        <f>'Tables - lists and codes'!E16</f>
        <v>0.77083333333333337</v>
      </c>
      <c r="S40" s="291"/>
      <c r="T40" s="257" t="str">
        <f>'Tables - lists and codes'!B16</f>
        <v>Innovations Cook</v>
      </c>
      <c r="U40" s="254" t="str">
        <f>IF('Daily Sheets'!Q17="OPEN","",'Daily Sheets'!Q17)</f>
        <v/>
      </c>
      <c r="V40" s="258"/>
      <c r="W40" s="255">
        <f>'Tables - lists and codes'!D16</f>
        <v>0.41666666666666669</v>
      </c>
      <c r="X40" s="260">
        <f>'Tables - lists and codes'!C51</f>
        <v>0.45833333333333331</v>
      </c>
      <c r="Y40" s="260">
        <f>'Tables - lists and codes'!D51</f>
        <v>0.58333333333333337</v>
      </c>
      <c r="Z40" s="260">
        <f>'Tables - lists and codes'!E51</f>
        <v>0.69791666666666663</v>
      </c>
      <c r="AA40" s="300">
        <f>'Tables - lists and codes'!E16</f>
        <v>0.77083333333333337</v>
      </c>
      <c r="AB40" s="291"/>
      <c r="AC40" s="257" t="str">
        <f>'Tables - lists and codes'!B16</f>
        <v>Innovations Cook</v>
      </c>
      <c r="AD40" s="254" t="str">
        <f>IF('Daily Sheets'!U17="OPEN","",'Daily Sheets'!U17)</f>
        <v/>
      </c>
      <c r="AE40" s="258"/>
      <c r="AF40" s="255">
        <f>'Tables - lists and codes'!D16</f>
        <v>0.41666666666666669</v>
      </c>
      <c r="AG40" s="260">
        <f>'Tables - lists and codes'!C51</f>
        <v>0.45833333333333331</v>
      </c>
      <c r="AH40" s="260">
        <f>'Tables - lists and codes'!D51</f>
        <v>0.58333333333333337</v>
      </c>
      <c r="AI40" s="260">
        <f>'Tables - lists and codes'!E51</f>
        <v>0.69791666666666663</v>
      </c>
      <c r="AJ40" s="300">
        <f>'Tables - lists and codes'!E16</f>
        <v>0.77083333333333337</v>
      </c>
      <c r="AK40" s="291"/>
      <c r="AL40" s="257" t="str">
        <f>'Tables - lists and codes'!B16</f>
        <v>Innovations Cook</v>
      </c>
      <c r="AM40" s="254" t="str">
        <f>IF('Daily Sheets'!Y17="OPEN","",'Daily Sheets'!Y17)</f>
        <v/>
      </c>
      <c r="AN40" s="258"/>
      <c r="AO40" s="255">
        <f>'Tables - lists and codes'!D16</f>
        <v>0.41666666666666669</v>
      </c>
      <c r="AP40" s="260">
        <f>'Tables - lists and codes'!C51</f>
        <v>0.45833333333333331</v>
      </c>
      <c r="AQ40" s="260">
        <f>'Tables - lists and codes'!D51</f>
        <v>0.58333333333333337</v>
      </c>
      <c r="AR40" s="260">
        <f>'Tables - lists and codes'!E51</f>
        <v>0.69791666666666663</v>
      </c>
      <c r="AS40" s="300">
        <f>'Tables - lists and codes'!E16</f>
        <v>0.77083333333333337</v>
      </c>
      <c r="AT40" s="291"/>
      <c r="AU40" s="257" t="str">
        <f>'Tables - lists and codes'!B16</f>
        <v>Innovations Cook</v>
      </c>
      <c r="AV40" s="254" t="str">
        <f>IF('Daily Sheets'!AC17="OPEN","",'Daily Sheets'!AC17)</f>
        <v/>
      </c>
      <c r="AW40" s="258"/>
      <c r="AX40" s="255">
        <f>'Tables - lists and codes'!D16</f>
        <v>0.41666666666666669</v>
      </c>
      <c r="AY40" s="260">
        <f>'Tables - lists and codes'!C51</f>
        <v>0.45833333333333331</v>
      </c>
      <c r="AZ40" s="260">
        <f>'Tables - lists and codes'!D51</f>
        <v>0.58333333333333337</v>
      </c>
      <c r="BA40" s="260">
        <f>'Tables - lists and codes'!E51</f>
        <v>0.69791666666666663</v>
      </c>
      <c r="BB40" s="300">
        <f>'Tables - lists and codes'!E16</f>
        <v>0.77083333333333337</v>
      </c>
      <c r="BC40" s="291"/>
      <c r="BD40" s="257" t="str">
        <f>'Tables - lists and codes'!B16</f>
        <v>Innovations Cook</v>
      </c>
      <c r="BE40" s="254" t="str">
        <f>IF('Daily Sheets'!AG17="OPEN","",'Daily Sheets'!AG17)</f>
        <v/>
      </c>
      <c r="BF40" s="258"/>
      <c r="BG40" s="255">
        <f>'Tables - lists and codes'!D16</f>
        <v>0.41666666666666669</v>
      </c>
      <c r="BH40" s="260">
        <f>'Tables - lists and codes'!C51</f>
        <v>0.45833333333333331</v>
      </c>
      <c r="BI40" s="260">
        <f>'Tables - lists and codes'!D51</f>
        <v>0.58333333333333337</v>
      </c>
      <c r="BJ40" s="260">
        <f>'Tables - lists and codes'!E51</f>
        <v>0.69791666666666663</v>
      </c>
      <c r="BK40" s="300">
        <f>'Tables - lists and codes'!E16</f>
        <v>0.77083333333333337</v>
      </c>
      <c r="BL40" s="226"/>
      <c r="BM40" s="226"/>
      <c r="BN40" s="226"/>
      <c r="BO40" s="226"/>
      <c r="BP40" s="226"/>
      <c r="BQ40" s="226"/>
      <c r="BR40" s="226"/>
      <c r="BS40" s="226"/>
      <c r="BT40" s="226"/>
      <c r="BU40" s="226"/>
      <c r="BV40" s="226"/>
      <c r="BW40" s="226"/>
      <c r="BX40" s="226"/>
      <c r="BY40" s="226"/>
      <c r="BZ40" s="226"/>
      <c r="CA40" s="226"/>
      <c r="CB40" s="226"/>
      <c r="CC40" s="226"/>
      <c r="CD40" s="226"/>
      <c r="CE40" s="226"/>
      <c r="CF40" s="226"/>
      <c r="CG40" s="226"/>
      <c r="CH40" s="226"/>
      <c r="CI40" s="226"/>
      <c r="CJ40" s="226"/>
      <c r="CK40" s="226"/>
      <c r="CL40" s="226"/>
      <c r="CM40" s="226"/>
      <c r="CN40" s="226"/>
      <c r="CO40" s="226"/>
      <c r="CP40" s="226"/>
      <c r="CQ40" s="226"/>
    </row>
    <row r="41" spans="1:95" ht="35.1" customHeight="1" x14ac:dyDescent="0.25">
      <c r="A41" s="284"/>
      <c r="B41" s="246" t="str">
        <f>'Tables - lists and codes'!B17</f>
        <v>Pm Grill Cook</v>
      </c>
      <c r="C41" s="247" t="str">
        <f>IF('Daily Sheets'!K18="OPEN","",'Daily Sheets'!K18)</f>
        <v/>
      </c>
      <c r="D41" s="55"/>
      <c r="E41" s="240">
        <f>'Tables - lists and codes'!D17</f>
        <v>0.14583333333333334</v>
      </c>
      <c r="F41" s="241">
        <f>'Tables - lists and codes'!C52</f>
        <v>0.78125</v>
      </c>
      <c r="G41" s="241" t="str">
        <f>'Tables - lists and codes'!D52</f>
        <v>N/A</v>
      </c>
      <c r="H41" s="241" t="str">
        <f>'Tables - lists and codes'!E52</f>
        <v>N/A</v>
      </c>
      <c r="I41" s="285">
        <f>'Tables - lists and codes'!E17</f>
        <v>0.85416666666666663</v>
      </c>
      <c r="J41" s="284"/>
      <c r="K41" s="246" t="str">
        <f>'Tables - lists and codes'!B17</f>
        <v>Pm Grill Cook</v>
      </c>
      <c r="L41" s="247" t="str">
        <f>IF('Daily Sheets'!M18="OPEN","",'Daily Sheets'!M18)</f>
        <v/>
      </c>
      <c r="M41" s="55"/>
      <c r="N41" s="242">
        <f>'Tables - lists and codes'!D17</f>
        <v>0.14583333333333334</v>
      </c>
      <c r="O41" s="243">
        <f>'Tables - lists and codes'!C52</f>
        <v>0.78125</v>
      </c>
      <c r="P41" s="243" t="str">
        <f>'Tables - lists and codes'!D52</f>
        <v>N/A</v>
      </c>
      <c r="Q41" s="243" t="str">
        <f>'Tables - lists and codes'!E52</f>
        <v>N/A</v>
      </c>
      <c r="R41" s="299">
        <f>'Tables - lists and codes'!E17</f>
        <v>0.85416666666666663</v>
      </c>
      <c r="S41" s="284"/>
      <c r="T41" s="246" t="str">
        <f>'Tables - lists and codes'!B17</f>
        <v>Pm Grill Cook</v>
      </c>
      <c r="U41" s="247" t="str">
        <f>IF('Daily Sheets'!Q18="OPEN","",'Daily Sheets'!Q18)</f>
        <v/>
      </c>
      <c r="V41" s="55"/>
      <c r="W41" s="242">
        <f>'Tables - lists and codes'!D17</f>
        <v>0.14583333333333334</v>
      </c>
      <c r="X41" s="243">
        <f>'Tables - lists and codes'!C52</f>
        <v>0.78125</v>
      </c>
      <c r="Y41" s="243" t="str">
        <f>'Tables - lists and codes'!D52</f>
        <v>N/A</v>
      </c>
      <c r="Z41" s="243" t="str">
        <f>'Tables - lists and codes'!E52</f>
        <v>N/A</v>
      </c>
      <c r="AA41" s="299">
        <f>'Tables - lists and codes'!E17</f>
        <v>0.85416666666666663</v>
      </c>
      <c r="AB41" s="284"/>
      <c r="AC41" s="246" t="str">
        <f>'Tables - lists and codes'!B17</f>
        <v>Pm Grill Cook</v>
      </c>
      <c r="AD41" s="247" t="str">
        <f>IF('Daily Sheets'!U18="OPEN","",'Daily Sheets'!U18)</f>
        <v/>
      </c>
      <c r="AE41" s="55"/>
      <c r="AF41" s="242">
        <f>'Tables - lists and codes'!D17</f>
        <v>0.14583333333333334</v>
      </c>
      <c r="AG41" s="243">
        <f>'Tables - lists and codes'!C52</f>
        <v>0.78125</v>
      </c>
      <c r="AH41" s="243" t="str">
        <f>'Tables - lists and codes'!D52</f>
        <v>N/A</v>
      </c>
      <c r="AI41" s="243" t="str">
        <f>'Tables - lists and codes'!E52</f>
        <v>N/A</v>
      </c>
      <c r="AJ41" s="299">
        <f>'Tables - lists and codes'!E17</f>
        <v>0.85416666666666663</v>
      </c>
      <c r="AK41" s="284"/>
      <c r="AL41" s="246" t="str">
        <f>'Tables - lists and codes'!B17</f>
        <v>Pm Grill Cook</v>
      </c>
      <c r="AM41" s="247" t="str">
        <f>IF('Daily Sheets'!Y18="OPEN","",'Daily Sheets'!Y18)</f>
        <v/>
      </c>
      <c r="AN41" s="55"/>
      <c r="AO41" s="242">
        <f>'Tables - lists and codes'!D17</f>
        <v>0.14583333333333334</v>
      </c>
      <c r="AP41" s="243">
        <f>'Tables - lists and codes'!C52</f>
        <v>0.78125</v>
      </c>
      <c r="AQ41" s="243" t="str">
        <f>'Tables - lists and codes'!D52</f>
        <v>N/A</v>
      </c>
      <c r="AR41" s="243" t="str">
        <f>'Tables - lists and codes'!E52</f>
        <v>N/A</v>
      </c>
      <c r="AS41" s="299">
        <f>'Tables - lists and codes'!E17</f>
        <v>0.85416666666666663</v>
      </c>
      <c r="AT41" s="284"/>
      <c r="AU41" s="246" t="str">
        <f>'Tables - lists and codes'!B17</f>
        <v>Pm Grill Cook</v>
      </c>
      <c r="AV41" s="247" t="str">
        <f>IF('Daily Sheets'!AC18="OPEN","",'Daily Sheets'!AC18)</f>
        <v/>
      </c>
      <c r="AW41" s="55"/>
      <c r="AX41" s="242">
        <f>'Tables - lists and codes'!D17</f>
        <v>0.14583333333333334</v>
      </c>
      <c r="AY41" s="243">
        <f>'Tables - lists and codes'!C52</f>
        <v>0.78125</v>
      </c>
      <c r="AZ41" s="243" t="str">
        <f>'Tables - lists and codes'!D52</f>
        <v>N/A</v>
      </c>
      <c r="BA41" s="243" t="str">
        <f>'Tables - lists and codes'!E52</f>
        <v>N/A</v>
      </c>
      <c r="BB41" s="299">
        <f>'Tables - lists and codes'!E17</f>
        <v>0.85416666666666663</v>
      </c>
      <c r="BC41" s="284"/>
      <c r="BD41" s="246" t="str">
        <f>'Tables - lists and codes'!B17</f>
        <v>Pm Grill Cook</v>
      </c>
      <c r="BE41" s="247" t="str">
        <f>IF('Daily Sheets'!AG18="OPEN","",'Daily Sheets'!AG18)</f>
        <v/>
      </c>
      <c r="BF41" s="55"/>
      <c r="BG41" s="242">
        <f>'Tables - lists and codes'!D17</f>
        <v>0.14583333333333334</v>
      </c>
      <c r="BH41" s="243">
        <f>'Tables - lists and codes'!C52</f>
        <v>0.78125</v>
      </c>
      <c r="BI41" s="243" t="str">
        <f>'Tables - lists and codes'!D52</f>
        <v>N/A</v>
      </c>
      <c r="BJ41" s="243" t="str">
        <f>'Tables - lists and codes'!E52</f>
        <v>N/A</v>
      </c>
      <c r="BK41" s="299">
        <f>'Tables - lists and codes'!E17</f>
        <v>0.85416666666666663</v>
      </c>
      <c r="BL41" s="226"/>
      <c r="BM41" s="226"/>
      <c r="BN41" s="226"/>
      <c r="BO41" s="226"/>
      <c r="BP41" s="226"/>
      <c r="BQ41" s="226"/>
      <c r="BR41" s="226"/>
      <c r="BS41" s="226"/>
      <c r="BT41" s="226"/>
      <c r="BU41" s="226"/>
      <c r="BV41" s="226"/>
      <c r="BW41" s="226"/>
      <c r="BX41" s="226"/>
      <c r="BY41" s="226"/>
      <c r="BZ41" s="226"/>
      <c r="CA41" s="226"/>
      <c r="CB41" s="226"/>
      <c r="CC41" s="226"/>
      <c r="CD41" s="226"/>
      <c r="CE41" s="226"/>
      <c r="CF41" s="226"/>
      <c r="CG41" s="226"/>
      <c r="CH41" s="226"/>
      <c r="CI41" s="226"/>
      <c r="CJ41" s="226"/>
      <c r="CK41" s="226"/>
      <c r="CL41" s="226"/>
      <c r="CM41" s="226"/>
      <c r="CN41" s="226"/>
      <c r="CO41" s="226"/>
      <c r="CP41" s="226"/>
      <c r="CQ41" s="226"/>
    </row>
    <row r="42" spans="1:95" ht="35.1" customHeight="1" x14ac:dyDescent="0.25">
      <c r="A42" s="284"/>
      <c r="B42" s="246" t="str">
        <f>'Tables - lists and codes'!B18</f>
        <v>Stockroom</v>
      </c>
      <c r="C42" s="247" t="str">
        <f>IF('Daily Sheets'!K19="OPEN","",'Daily Sheets'!K19)</f>
        <v/>
      </c>
      <c r="D42" s="55"/>
      <c r="E42" s="240">
        <f>'Tables - lists and codes'!D18</f>
        <v>0.25</v>
      </c>
      <c r="F42" s="241">
        <f>'Tables - lists and codes'!C54</f>
        <v>0</v>
      </c>
      <c r="G42" s="241">
        <f>'Tables - lists and codes'!D54</f>
        <v>0</v>
      </c>
      <c r="H42" s="241">
        <f>'Tables - lists and codes'!E54</f>
        <v>0</v>
      </c>
      <c r="I42" s="285">
        <f>'Tables - lists and codes'!E18</f>
        <v>0.5</v>
      </c>
      <c r="J42" s="284"/>
      <c r="K42" s="246" t="str">
        <f>'Tables - lists and codes'!B18</f>
        <v>Stockroom</v>
      </c>
      <c r="L42" s="247" t="str">
        <f>IF('Daily Sheets'!M19="OPEN","",'Daily Sheets'!M19)</f>
        <v/>
      </c>
      <c r="M42" s="55"/>
      <c r="N42" s="242">
        <f>'Tables - lists and codes'!D18</f>
        <v>0.25</v>
      </c>
      <c r="O42" s="243">
        <f>'Tables - lists and codes'!C54</f>
        <v>0</v>
      </c>
      <c r="P42" s="243">
        <f>'Tables - lists and codes'!D54</f>
        <v>0</v>
      </c>
      <c r="Q42" s="243">
        <f>'Tables - lists and codes'!E54</f>
        <v>0</v>
      </c>
      <c r="R42" s="299">
        <f>'Tables - lists and codes'!E18</f>
        <v>0.5</v>
      </c>
      <c r="S42" s="284"/>
      <c r="T42" s="246" t="str">
        <f>'Tables - lists and codes'!B18</f>
        <v>Stockroom</v>
      </c>
      <c r="U42" s="247" t="str">
        <f>IF('Daily Sheets'!Q19="OPEN","",'Daily Sheets'!Q19)</f>
        <v/>
      </c>
      <c r="V42" s="55"/>
      <c r="W42" s="242">
        <f>'Tables - lists and codes'!D18</f>
        <v>0.25</v>
      </c>
      <c r="X42" s="243">
        <f>'Tables - lists and codes'!C54</f>
        <v>0</v>
      </c>
      <c r="Y42" s="243">
        <f>'Tables - lists and codes'!D54</f>
        <v>0</v>
      </c>
      <c r="Z42" s="243">
        <f>'Tables - lists and codes'!E54</f>
        <v>0</v>
      </c>
      <c r="AA42" s="299">
        <f>'Tables - lists and codes'!E18</f>
        <v>0.5</v>
      </c>
      <c r="AB42" s="284"/>
      <c r="AC42" s="246" t="str">
        <f>'Tables - lists and codes'!B18</f>
        <v>Stockroom</v>
      </c>
      <c r="AD42" s="247" t="str">
        <f>IF('Daily Sheets'!U19="OPEN","",'Daily Sheets'!U19)</f>
        <v/>
      </c>
      <c r="AE42" s="55"/>
      <c r="AF42" s="242">
        <f>'Tables - lists and codes'!D18</f>
        <v>0.25</v>
      </c>
      <c r="AG42" s="243">
        <f>'Tables - lists and codes'!C54</f>
        <v>0</v>
      </c>
      <c r="AH42" s="243">
        <f>'Tables - lists and codes'!D54</f>
        <v>0</v>
      </c>
      <c r="AI42" s="243">
        <f>'Tables - lists and codes'!E54</f>
        <v>0</v>
      </c>
      <c r="AJ42" s="299">
        <f>'Tables - lists and codes'!E18</f>
        <v>0.5</v>
      </c>
      <c r="AK42" s="284"/>
      <c r="AL42" s="246" t="str">
        <f>'Tables - lists and codes'!B18</f>
        <v>Stockroom</v>
      </c>
      <c r="AM42" s="247" t="str">
        <f>IF('Daily Sheets'!Y19="OPEN","",'Daily Sheets'!Y19)</f>
        <v/>
      </c>
      <c r="AN42" s="55"/>
      <c r="AO42" s="242">
        <f>'Tables - lists and codes'!D18</f>
        <v>0.25</v>
      </c>
      <c r="AP42" s="243">
        <f>'Tables - lists and codes'!C54</f>
        <v>0</v>
      </c>
      <c r="AQ42" s="243">
        <f>'Tables - lists and codes'!D54</f>
        <v>0</v>
      </c>
      <c r="AR42" s="243">
        <f>'Tables - lists and codes'!E54</f>
        <v>0</v>
      </c>
      <c r="AS42" s="299">
        <f>'Tables - lists and codes'!E18</f>
        <v>0.5</v>
      </c>
      <c r="AT42" s="284"/>
      <c r="AU42" s="246" t="str">
        <f>'Tables - lists and codes'!B18</f>
        <v>Stockroom</v>
      </c>
      <c r="AV42" s="247" t="str">
        <f>IF('Daily Sheets'!AC19="OPEN","",'Daily Sheets'!AC19)</f>
        <v/>
      </c>
      <c r="AW42" s="55"/>
      <c r="AX42" s="242">
        <f>'Tables - lists and codes'!D18</f>
        <v>0.25</v>
      </c>
      <c r="AY42" s="243">
        <f>'Tables - lists and codes'!C54</f>
        <v>0</v>
      </c>
      <c r="AZ42" s="243">
        <f>'Tables - lists and codes'!D54</f>
        <v>0</v>
      </c>
      <c r="BA42" s="243">
        <f>'Tables - lists and codes'!E54</f>
        <v>0</v>
      </c>
      <c r="BB42" s="299">
        <f>'Tables - lists and codes'!E18</f>
        <v>0.5</v>
      </c>
      <c r="BC42" s="284"/>
      <c r="BD42" s="246" t="str">
        <f>'Tables - lists and codes'!B18</f>
        <v>Stockroom</v>
      </c>
      <c r="BE42" s="247" t="str">
        <f>IF('Daily Sheets'!AG19="OPEN","",'Daily Sheets'!AG19)</f>
        <v/>
      </c>
      <c r="BF42" s="55"/>
      <c r="BG42" s="242">
        <f>'Tables - lists and codes'!D18</f>
        <v>0.25</v>
      </c>
      <c r="BH42" s="243">
        <f>'Tables - lists and codes'!C54</f>
        <v>0</v>
      </c>
      <c r="BI42" s="243">
        <f>'Tables - lists and codes'!D54</f>
        <v>0</v>
      </c>
      <c r="BJ42" s="243">
        <f>'Tables - lists and codes'!E54</f>
        <v>0</v>
      </c>
      <c r="BK42" s="299">
        <f>'Tables - lists and codes'!E18</f>
        <v>0.5</v>
      </c>
      <c r="BL42" s="226"/>
      <c r="BM42" s="226"/>
      <c r="BN42" s="226"/>
      <c r="BO42" s="226"/>
      <c r="BP42" s="226"/>
      <c r="BQ42" s="226"/>
      <c r="BR42" s="226"/>
      <c r="BS42" s="226"/>
      <c r="BT42" s="226"/>
      <c r="BU42" s="226"/>
      <c r="BV42" s="226"/>
      <c r="BW42" s="226"/>
      <c r="BX42" s="226"/>
      <c r="BY42" s="226"/>
      <c r="BZ42" s="226"/>
      <c r="CA42" s="226"/>
      <c r="CB42" s="226"/>
      <c r="CC42" s="226"/>
      <c r="CD42" s="226"/>
      <c r="CE42" s="226"/>
      <c r="CF42" s="226"/>
      <c r="CG42" s="226"/>
      <c r="CH42" s="226"/>
      <c r="CI42" s="226"/>
      <c r="CJ42" s="226"/>
      <c r="CK42" s="226"/>
      <c r="CL42" s="226"/>
      <c r="CM42" s="226"/>
      <c r="CN42" s="226"/>
      <c r="CO42" s="226"/>
      <c r="CP42" s="226"/>
      <c r="CQ42" s="226"/>
    </row>
    <row r="43" spans="1:95" s="229" customFormat="1" ht="35.1" customHeight="1" x14ac:dyDescent="0.25">
      <c r="A43" s="286"/>
      <c r="B43" s="257" t="str">
        <f>'Tables - lists and codes'!B19</f>
        <v>Wknd Opening Cook</v>
      </c>
      <c r="C43" s="254" t="str">
        <f>IF('Daily Sheets'!K20="OPEN","",'Daily Sheets'!K20)</f>
        <v/>
      </c>
      <c r="D43" s="258"/>
      <c r="E43" s="252">
        <f>'Tables - lists and codes'!D19</f>
        <v>0.25</v>
      </c>
      <c r="F43" s="259">
        <f>'Tables - lists and codes'!C55</f>
        <v>0.33333333333333331</v>
      </c>
      <c r="G43" s="259">
        <f>'Tables - lists and codes'!D55</f>
        <v>0.52083333333333337</v>
      </c>
      <c r="H43" s="259">
        <f>'Tables - lists and codes'!E55</f>
        <v>0.41666666666666669</v>
      </c>
      <c r="I43" s="287">
        <f>'Tables - lists and codes'!E19</f>
        <v>0.60416666666666663</v>
      </c>
      <c r="J43" s="286"/>
      <c r="K43" s="257" t="str">
        <f>'Tables - lists and codes'!B19</f>
        <v>Wknd Opening Cook</v>
      </c>
      <c r="L43" s="254" t="str">
        <f>IF('Daily Sheets'!M20="OPEN","",'Daily Sheets'!M20)</f>
        <v/>
      </c>
      <c r="M43" s="258"/>
      <c r="N43" s="255">
        <f>'Tables - lists and codes'!D19</f>
        <v>0.25</v>
      </c>
      <c r="O43" s="260">
        <f>'Tables - lists and codes'!C55</f>
        <v>0.33333333333333331</v>
      </c>
      <c r="P43" s="260">
        <f>'Tables - lists and codes'!D55</f>
        <v>0.52083333333333337</v>
      </c>
      <c r="Q43" s="260">
        <f>'Tables - lists and codes'!E55</f>
        <v>0.41666666666666669</v>
      </c>
      <c r="R43" s="300">
        <f>'Tables - lists and codes'!E19</f>
        <v>0.60416666666666663</v>
      </c>
      <c r="S43" s="286"/>
      <c r="T43" s="257" t="str">
        <f>'Tables - lists and codes'!B19</f>
        <v>Wknd Opening Cook</v>
      </c>
      <c r="U43" s="254" t="str">
        <f>IF('Daily Sheets'!Q20="OPEN","",'Daily Sheets'!Q20)</f>
        <v/>
      </c>
      <c r="V43" s="258"/>
      <c r="W43" s="255">
        <f>'Tables - lists and codes'!D19</f>
        <v>0.25</v>
      </c>
      <c r="X43" s="260">
        <f>'Tables - lists and codes'!C55</f>
        <v>0.33333333333333331</v>
      </c>
      <c r="Y43" s="260">
        <f>'Tables - lists and codes'!D55</f>
        <v>0.52083333333333337</v>
      </c>
      <c r="Z43" s="260">
        <f>'Tables - lists and codes'!E55</f>
        <v>0.41666666666666669</v>
      </c>
      <c r="AA43" s="300">
        <f>'Tables - lists and codes'!E19</f>
        <v>0.60416666666666663</v>
      </c>
      <c r="AB43" s="286"/>
      <c r="AC43" s="257" t="str">
        <f>'Tables - lists and codes'!B19</f>
        <v>Wknd Opening Cook</v>
      </c>
      <c r="AD43" s="254" t="str">
        <f>IF('Daily Sheets'!U20="OPEN","",'Daily Sheets'!U20)</f>
        <v/>
      </c>
      <c r="AE43" s="258"/>
      <c r="AF43" s="255">
        <f>'Tables - lists and codes'!D19</f>
        <v>0.25</v>
      </c>
      <c r="AG43" s="260">
        <f>'Tables - lists and codes'!C55</f>
        <v>0.33333333333333331</v>
      </c>
      <c r="AH43" s="260">
        <f>'Tables - lists and codes'!D55</f>
        <v>0.52083333333333337</v>
      </c>
      <c r="AI43" s="260">
        <f>'Tables - lists and codes'!E55</f>
        <v>0.41666666666666669</v>
      </c>
      <c r="AJ43" s="300">
        <f>'Tables - lists and codes'!E19</f>
        <v>0.60416666666666663</v>
      </c>
      <c r="AK43" s="286"/>
      <c r="AL43" s="257" t="str">
        <f>'Tables - lists and codes'!B19</f>
        <v>Wknd Opening Cook</v>
      </c>
      <c r="AM43" s="254" t="str">
        <f>IF('Daily Sheets'!Y20="OPEN","",'Daily Sheets'!Y20)</f>
        <v/>
      </c>
      <c r="AN43" s="258"/>
      <c r="AO43" s="255">
        <f>'Tables - lists and codes'!D19</f>
        <v>0.25</v>
      </c>
      <c r="AP43" s="260">
        <f>'Tables - lists and codes'!C55</f>
        <v>0.33333333333333331</v>
      </c>
      <c r="AQ43" s="260">
        <f>'Tables - lists and codes'!D55</f>
        <v>0.52083333333333337</v>
      </c>
      <c r="AR43" s="260">
        <f>'Tables - lists and codes'!E55</f>
        <v>0.41666666666666669</v>
      </c>
      <c r="AS43" s="300">
        <f>'Tables - lists and codes'!E19</f>
        <v>0.60416666666666663</v>
      </c>
      <c r="AT43" s="286"/>
      <c r="AU43" s="257" t="str">
        <f>'Tables - lists and codes'!B19</f>
        <v>Wknd Opening Cook</v>
      </c>
      <c r="AV43" s="254" t="str">
        <f>IF('Daily Sheets'!AC20="OPEN","",'Daily Sheets'!AC20)</f>
        <v/>
      </c>
      <c r="AW43" s="258"/>
      <c r="AX43" s="255">
        <f>'Tables - lists and codes'!D19</f>
        <v>0.25</v>
      </c>
      <c r="AY43" s="260">
        <f>'Tables - lists and codes'!C55</f>
        <v>0.33333333333333331</v>
      </c>
      <c r="AZ43" s="260">
        <f>'Tables - lists and codes'!D55</f>
        <v>0.52083333333333337</v>
      </c>
      <c r="BA43" s="260">
        <f>'Tables - lists and codes'!E55</f>
        <v>0.41666666666666669</v>
      </c>
      <c r="BB43" s="300">
        <f>'Tables - lists and codes'!E19</f>
        <v>0.60416666666666663</v>
      </c>
      <c r="BC43" s="286"/>
      <c r="BD43" s="257" t="str">
        <f>'Tables - lists and codes'!B19</f>
        <v>Wknd Opening Cook</v>
      </c>
      <c r="BE43" s="254" t="str">
        <f>IF('Daily Sheets'!AG20="OPEN","",'Daily Sheets'!AG20)</f>
        <v/>
      </c>
      <c r="BF43" s="258"/>
      <c r="BG43" s="255">
        <f>'Tables - lists and codes'!D19</f>
        <v>0.25</v>
      </c>
      <c r="BH43" s="260">
        <f>'Tables - lists and codes'!C55</f>
        <v>0.33333333333333331</v>
      </c>
      <c r="BI43" s="260">
        <f>'Tables - lists and codes'!D55</f>
        <v>0.52083333333333337</v>
      </c>
      <c r="BJ43" s="260">
        <f>'Tables - lists and codes'!E55</f>
        <v>0.41666666666666669</v>
      </c>
      <c r="BK43" s="300">
        <f>'Tables - lists and codes'!E19</f>
        <v>0.60416666666666663</v>
      </c>
      <c r="BL43" s="226"/>
      <c r="BM43" s="226"/>
      <c r="BN43" s="226"/>
      <c r="BO43" s="226"/>
      <c r="BP43" s="226"/>
      <c r="BQ43" s="226"/>
      <c r="BR43" s="226"/>
      <c r="BS43" s="226"/>
      <c r="BT43" s="226"/>
      <c r="BU43" s="226"/>
      <c r="BV43" s="226"/>
      <c r="BW43" s="226"/>
      <c r="BX43" s="226"/>
      <c r="BY43" s="226"/>
      <c r="BZ43" s="226"/>
      <c r="CA43" s="226"/>
      <c r="CB43" s="226"/>
      <c r="CC43" s="226"/>
      <c r="CD43" s="226"/>
      <c r="CE43" s="226"/>
      <c r="CF43" s="226"/>
      <c r="CG43" s="226"/>
      <c r="CH43" s="226"/>
      <c r="CI43" s="226"/>
      <c r="CJ43" s="226"/>
      <c r="CK43" s="226"/>
      <c r="CL43" s="226"/>
      <c r="CM43" s="226"/>
      <c r="CN43" s="226"/>
      <c r="CO43" s="226"/>
      <c r="CP43" s="226"/>
      <c r="CQ43" s="226"/>
    </row>
    <row r="44" spans="1:95" ht="35.1" customHeight="1" x14ac:dyDescent="0.25">
      <c r="A44" s="284"/>
      <c r="B44" s="246" t="str">
        <f>'Tables - lists and codes'!B20</f>
        <v>Wknd Mid Cook</v>
      </c>
      <c r="C44" s="247" t="str">
        <f>IF('Daily Sheets'!K21="OPEN","",'Daily Sheets'!K21)</f>
        <v/>
      </c>
      <c r="D44" s="57"/>
      <c r="E44" s="240">
        <f>'Tables - lists and codes'!D20</f>
        <v>0.33333333333333331</v>
      </c>
      <c r="F44" s="241" t="str">
        <f>'Tables - lists and codes'!C56</f>
        <v>N/A</v>
      </c>
      <c r="G44" s="241">
        <f>'Tables - lists and codes'!D56</f>
        <v>0.40625</v>
      </c>
      <c r="H44" s="241">
        <f>'Tables - lists and codes'!E56</f>
        <v>0.5</v>
      </c>
      <c r="I44" s="285">
        <f>'Tables - lists and codes'!E20</f>
        <v>0.60416666666666663</v>
      </c>
      <c r="J44" s="284"/>
      <c r="K44" s="246" t="str">
        <f>'Tables - lists and codes'!B20</f>
        <v>Wknd Mid Cook</v>
      </c>
      <c r="L44" s="247" t="str">
        <f>IF('Daily Sheets'!M21="OPEN","",'Daily Sheets'!M21)</f>
        <v/>
      </c>
      <c r="M44" s="57"/>
      <c r="N44" s="242">
        <f>'Tables - lists and codes'!D20</f>
        <v>0.33333333333333331</v>
      </c>
      <c r="O44" s="243" t="str">
        <f>'Tables - lists and codes'!C56</f>
        <v>N/A</v>
      </c>
      <c r="P44" s="243">
        <f>'Tables - lists and codes'!D56</f>
        <v>0.40625</v>
      </c>
      <c r="Q44" s="243">
        <f>'Tables - lists and codes'!E56</f>
        <v>0.5</v>
      </c>
      <c r="R44" s="299">
        <f>'Tables - lists and codes'!E20</f>
        <v>0.60416666666666663</v>
      </c>
      <c r="S44" s="284"/>
      <c r="T44" s="246" t="str">
        <f>'Tables - lists and codes'!B20</f>
        <v>Wknd Mid Cook</v>
      </c>
      <c r="U44" s="247" t="str">
        <f>IF('Daily Sheets'!Q21="OPEN","",'Daily Sheets'!Q21)</f>
        <v/>
      </c>
      <c r="V44" s="57"/>
      <c r="W44" s="242">
        <f>'Tables - lists and codes'!D20</f>
        <v>0.33333333333333331</v>
      </c>
      <c r="X44" s="243" t="str">
        <f>'Tables - lists and codes'!C56</f>
        <v>N/A</v>
      </c>
      <c r="Y44" s="243">
        <f>'Tables - lists and codes'!D56</f>
        <v>0.40625</v>
      </c>
      <c r="Z44" s="243">
        <f>'Tables - lists and codes'!E56</f>
        <v>0.5</v>
      </c>
      <c r="AA44" s="299">
        <f>'Tables - lists and codes'!E20</f>
        <v>0.60416666666666663</v>
      </c>
      <c r="AB44" s="284"/>
      <c r="AC44" s="246" t="str">
        <f>'Tables - lists and codes'!B20</f>
        <v>Wknd Mid Cook</v>
      </c>
      <c r="AD44" s="247" t="str">
        <f>IF('Daily Sheets'!U21="OPEN","",'Daily Sheets'!U21)</f>
        <v/>
      </c>
      <c r="AE44" s="57"/>
      <c r="AF44" s="242">
        <f>'Tables - lists and codes'!D20</f>
        <v>0.33333333333333331</v>
      </c>
      <c r="AG44" s="243" t="str">
        <f>'Tables - lists and codes'!C56</f>
        <v>N/A</v>
      </c>
      <c r="AH44" s="243">
        <f>'Tables - lists and codes'!D56</f>
        <v>0.40625</v>
      </c>
      <c r="AI44" s="243">
        <f>'Tables - lists and codes'!E56</f>
        <v>0.5</v>
      </c>
      <c r="AJ44" s="299">
        <f>'Tables - lists and codes'!E20</f>
        <v>0.60416666666666663</v>
      </c>
      <c r="AK44" s="284"/>
      <c r="AL44" s="246" t="str">
        <f>'Tables - lists and codes'!B20</f>
        <v>Wknd Mid Cook</v>
      </c>
      <c r="AM44" s="247" t="str">
        <f>IF('Daily Sheets'!Y21="OPEN","",'Daily Sheets'!Y21)</f>
        <v/>
      </c>
      <c r="AN44" s="57"/>
      <c r="AO44" s="242">
        <f>'Tables - lists and codes'!D20</f>
        <v>0.33333333333333331</v>
      </c>
      <c r="AP44" s="243" t="str">
        <f>'Tables - lists and codes'!C56</f>
        <v>N/A</v>
      </c>
      <c r="AQ44" s="243">
        <f>'Tables - lists and codes'!D56</f>
        <v>0.40625</v>
      </c>
      <c r="AR44" s="243">
        <f>'Tables - lists and codes'!E56</f>
        <v>0.5</v>
      </c>
      <c r="AS44" s="299">
        <f>'Tables - lists and codes'!E20</f>
        <v>0.60416666666666663</v>
      </c>
      <c r="AT44" s="284"/>
      <c r="AU44" s="246" t="str">
        <f>'Tables - lists and codes'!B20</f>
        <v>Wknd Mid Cook</v>
      </c>
      <c r="AV44" s="247" t="str">
        <f>IF('Daily Sheets'!AC21="OPEN","",'Daily Sheets'!AC21)</f>
        <v/>
      </c>
      <c r="AW44" s="57"/>
      <c r="AX44" s="242">
        <f>'Tables - lists and codes'!D20</f>
        <v>0.33333333333333331</v>
      </c>
      <c r="AY44" s="243" t="str">
        <f>'Tables - lists and codes'!C56</f>
        <v>N/A</v>
      </c>
      <c r="AZ44" s="243">
        <f>'Tables - lists and codes'!D56</f>
        <v>0.40625</v>
      </c>
      <c r="BA44" s="243">
        <f>'Tables - lists and codes'!E56</f>
        <v>0.5</v>
      </c>
      <c r="BB44" s="299">
        <f>'Tables - lists and codes'!E20</f>
        <v>0.60416666666666663</v>
      </c>
      <c r="BC44" s="284"/>
      <c r="BD44" s="246" t="str">
        <f>'Tables - lists and codes'!B20</f>
        <v>Wknd Mid Cook</v>
      </c>
      <c r="BE44" s="247" t="str">
        <f>IF('Daily Sheets'!AG21="OPEN","",'Daily Sheets'!AG21)</f>
        <v/>
      </c>
      <c r="BF44" s="57"/>
      <c r="BG44" s="242">
        <f>'Tables - lists and codes'!D20</f>
        <v>0.33333333333333331</v>
      </c>
      <c r="BH44" s="243" t="str">
        <f>'Tables - lists and codes'!C56</f>
        <v>N/A</v>
      </c>
      <c r="BI44" s="243">
        <f>'Tables - lists and codes'!D56</f>
        <v>0.40625</v>
      </c>
      <c r="BJ44" s="243">
        <f>'Tables - lists and codes'!E56</f>
        <v>0.5</v>
      </c>
      <c r="BK44" s="299">
        <f>'Tables - lists and codes'!E20</f>
        <v>0.60416666666666663</v>
      </c>
      <c r="BL44" s="226"/>
      <c r="BM44" s="226"/>
      <c r="BN44" s="226"/>
      <c r="BO44" s="226"/>
      <c r="BP44" s="226"/>
      <c r="BQ44" s="226"/>
      <c r="BR44" s="226"/>
      <c r="BS44" s="226"/>
      <c r="BT44" s="226"/>
      <c r="BU44" s="226"/>
      <c r="BV44" s="226"/>
      <c r="BW44" s="226"/>
      <c r="BX44" s="226"/>
      <c r="BY44" s="226"/>
      <c r="BZ44" s="226"/>
      <c r="CA44" s="226"/>
      <c r="CB44" s="226"/>
      <c r="CC44" s="226"/>
      <c r="CD44" s="226"/>
      <c r="CE44" s="226"/>
      <c r="CF44" s="226"/>
      <c r="CG44" s="226"/>
      <c r="CH44" s="226"/>
      <c r="CI44" s="226"/>
      <c r="CJ44" s="226"/>
      <c r="CK44" s="226"/>
      <c r="CL44" s="226"/>
      <c r="CM44" s="226"/>
      <c r="CN44" s="226"/>
      <c r="CO44" s="226"/>
      <c r="CP44" s="226"/>
      <c r="CQ44" s="226"/>
    </row>
    <row r="45" spans="1:95" s="229" customFormat="1" ht="35.1" customHeight="1" thickBot="1" x14ac:dyDescent="0.3">
      <c r="A45" s="292"/>
      <c r="B45" s="293" t="str">
        <f>'Tables - lists and codes'!B21</f>
        <v>Wknd Late Cook</v>
      </c>
      <c r="C45" s="294" t="str">
        <f>IF('Daily Sheets'!K22="OPEN","",'Daily Sheets'!K22)</f>
        <v/>
      </c>
      <c r="D45" s="295"/>
      <c r="E45" s="296">
        <f>'Tables - lists and codes'!D21</f>
        <v>0.58333333333333337</v>
      </c>
      <c r="F45" s="297" t="str">
        <f>'Tables - lists and codes'!C57</f>
        <v>N/A</v>
      </c>
      <c r="G45" s="297">
        <f>'Tables - lists and codes'!D57</f>
        <v>0.63541666666666663</v>
      </c>
      <c r="H45" s="297">
        <f>'Tables - lists and codes'!E57</f>
        <v>0.82291666666666663</v>
      </c>
      <c r="I45" s="298">
        <f>'Tables - lists and codes'!E21</f>
        <v>0.85416666666666663</v>
      </c>
      <c r="J45" s="292"/>
      <c r="K45" s="293" t="str">
        <f>'Tables - lists and codes'!B21</f>
        <v>Wknd Late Cook</v>
      </c>
      <c r="L45" s="294" t="str">
        <f>IF('Daily Sheets'!M22="OPEN","",'Daily Sheets'!M22)</f>
        <v/>
      </c>
      <c r="M45" s="295"/>
      <c r="N45" s="302">
        <f>'Tables - lists and codes'!D21</f>
        <v>0.58333333333333337</v>
      </c>
      <c r="O45" s="303" t="str">
        <f>'Tables - lists and codes'!C57</f>
        <v>N/A</v>
      </c>
      <c r="P45" s="303">
        <f>'Tables - lists and codes'!D57</f>
        <v>0.63541666666666663</v>
      </c>
      <c r="Q45" s="303">
        <f>'Tables - lists and codes'!E57</f>
        <v>0.82291666666666663</v>
      </c>
      <c r="R45" s="304">
        <f>'Tables - lists and codes'!E21</f>
        <v>0.85416666666666663</v>
      </c>
      <c r="S45" s="292"/>
      <c r="T45" s="293" t="str">
        <f>'Tables - lists and codes'!B21</f>
        <v>Wknd Late Cook</v>
      </c>
      <c r="U45" s="294" t="str">
        <f>IF('Daily Sheets'!Q22="OPEN","",'Daily Sheets'!Q22)</f>
        <v/>
      </c>
      <c r="V45" s="295"/>
      <c r="W45" s="302">
        <f>'Tables - lists and codes'!D21</f>
        <v>0.58333333333333337</v>
      </c>
      <c r="X45" s="303" t="str">
        <f>'Tables - lists and codes'!C57</f>
        <v>N/A</v>
      </c>
      <c r="Y45" s="303">
        <f>'Tables - lists and codes'!D57</f>
        <v>0.63541666666666663</v>
      </c>
      <c r="Z45" s="303">
        <f>'Tables - lists and codes'!E57</f>
        <v>0.82291666666666663</v>
      </c>
      <c r="AA45" s="304">
        <f>'Tables - lists and codes'!E21</f>
        <v>0.85416666666666663</v>
      </c>
      <c r="AB45" s="292"/>
      <c r="AC45" s="293" t="str">
        <f>'Tables - lists and codes'!B21</f>
        <v>Wknd Late Cook</v>
      </c>
      <c r="AD45" s="294" t="str">
        <f>IF('Daily Sheets'!U22="OPEN","",'Daily Sheets'!U22)</f>
        <v/>
      </c>
      <c r="AE45" s="295"/>
      <c r="AF45" s="302">
        <f>'Tables - lists and codes'!D21</f>
        <v>0.58333333333333337</v>
      </c>
      <c r="AG45" s="303" t="str">
        <f>'Tables - lists and codes'!C57</f>
        <v>N/A</v>
      </c>
      <c r="AH45" s="303">
        <f>'Tables - lists and codes'!D57</f>
        <v>0.63541666666666663</v>
      </c>
      <c r="AI45" s="303">
        <f>'Tables - lists and codes'!E57</f>
        <v>0.82291666666666663</v>
      </c>
      <c r="AJ45" s="304">
        <f>'Tables - lists and codes'!E21</f>
        <v>0.85416666666666663</v>
      </c>
      <c r="AK45" s="292"/>
      <c r="AL45" s="293" t="str">
        <f>'Tables - lists and codes'!B21</f>
        <v>Wknd Late Cook</v>
      </c>
      <c r="AM45" s="294" t="str">
        <f>IF('Daily Sheets'!Y22="OPEN","",'Daily Sheets'!Y22)</f>
        <v/>
      </c>
      <c r="AN45" s="295"/>
      <c r="AO45" s="302">
        <f>'Tables - lists and codes'!D21</f>
        <v>0.58333333333333337</v>
      </c>
      <c r="AP45" s="303" t="str">
        <f>'Tables - lists and codes'!C57</f>
        <v>N/A</v>
      </c>
      <c r="AQ45" s="303">
        <f>'Tables - lists and codes'!D57</f>
        <v>0.63541666666666663</v>
      </c>
      <c r="AR45" s="303">
        <f>'Tables - lists and codes'!E57</f>
        <v>0.82291666666666663</v>
      </c>
      <c r="AS45" s="304">
        <f>'Tables - lists and codes'!E21</f>
        <v>0.85416666666666663</v>
      </c>
      <c r="AT45" s="292"/>
      <c r="AU45" s="293" t="str">
        <f>'Tables - lists and codes'!B21</f>
        <v>Wknd Late Cook</v>
      </c>
      <c r="AV45" s="294" t="str">
        <f>IF('Daily Sheets'!AC22="OPEN","",'Daily Sheets'!AC22)</f>
        <v/>
      </c>
      <c r="AW45" s="295"/>
      <c r="AX45" s="302">
        <f>'Tables - lists and codes'!D21</f>
        <v>0.58333333333333337</v>
      </c>
      <c r="AY45" s="303" t="str">
        <f>'Tables - lists and codes'!C57</f>
        <v>N/A</v>
      </c>
      <c r="AZ45" s="303">
        <f>'Tables - lists and codes'!D57</f>
        <v>0.63541666666666663</v>
      </c>
      <c r="BA45" s="303">
        <f>'Tables - lists and codes'!E57</f>
        <v>0.82291666666666663</v>
      </c>
      <c r="BB45" s="304">
        <f>'Tables - lists and codes'!E21</f>
        <v>0.85416666666666663</v>
      </c>
      <c r="BC45" s="292"/>
      <c r="BD45" s="293" t="str">
        <f>'Tables - lists and codes'!B21</f>
        <v>Wknd Late Cook</v>
      </c>
      <c r="BE45" s="294" t="str">
        <f>IF('Daily Sheets'!AG22="OPEN","",'Daily Sheets'!AG22)</f>
        <v/>
      </c>
      <c r="BF45" s="295"/>
      <c r="BG45" s="302">
        <f>'Tables - lists and codes'!D21</f>
        <v>0.58333333333333337</v>
      </c>
      <c r="BH45" s="303" t="str">
        <f>'Tables - lists and codes'!C57</f>
        <v>N/A</v>
      </c>
      <c r="BI45" s="303">
        <f>'Tables - lists and codes'!D57</f>
        <v>0.63541666666666663</v>
      </c>
      <c r="BJ45" s="303">
        <f>'Tables - lists and codes'!E57</f>
        <v>0.82291666666666663</v>
      </c>
      <c r="BK45" s="304">
        <f>'Tables - lists and codes'!E21</f>
        <v>0.85416666666666663</v>
      </c>
      <c r="BL45" s="226"/>
      <c r="BM45" s="226"/>
      <c r="BN45" s="226"/>
      <c r="BO45" s="226"/>
      <c r="BP45" s="226"/>
      <c r="BQ45" s="226"/>
      <c r="BR45" s="226"/>
      <c r="BS45" s="226"/>
      <c r="BT45" s="226"/>
      <c r="BU45" s="226"/>
      <c r="BV45" s="226"/>
      <c r="BW45" s="226"/>
      <c r="BX45" s="226"/>
      <c r="BY45" s="226"/>
      <c r="BZ45" s="226"/>
      <c r="CA45" s="226"/>
      <c r="CB45" s="226"/>
      <c r="CC45" s="226"/>
      <c r="CD45" s="226"/>
      <c r="CE45" s="226"/>
      <c r="CF45" s="226"/>
      <c r="CG45" s="226"/>
      <c r="CH45" s="226"/>
      <c r="CI45" s="226"/>
      <c r="CJ45" s="226"/>
      <c r="CK45" s="226"/>
      <c r="CL45" s="226"/>
      <c r="CM45" s="226"/>
      <c r="CN45" s="226"/>
      <c r="CO45" s="226"/>
      <c r="CP45" s="226"/>
      <c r="CQ45" s="226"/>
    </row>
    <row r="46" spans="1:95" x14ac:dyDescent="0.2">
      <c r="S46" s="226"/>
      <c r="T46" s="226"/>
      <c r="U46" s="226"/>
      <c r="V46" s="226"/>
      <c r="W46" s="226"/>
      <c r="X46" s="226"/>
      <c r="Y46" s="226"/>
      <c r="Z46" s="226"/>
      <c r="AA46" s="226"/>
      <c r="AB46" s="226"/>
      <c r="AC46" s="226"/>
      <c r="AD46" s="226"/>
      <c r="AE46" s="226"/>
      <c r="AF46" s="226"/>
      <c r="AG46" s="226"/>
      <c r="AH46" s="226"/>
      <c r="AI46" s="226"/>
      <c r="AJ46" s="226"/>
      <c r="AK46" s="226"/>
      <c r="AL46" s="226"/>
      <c r="AM46" s="226"/>
      <c r="AN46" s="226"/>
      <c r="AO46" s="226"/>
      <c r="AP46" s="226"/>
      <c r="AQ46" s="226"/>
      <c r="AR46" s="226"/>
      <c r="AS46" s="226"/>
      <c r="AT46" s="226"/>
      <c r="AU46" s="226"/>
      <c r="AV46" s="226"/>
      <c r="AW46" s="226"/>
      <c r="AX46" s="226"/>
      <c r="AY46" s="226"/>
      <c r="AZ46" s="226"/>
      <c r="BA46" s="226"/>
      <c r="BB46" s="226"/>
      <c r="BC46" s="226"/>
      <c r="BD46" s="226"/>
      <c r="BE46" s="226"/>
      <c r="BF46" s="226"/>
      <c r="BG46" s="226"/>
      <c r="BH46" s="226"/>
      <c r="BI46" s="226"/>
      <c r="BJ46" s="226"/>
      <c r="BK46" s="226"/>
      <c r="BL46" s="226"/>
      <c r="BM46" s="226"/>
      <c r="BN46" s="226"/>
      <c r="BO46" s="226"/>
      <c r="BP46" s="226"/>
      <c r="BQ46" s="226"/>
      <c r="BR46" s="226"/>
      <c r="BS46" s="226"/>
      <c r="BT46" s="226"/>
      <c r="BU46" s="226"/>
      <c r="BV46" s="226"/>
      <c r="BW46" s="226"/>
      <c r="BX46" s="226"/>
      <c r="BY46" s="226"/>
      <c r="BZ46" s="226"/>
      <c r="CA46" s="226"/>
      <c r="CB46" s="226"/>
      <c r="CC46" s="226"/>
      <c r="CD46" s="226"/>
      <c r="CE46" s="226"/>
      <c r="CF46" s="226"/>
      <c r="CG46" s="226"/>
      <c r="CH46" s="226"/>
      <c r="CI46" s="226"/>
      <c r="CJ46" s="226"/>
      <c r="CK46" s="226"/>
      <c r="CL46" s="226"/>
      <c r="CM46" s="226"/>
      <c r="CN46" s="226"/>
      <c r="CO46" s="226"/>
      <c r="CP46" s="226"/>
      <c r="CQ46" s="226"/>
    </row>
    <row r="47" spans="1:95" x14ac:dyDescent="0.2">
      <c r="S47" s="226"/>
      <c r="T47" s="226"/>
      <c r="U47" s="226"/>
      <c r="V47" s="226"/>
      <c r="W47" s="226"/>
      <c r="X47" s="226"/>
      <c r="Y47" s="226"/>
      <c r="Z47" s="226"/>
      <c r="AA47" s="226"/>
      <c r="AB47" s="226"/>
      <c r="AC47" s="226"/>
      <c r="AD47" s="226"/>
      <c r="AE47" s="226"/>
      <c r="AF47" s="226"/>
      <c r="AG47" s="226"/>
      <c r="AH47" s="226"/>
      <c r="AI47" s="226"/>
      <c r="AJ47" s="226"/>
      <c r="AK47" s="226"/>
      <c r="AL47" s="226"/>
      <c r="AM47" s="226"/>
      <c r="AN47" s="226"/>
      <c r="AO47" s="226"/>
      <c r="AP47" s="226"/>
      <c r="AQ47" s="226"/>
      <c r="AR47" s="226"/>
      <c r="AS47" s="226"/>
      <c r="AT47" s="226"/>
      <c r="AU47" s="226"/>
      <c r="AV47" s="226"/>
      <c r="AW47" s="226"/>
      <c r="AX47" s="226"/>
      <c r="AY47" s="226"/>
      <c r="AZ47" s="226"/>
      <c r="BA47" s="226"/>
      <c r="BB47" s="226"/>
      <c r="BC47" s="226"/>
      <c r="BD47" s="226"/>
      <c r="BE47" s="226"/>
      <c r="BF47" s="226"/>
      <c r="BG47" s="226"/>
      <c r="BH47" s="226"/>
      <c r="BI47" s="226"/>
      <c r="BJ47" s="226"/>
      <c r="BK47" s="226"/>
      <c r="BL47" s="226"/>
      <c r="BM47" s="226"/>
      <c r="BN47" s="226"/>
      <c r="BO47" s="226"/>
      <c r="BP47" s="226"/>
      <c r="BQ47" s="226"/>
      <c r="BR47" s="226"/>
      <c r="BS47" s="226"/>
      <c r="BT47" s="226"/>
      <c r="BU47" s="226"/>
      <c r="BV47" s="226"/>
      <c r="BW47" s="226"/>
      <c r="BX47" s="226"/>
      <c r="BY47" s="226"/>
      <c r="BZ47" s="226"/>
      <c r="CA47" s="226"/>
      <c r="CB47" s="226"/>
      <c r="CC47" s="226"/>
      <c r="CD47" s="226"/>
      <c r="CE47" s="226"/>
      <c r="CF47" s="226"/>
      <c r="CG47" s="226"/>
      <c r="CH47" s="226"/>
      <c r="CI47" s="226"/>
      <c r="CJ47" s="226"/>
      <c r="CK47" s="226"/>
      <c r="CL47" s="226"/>
      <c r="CM47" s="226"/>
      <c r="CN47" s="226"/>
      <c r="CO47" s="226"/>
      <c r="CP47" s="226"/>
      <c r="CQ47" s="226"/>
    </row>
    <row r="48" spans="1:95" x14ac:dyDescent="0.2">
      <c r="S48" s="226"/>
      <c r="T48" s="226"/>
      <c r="U48" s="226"/>
      <c r="V48" s="226"/>
      <c r="W48" s="226"/>
      <c r="X48" s="226"/>
      <c r="Y48" s="226"/>
      <c r="Z48" s="226"/>
      <c r="AA48" s="226"/>
      <c r="AB48" s="226"/>
      <c r="AC48" s="226"/>
      <c r="AD48" s="226"/>
      <c r="AE48" s="226"/>
      <c r="AF48" s="226"/>
      <c r="AG48" s="226"/>
      <c r="AH48" s="226"/>
      <c r="AI48" s="226"/>
      <c r="AJ48" s="226"/>
      <c r="AK48" s="226"/>
      <c r="AL48" s="226"/>
      <c r="AM48" s="226"/>
      <c r="AN48" s="226"/>
      <c r="AO48" s="226"/>
      <c r="AP48" s="226"/>
      <c r="AQ48" s="226"/>
      <c r="AR48" s="226"/>
      <c r="AS48" s="226"/>
      <c r="AT48" s="226"/>
      <c r="AU48" s="226"/>
      <c r="AV48" s="226"/>
      <c r="AW48" s="226"/>
      <c r="AX48" s="226"/>
      <c r="AY48" s="226"/>
      <c r="AZ48" s="226"/>
      <c r="BA48" s="226"/>
      <c r="BB48" s="226"/>
      <c r="BC48" s="226"/>
      <c r="BD48" s="226"/>
      <c r="BE48" s="226"/>
      <c r="BF48" s="226"/>
      <c r="BG48" s="226"/>
      <c r="BH48" s="226"/>
      <c r="BI48" s="226"/>
      <c r="BJ48" s="226"/>
      <c r="BK48" s="226"/>
      <c r="BL48" s="226"/>
      <c r="BM48" s="226"/>
      <c r="BN48" s="226"/>
      <c r="BO48" s="226"/>
      <c r="BP48" s="226"/>
      <c r="BQ48" s="226"/>
      <c r="BR48" s="226"/>
      <c r="BS48" s="226"/>
      <c r="BT48" s="226"/>
      <c r="BU48" s="226"/>
      <c r="BV48" s="226"/>
      <c r="BW48" s="226"/>
      <c r="BX48" s="226"/>
      <c r="BY48" s="226"/>
      <c r="BZ48" s="226"/>
      <c r="CA48" s="226"/>
      <c r="CB48" s="226"/>
      <c r="CC48" s="226"/>
      <c r="CD48" s="226"/>
      <c r="CE48" s="226"/>
      <c r="CF48" s="226"/>
      <c r="CG48" s="226"/>
      <c r="CH48" s="226"/>
      <c r="CI48" s="226"/>
      <c r="CJ48" s="226"/>
      <c r="CK48" s="226"/>
      <c r="CL48" s="226"/>
      <c r="CM48" s="226"/>
      <c r="CN48" s="226"/>
      <c r="CO48" s="226"/>
      <c r="CP48" s="226"/>
      <c r="CQ48" s="226"/>
    </row>
    <row r="49" spans="19:95" x14ac:dyDescent="0.2">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c r="AV49" s="226"/>
      <c r="AW49" s="226"/>
      <c r="AX49" s="226"/>
      <c r="AY49" s="226"/>
      <c r="AZ49" s="226"/>
      <c r="BA49" s="226"/>
      <c r="BB49" s="226"/>
      <c r="BC49" s="226"/>
      <c r="BD49" s="226"/>
      <c r="BE49" s="226"/>
      <c r="BF49" s="226"/>
      <c r="BG49" s="226"/>
      <c r="BH49" s="226"/>
      <c r="BI49" s="226"/>
      <c r="BJ49" s="226"/>
      <c r="BK49" s="226"/>
      <c r="BL49" s="226"/>
      <c r="BM49" s="226"/>
      <c r="BN49" s="226"/>
      <c r="BO49" s="226"/>
      <c r="BP49" s="226"/>
      <c r="BQ49" s="226"/>
      <c r="BR49" s="226"/>
      <c r="BS49" s="226"/>
      <c r="BT49" s="226"/>
      <c r="BU49" s="226"/>
      <c r="BV49" s="226"/>
      <c r="BW49" s="226"/>
      <c r="BX49" s="226"/>
      <c r="BY49" s="226"/>
      <c r="BZ49" s="226"/>
      <c r="CA49" s="226"/>
      <c r="CB49" s="226"/>
      <c r="CC49" s="226"/>
      <c r="CD49" s="226"/>
      <c r="CE49" s="226"/>
      <c r="CF49" s="226"/>
      <c r="CG49" s="226"/>
      <c r="CH49" s="226"/>
      <c r="CI49" s="226"/>
      <c r="CJ49" s="226"/>
      <c r="CK49" s="226"/>
      <c r="CL49" s="226"/>
      <c r="CM49" s="226"/>
      <c r="CN49" s="226"/>
      <c r="CO49" s="226"/>
      <c r="CP49" s="226"/>
      <c r="CQ49" s="226"/>
    </row>
    <row r="50" spans="19:95" x14ac:dyDescent="0.2">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c r="AV50" s="226"/>
      <c r="AW50" s="226"/>
      <c r="AX50" s="226"/>
      <c r="AY50" s="226"/>
      <c r="AZ50" s="226"/>
      <c r="BA50" s="226"/>
      <c r="BB50" s="226"/>
      <c r="BC50" s="226"/>
      <c r="BD50" s="226"/>
      <c r="BE50" s="226"/>
      <c r="BF50" s="226"/>
      <c r="BG50" s="226"/>
      <c r="BH50" s="226"/>
      <c r="BI50" s="226"/>
      <c r="BJ50" s="226"/>
      <c r="BK50" s="226"/>
      <c r="BL50" s="226"/>
      <c r="BM50" s="226"/>
      <c r="BN50" s="226"/>
      <c r="BO50" s="226"/>
      <c r="BP50" s="226"/>
      <c r="BQ50" s="226"/>
      <c r="BR50" s="226"/>
      <c r="BS50" s="226"/>
      <c r="BT50" s="226"/>
      <c r="BU50" s="226"/>
      <c r="BV50" s="226"/>
      <c r="BW50" s="226"/>
      <c r="BX50" s="226"/>
      <c r="BY50" s="226"/>
      <c r="BZ50" s="226"/>
      <c r="CA50" s="226"/>
      <c r="CB50" s="226"/>
      <c r="CC50" s="226"/>
      <c r="CD50" s="226"/>
      <c r="CE50" s="226"/>
      <c r="CF50" s="226"/>
      <c r="CG50" s="226"/>
      <c r="CH50" s="226"/>
      <c r="CI50" s="226"/>
      <c r="CJ50" s="226"/>
      <c r="CK50" s="226"/>
      <c r="CL50" s="226"/>
      <c r="CM50" s="226"/>
      <c r="CN50" s="226"/>
      <c r="CO50" s="226"/>
      <c r="CP50" s="226"/>
      <c r="CQ50" s="226"/>
    </row>
    <row r="51" spans="19:95" x14ac:dyDescent="0.2">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c r="AV51" s="226"/>
      <c r="AW51" s="226"/>
      <c r="AX51" s="226"/>
      <c r="AY51" s="226"/>
      <c r="AZ51" s="226"/>
      <c r="BA51" s="226"/>
      <c r="BB51" s="226"/>
      <c r="BC51" s="226"/>
      <c r="BD51" s="226"/>
      <c r="BE51" s="226"/>
      <c r="BF51" s="226"/>
      <c r="BG51" s="226"/>
      <c r="BH51" s="226"/>
      <c r="BI51" s="226"/>
      <c r="BJ51" s="226"/>
      <c r="BK51" s="226"/>
      <c r="BL51" s="226"/>
      <c r="BM51" s="226"/>
      <c r="BN51" s="226"/>
      <c r="BO51" s="226"/>
      <c r="BP51" s="226"/>
      <c r="BQ51" s="226"/>
      <c r="BR51" s="226"/>
      <c r="BS51" s="226"/>
      <c r="BT51" s="226"/>
      <c r="BU51" s="226"/>
      <c r="BV51" s="226"/>
      <c r="BW51" s="226"/>
      <c r="BX51" s="226"/>
      <c r="BY51" s="226"/>
      <c r="BZ51" s="226"/>
      <c r="CA51" s="226"/>
      <c r="CB51" s="226"/>
      <c r="CC51" s="226"/>
      <c r="CD51" s="226"/>
      <c r="CE51" s="226"/>
      <c r="CF51" s="226"/>
      <c r="CG51" s="226"/>
      <c r="CH51" s="226"/>
      <c r="CI51" s="226"/>
      <c r="CJ51" s="226"/>
      <c r="CK51" s="226"/>
      <c r="CL51" s="226"/>
      <c r="CM51" s="226"/>
      <c r="CN51" s="226"/>
      <c r="CO51" s="226"/>
      <c r="CP51" s="226"/>
      <c r="CQ51" s="226"/>
    </row>
    <row r="52" spans="19:95" x14ac:dyDescent="0.2">
      <c r="S52" s="226"/>
      <c r="T52" s="226"/>
      <c r="U52" s="226"/>
      <c r="V52" s="226"/>
      <c r="W52" s="226"/>
      <c r="X52" s="226"/>
      <c r="Y52" s="226"/>
      <c r="Z52" s="226"/>
      <c r="AA52" s="226"/>
      <c r="AB52" s="226"/>
      <c r="AC52" s="226"/>
      <c r="AD52" s="226"/>
      <c r="AE52" s="226"/>
      <c r="AF52" s="226"/>
      <c r="AG52" s="226"/>
      <c r="AH52" s="226"/>
      <c r="AI52" s="226"/>
      <c r="AJ52" s="226"/>
      <c r="AK52" s="226"/>
      <c r="AL52" s="226"/>
      <c r="AM52" s="226"/>
      <c r="AN52" s="226"/>
      <c r="AO52" s="226"/>
      <c r="AP52" s="226"/>
      <c r="AQ52" s="226"/>
      <c r="AR52" s="226"/>
      <c r="AS52" s="226"/>
      <c r="AT52" s="226"/>
      <c r="AU52" s="226"/>
      <c r="AV52" s="226"/>
      <c r="AW52" s="226"/>
      <c r="AX52" s="226"/>
      <c r="AY52" s="226"/>
      <c r="AZ52" s="226"/>
      <c r="BA52" s="226"/>
      <c r="BB52" s="226"/>
      <c r="BC52" s="226"/>
      <c r="BD52" s="226"/>
      <c r="BE52" s="226"/>
      <c r="BF52" s="226"/>
      <c r="BG52" s="226"/>
      <c r="BH52" s="226"/>
      <c r="BI52" s="226"/>
      <c r="BJ52" s="226"/>
      <c r="BK52" s="226"/>
      <c r="BL52" s="226"/>
      <c r="BM52" s="226"/>
      <c r="BN52" s="226"/>
      <c r="BO52" s="226"/>
      <c r="BP52" s="226"/>
      <c r="BQ52" s="226"/>
      <c r="BR52" s="226"/>
      <c r="BS52" s="226"/>
      <c r="BT52" s="226"/>
      <c r="BU52" s="226"/>
      <c r="BV52" s="226"/>
      <c r="BW52" s="226"/>
      <c r="BX52" s="226"/>
      <c r="BY52" s="226"/>
      <c r="BZ52" s="226"/>
      <c r="CA52" s="226"/>
      <c r="CB52" s="226"/>
      <c r="CC52" s="226"/>
      <c r="CD52" s="226"/>
      <c r="CE52" s="226"/>
      <c r="CF52" s="226"/>
      <c r="CG52" s="226"/>
      <c r="CH52" s="226"/>
      <c r="CI52" s="226"/>
      <c r="CJ52" s="226"/>
      <c r="CK52" s="226"/>
      <c r="CL52" s="226"/>
      <c r="CM52" s="226"/>
      <c r="CN52" s="226"/>
      <c r="CO52" s="226"/>
      <c r="CP52" s="226"/>
      <c r="CQ52" s="226"/>
    </row>
    <row r="53" spans="19:95" x14ac:dyDescent="0.2">
      <c r="S53" s="226"/>
      <c r="T53" s="226"/>
      <c r="U53" s="226"/>
      <c r="V53" s="226"/>
      <c r="W53" s="226"/>
      <c r="X53" s="226"/>
      <c r="Y53" s="226"/>
      <c r="Z53" s="226"/>
      <c r="AA53" s="226"/>
      <c r="AB53" s="226"/>
      <c r="AC53" s="226"/>
      <c r="AD53" s="226"/>
      <c r="AE53" s="226"/>
      <c r="AF53" s="226"/>
      <c r="AG53" s="226"/>
      <c r="AH53" s="226"/>
      <c r="AI53" s="226"/>
      <c r="AJ53" s="226"/>
      <c r="AK53" s="226"/>
      <c r="AL53" s="226"/>
      <c r="AM53" s="226"/>
      <c r="AN53" s="226"/>
      <c r="AO53" s="226"/>
      <c r="AP53" s="226"/>
      <c r="AQ53" s="226"/>
      <c r="AR53" s="226"/>
      <c r="AS53" s="226"/>
      <c r="AT53" s="226"/>
      <c r="AU53" s="226"/>
      <c r="AV53" s="226"/>
      <c r="AW53" s="226"/>
      <c r="AX53" s="226"/>
      <c r="AY53" s="226"/>
      <c r="AZ53" s="226"/>
      <c r="BA53" s="226"/>
      <c r="BB53" s="226"/>
      <c r="BC53" s="226"/>
      <c r="BD53" s="226"/>
      <c r="BE53" s="226"/>
      <c r="BF53" s="226"/>
      <c r="BG53" s="226"/>
      <c r="BH53" s="226"/>
      <c r="BI53" s="226"/>
      <c r="BJ53" s="226"/>
      <c r="BK53" s="226"/>
      <c r="BL53" s="226"/>
      <c r="BM53" s="226"/>
      <c r="BN53" s="226"/>
      <c r="BO53" s="226"/>
      <c r="BP53" s="226"/>
      <c r="BQ53" s="226"/>
      <c r="BR53" s="226"/>
      <c r="BS53" s="226"/>
      <c r="BT53" s="226"/>
      <c r="BU53" s="226"/>
      <c r="BV53" s="226"/>
      <c r="BW53" s="226"/>
      <c r="BX53" s="226"/>
      <c r="BY53" s="226"/>
      <c r="BZ53" s="226"/>
      <c r="CA53" s="226"/>
      <c r="CB53" s="226"/>
      <c r="CC53" s="226"/>
      <c r="CD53" s="226"/>
      <c r="CE53" s="226"/>
      <c r="CF53" s="226"/>
      <c r="CG53" s="226"/>
      <c r="CH53" s="226"/>
      <c r="CI53" s="226"/>
      <c r="CJ53" s="226"/>
      <c r="CK53" s="226"/>
      <c r="CL53" s="226"/>
      <c r="CM53" s="226"/>
      <c r="CN53" s="226"/>
      <c r="CO53" s="226"/>
      <c r="CP53" s="226"/>
      <c r="CQ53" s="226"/>
    </row>
    <row r="54" spans="19:95" x14ac:dyDescent="0.2">
      <c r="S54" s="226"/>
      <c r="T54" s="226"/>
      <c r="U54" s="226"/>
      <c r="V54" s="226"/>
      <c r="W54" s="226"/>
      <c r="X54" s="226"/>
      <c r="Y54" s="226"/>
      <c r="Z54" s="226"/>
      <c r="AA54" s="226"/>
      <c r="AB54" s="226"/>
      <c r="AC54" s="226"/>
      <c r="AD54" s="226"/>
      <c r="AE54" s="226"/>
      <c r="AF54" s="226"/>
      <c r="AG54" s="226"/>
      <c r="AH54" s="226"/>
      <c r="AI54" s="226"/>
      <c r="AJ54" s="226"/>
      <c r="AK54" s="226"/>
      <c r="AL54" s="226"/>
      <c r="AM54" s="226"/>
      <c r="AN54" s="226"/>
      <c r="AO54" s="226"/>
      <c r="AP54" s="226"/>
      <c r="AQ54" s="226"/>
      <c r="AR54" s="226"/>
      <c r="AS54" s="226"/>
      <c r="AT54" s="226"/>
      <c r="AU54" s="226"/>
      <c r="AV54" s="226"/>
      <c r="AW54" s="226"/>
      <c r="AX54" s="226"/>
      <c r="AY54" s="226"/>
      <c r="AZ54" s="226"/>
      <c r="BA54" s="226"/>
      <c r="BB54" s="226"/>
      <c r="BC54" s="226"/>
      <c r="BD54" s="226"/>
      <c r="BE54" s="226"/>
      <c r="BF54" s="226"/>
      <c r="BG54" s="226"/>
      <c r="BH54" s="226"/>
      <c r="BI54" s="226"/>
      <c r="BJ54" s="226"/>
      <c r="BK54" s="226"/>
      <c r="BL54" s="226"/>
      <c r="BM54" s="226"/>
      <c r="BN54" s="226"/>
      <c r="BO54" s="226"/>
      <c r="BP54" s="226"/>
      <c r="BQ54" s="226"/>
      <c r="BR54" s="226"/>
      <c r="BS54" s="226"/>
      <c r="BT54" s="226"/>
      <c r="BU54" s="226"/>
      <c r="BV54" s="226"/>
      <c r="BW54" s="226"/>
      <c r="BX54" s="226"/>
      <c r="BY54" s="226"/>
      <c r="BZ54" s="226"/>
      <c r="CA54" s="226"/>
      <c r="CB54" s="226"/>
      <c r="CC54" s="226"/>
      <c r="CD54" s="226"/>
      <c r="CE54" s="226"/>
      <c r="CF54" s="226"/>
      <c r="CG54" s="226"/>
      <c r="CH54" s="226"/>
      <c r="CI54" s="226"/>
      <c r="CJ54" s="226"/>
      <c r="CK54" s="226"/>
      <c r="CL54" s="226"/>
      <c r="CM54" s="226"/>
      <c r="CN54" s="226"/>
      <c r="CO54" s="226"/>
      <c r="CP54" s="226"/>
      <c r="CQ54" s="226"/>
    </row>
    <row r="55" spans="19:95" x14ac:dyDescent="0.2">
      <c r="S55" s="226"/>
      <c r="T55" s="226"/>
      <c r="U55" s="226"/>
      <c r="V55" s="226"/>
      <c r="W55" s="226"/>
      <c r="X55" s="226"/>
      <c r="Y55" s="226"/>
      <c r="Z55" s="226"/>
      <c r="AA55" s="226"/>
      <c r="AB55" s="226"/>
      <c r="AC55" s="226"/>
      <c r="AD55" s="226"/>
      <c r="AE55" s="226"/>
      <c r="AF55" s="226"/>
      <c r="AG55" s="226"/>
      <c r="AH55" s="226"/>
      <c r="AI55" s="226"/>
      <c r="AJ55" s="226"/>
      <c r="AK55" s="226"/>
      <c r="AL55" s="226"/>
      <c r="AM55" s="226"/>
      <c r="AN55" s="226"/>
      <c r="AO55" s="226"/>
      <c r="AP55" s="226"/>
      <c r="AQ55" s="226"/>
      <c r="AR55" s="226"/>
      <c r="AS55" s="226"/>
      <c r="AT55" s="226"/>
      <c r="AU55" s="226"/>
      <c r="AV55" s="226"/>
      <c r="AW55" s="226"/>
      <c r="AX55" s="226"/>
      <c r="AY55" s="226"/>
      <c r="AZ55" s="226"/>
      <c r="BA55" s="226"/>
      <c r="BB55" s="226"/>
      <c r="BC55" s="226"/>
      <c r="BD55" s="226"/>
      <c r="BE55" s="226"/>
      <c r="BF55" s="226"/>
      <c r="BG55" s="226"/>
      <c r="BH55" s="226"/>
      <c r="BI55" s="226"/>
      <c r="BJ55" s="226"/>
      <c r="BK55" s="226"/>
      <c r="BL55" s="226"/>
      <c r="BM55" s="226"/>
      <c r="BN55" s="226"/>
      <c r="BO55" s="226"/>
      <c r="BP55" s="226"/>
      <c r="BQ55" s="226"/>
      <c r="BR55" s="226"/>
      <c r="BS55" s="226"/>
      <c r="BT55" s="226"/>
      <c r="BU55" s="226"/>
      <c r="BV55" s="226"/>
      <c r="BW55" s="226"/>
      <c r="BX55" s="226"/>
      <c r="BY55" s="226"/>
      <c r="BZ55" s="226"/>
      <c r="CA55" s="226"/>
      <c r="CB55" s="226"/>
      <c r="CC55" s="226"/>
      <c r="CD55" s="226"/>
      <c r="CE55" s="226"/>
      <c r="CF55" s="226"/>
      <c r="CG55" s="226"/>
      <c r="CH55" s="226"/>
      <c r="CI55" s="226"/>
      <c r="CJ55" s="226"/>
      <c r="CK55" s="226"/>
      <c r="CL55" s="226"/>
      <c r="CM55" s="226"/>
      <c r="CN55" s="226"/>
      <c r="CO55" s="226"/>
      <c r="CP55" s="226"/>
      <c r="CQ55" s="226"/>
    </row>
    <row r="56" spans="19:95" x14ac:dyDescent="0.2">
      <c r="S56" s="226"/>
      <c r="T56" s="226"/>
      <c r="U56" s="226"/>
      <c r="V56" s="226"/>
      <c r="W56" s="226"/>
      <c r="X56" s="226"/>
      <c r="Y56" s="226"/>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c r="BE56" s="226"/>
      <c r="BF56" s="226"/>
      <c r="BG56" s="226"/>
      <c r="BH56" s="226"/>
      <c r="BI56" s="226"/>
      <c r="BJ56" s="226"/>
      <c r="BK56" s="226"/>
      <c r="BL56" s="226"/>
      <c r="BM56" s="226"/>
      <c r="BN56" s="226"/>
      <c r="BO56" s="226"/>
      <c r="BP56" s="226"/>
      <c r="BQ56" s="226"/>
      <c r="BR56" s="226"/>
      <c r="BS56" s="226"/>
      <c r="BT56" s="226"/>
      <c r="BU56" s="226"/>
      <c r="BV56" s="226"/>
      <c r="BW56" s="226"/>
      <c r="BX56" s="226"/>
      <c r="BY56" s="226"/>
      <c r="BZ56" s="226"/>
      <c r="CA56" s="226"/>
      <c r="CB56" s="226"/>
      <c r="CC56" s="226"/>
      <c r="CD56" s="226"/>
      <c r="CE56" s="226"/>
      <c r="CF56" s="226"/>
      <c r="CG56" s="226"/>
      <c r="CH56" s="226"/>
      <c r="CI56" s="226"/>
      <c r="CJ56" s="226"/>
      <c r="CK56" s="226"/>
      <c r="CL56" s="226"/>
      <c r="CM56" s="226"/>
      <c r="CN56" s="226"/>
      <c r="CO56" s="226"/>
      <c r="CP56" s="226"/>
      <c r="CQ56" s="226"/>
    </row>
    <row r="57" spans="19:95" x14ac:dyDescent="0.2">
      <c r="S57" s="226"/>
      <c r="T57" s="226"/>
      <c r="U57" s="226"/>
      <c r="V57" s="226"/>
      <c r="W57" s="226"/>
      <c r="X57" s="226"/>
      <c r="Y57" s="226"/>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c r="BE57" s="226"/>
      <c r="BF57" s="226"/>
      <c r="BG57" s="226"/>
      <c r="BH57" s="226"/>
      <c r="BI57" s="226"/>
      <c r="BJ57" s="226"/>
      <c r="BK57" s="226"/>
      <c r="BL57" s="226"/>
      <c r="BM57" s="226"/>
      <c r="BN57" s="226"/>
      <c r="BO57" s="226"/>
      <c r="BP57" s="226"/>
      <c r="BQ57" s="226"/>
      <c r="BR57" s="226"/>
      <c r="BS57" s="226"/>
      <c r="BT57" s="226"/>
      <c r="BU57" s="226"/>
      <c r="BV57" s="226"/>
      <c r="BW57" s="226"/>
      <c r="BX57" s="226"/>
      <c r="BY57" s="226"/>
      <c r="BZ57" s="226"/>
      <c r="CA57" s="226"/>
      <c r="CB57" s="226"/>
      <c r="CC57" s="226"/>
      <c r="CD57" s="226"/>
      <c r="CE57" s="226"/>
      <c r="CF57" s="226"/>
      <c r="CG57" s="226"/>
      <c r="CH57" s="226"/>
      <c r="CI57" s="226"/>
      <c r="CJ57" s="226"/>
      <c r="CK57" s="226"/>
      <c r="CL57" s="226"/>
      <c r="CM57" s="226"/>
      <c r="CN57" s="226"/>
      <c r="CO57" s="226"/>
      <c r="CP57" s="226"/>
      <c r="CQ57" s="226"/>
    </row>
    <row r="58" spans="19:95" x14ac:dyDescent="0.2">
      <c r="S58" s="226"/>
      <c r="T58" s="226"/>
      <c r="U58" s="226"/>
      <c r="V58" s="226"/>
      <c r="W58" s="226"/>
      <c r="X58" s="226"/>
      <c r="Y58" s="226"/>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c r="BE58" s="226"/>
      <c r="BF58" s="226"/>
      <c r="BG58" s="226"/>
      <c r="BH58" s="226"/>
      <c r="BI58" s="226"/>
      <c r="BJ58" s="226"/>
      <c r="BK58" s="226"/>
      <c r="BL58" s="226"/>
      <c r="BM58" s="226"/>
      <c r="BN58" s="226"/>
      <c r="BO58" s="226"/>
      <c r="BP58" s="226"/>
      <c r="BQ58" s="226"/>
      <c r="BR58" s="226"/>
      <c r="BS58" s="226"/>
      <c r="BT58" s="226"/>
      <c r="BU58" s="226"/>
      <c r="BV58" s="226"/>
      <c r="BW58" s="226"/>
      <c r="BX58" s="226"/>
      <c r="BY58" s="226"/>
      <c r="BZ58" s="226"/>
      <c r="CA58" s="226"/>
      <c r="CB58" s="226"/>
      <c r="CC58" s="226"/>
      <c r="CD58" s="226"/>
      <c r="CE58" s="226"/>
      <c r="CF58" s="226"/>
      <c r="CG58" s="226"/>
      <c r="CH58" s="226"/>
      <c r="CI58" s="226"/>
      <c r="CJ58" s="226"/>
      <c r="CK58" s="226"/>
      <c r="CL58" s="226"/>
      <c r="CM58" s="226"/>
      <c r="CN58" s="226"/>
      <c r="CO58" s="226"/>
      <c r="CP58" s="226"/>
      <c r="CQ58" s="226"/>
    </row>
    <row r="59" spans="19:95" x14ac:dyDescent="0.2">
      <c r="S59" s="226"/>
      <c r="T59" s="226"/>
      <c r="U59" s="226"/>
      <c r="V59" s="226"/>
      <c r="W59" s="226"/>
      <c r="X59" s="226"/>
      <c r="Y59" s="226"/>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c r="BE59" s="226"/>
      <c r="BF59" s="226"/>
      <c r="BG59" s="226"/>
      <c r="BH59" s="226"/>
      <c r="BI59" s="226"/>
      <c r="BJ59" s="226"/>
      <c r="BK59" s="226"/>
      <c r="BL59" s="226"/>
      <c r="BM59" s="226"/>
      <c r="BN59" s="226"/>
      <c r="BO59" s="226"/>
      <c r="BP59" s="226"/>
      <c r="BQ59" s="226"/>
      <c r="BR59" s="226"/>
      <c r="BS59" s="226"/>
      <c r="BT59" s="226"/>
      <c r="BU59" s="226"/>
      <c r="BV59" s="226"/>
      <c r="BW59" s="226"/>
      <c r="BX59" s="226"/>
      <c r="BY59" s="226"/>
      <c r="BZ59" s="226"/>
      <c r="CA59" s="226"/>
      <c r="CB59" s="226"/>
      <c r="CC59" s="226"/>
      <c r="CD59" s="226"/>
      <c r="CE59" s="226"/>
      <c r="CF59" s="226"/>
      <c r="CG59" s="226"/>
      <c r="CH59" s="226"/>
      <c r="CI59" s="226"/>
      <c r="CJ59" s="226"/>
      <c r="CK59" s="226"/>
      <c r="CL59" s="226"/>
      <c r="CM59" s="226"/>
      <c r="CN59" s="226"/>
      <c r="CO59" s="226"/>
      <c r="CP59" s="226"/>
      <c r="CQ59" s="226"/>
    </row>
    <row r="60" spans="19:95" x14ac:dyDescent="0.2">
      <c r="S60" s="226"/>
      <c r="T60" s="226"/>
      <c r="U60" s="226"/>
      <c r="V60" s="226"/>
      <c r="W60" s="226"/>
      <c r="X60" s="226"/>
      <c r="Y60" s="226"/>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c r="BE60" s="226"/>
      <c r="BF60" s="226"/>
      <c r="BG60" s="226"/>
      <c r="BH60" s="226"/>
      <c r="BI60" s="226"/>
      <c r="BJ60" s="226"/>
      <c r="BK60" s="226"/>
      <c r="BL60" s="226"/>
      <c r="BM60" s="226"/>
      <c r="BN60" s="226"/>
      <c r="BO60" s="226"/>
      <c r="BP60" s="226"/>
      <c r="BQ60" s="226"/>
      <c r="BR60" s="226"/>
      <c r="BS60" s="226"/>
      <c r="BT60" s="226"/>
      <c r="BU60" s="226"/>
      <c r="BV60" s="226"/>
      <c r="BW60" s="226"/>
      <c r="BX60" s="226"/>
      <c r="BY60" s="226"/>
      <c r="BZ60" s="226"/>
      <c r="CA60" s="226"/>
      <c r="CB60" s="226"/>
      <c r="CC60" s="226"/>
      <c r="CD60" s="226"/>
      <c r="CE60" s="226"/>
      <c r="CF60" s="226"/>
      <c r="CG60" s="226"/>
      <c r="CH60" s="226"/>
      <c r="CI60" s="226"/>
      <c r="CJ60" s="226"/>
      <c r="CK60" s="226"/>
      <c r="CL60" s="226"/>
      <c r="CM60" s="226"/>
      <c r="CN60" s="226"/>
      <c r="CO60" s="226"/>
      <c r="CP60" s="226"/>
      <c r="CQ60" s="226"/>
    </row>
    <row r="61" spans="19:95" x14ac:dyDescent="0.2">
      <c r="S61" s="226"/>
      <c r="T61" s="226"/>
      <c r="U61" s="226"/>
      <c r="V61" s="226"/>
      <c r="W61" s="226"/>
      <c r="X61" s="226"/>
      <c r="Y61" s="226"/>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c r="BE61" s="226"/>
      <c r="BF61" s="226"/>
      <c r="BG61" s="226"/>
      <c r="BH61" s="226"/>
      <c r="BI61" s="226"/>
      <c r="BJ61" s="226"/>
      <c r="BK61" s="226"/>
      <c r="BL61" s="226"/>
      <c r="BM61" s="226"/>
      <c r="BN61" s="226"/>
      <c r="BO61" s="226"/>
      <c r="BP61" s="226"/>
      <c r="BQ61" s="226"/>
      <c r="BR61" s="226"/>
      <c r="BS61" s="226"/>
      <c r="BT61" s="226"/>
      <c r="BU61" s="226"/>
      <c r="BV61" s="226"/>
      <c r="BW61" s="226"/>
      <c r="BX61" s="226"/>
      <c r="BY61" s="226"/>
      <c r="BZ61" s="226"/>
      <c r="CA61" s="226"/>
      <c r="CB61" s="226"/>
      <c r="CC61" s="226"/>
      <c r="CD61" s="226"/>
      <c r="CE61" s="226"/>
      <c r="CF61" s="226"/>
      <c r="CG61" s="226"/>
      <c r="CH61" s="226"/>
      <c r="CI61" s="226"/>
      <c r="CJ61" s="226"/>
      <c r="CK61" s="226"/>
      <c r="CL61" s="226"/>
      <c r="CM61" s="226"/>
      <c r="CN61" s="226"/>
      <c r="CO61" s="226"/>
      <c r="CP61" s="226"/>
      <c r="CQ61" s="226"/>
    </row>
    <row r="62" spans="19:95" x14ac:dyDescent="0.2">
      <c r="S62" s="226"/>
      <c r="T62" s="226"/>
      <c r="U62" s="226"/>
      <c r="V62" s="226"/>
      <c r="W62" s="226"/>
      <c r="X62" s="226"/>
      <c r="Y62" s="226"/>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c r="BE62" s="226"/>
      <c r="BF62" s="226"/>
      <c r="BG62" s="226"/>
      <c r="BH62" s="226"/>
      <c r="BI62" s="226"/>
      <c r="BJ62" s="226"/>
      <c r="BK62" s="226"/>
      <c r="BL62" s="226"/>
      <c r="BM62" s="226"/>
      <c r="BN62" s="226"/>
      <c r="BO62" s="226"/>
      <c r="BP62" s="226"/>
      <c r="BQ62" s="226"/>
      <c r="BR62" s="226"/>
      <c r="BS62" s="226"/>
      <c r="BT62" s="226"/>
      <c r="BU62" s="226"/>
      <c r="BV62" s="226"/>
      <c r="BW62" s="226"/>
      <c r="BX62" s="226"/>
      <c r="BY62" s="226"/>
      <c r="BZ62" s="226"/>
      <c r="CA62" s="226"/>
      <c r="CB62" s="226"/>
      <c r="CC62" s="226"/>
      <c r="CD62" s="226"/>
      <c r="CE62" s="226"/>
      <c r="CF62" s="226"/>
      <c r="CG62" s="226"/>
      <c r="CH62" s="226"/>
      <c r="CI62" s="226"/>
      <c r="CJ62" s="226"/>
      <c r="CK62" s="226"/>
      <c r="CL62" s="226"/>
      <c r="CM62" s="226"/>
      <c r="CN62" s="226"/>
      <c r="CO62" s="226"/>
      <c r="CP62" s="226"/>
      <c r="CQ62" s="226"/>
    </row>
    <row r="63" spans="19:95" x14ac:dyDescent="0.2">
      <c r="S63" s="226"/>
      <c r="T63" s="226"/>
      <c r="U63" s="226"/>
      <c r="V63" s="226"/>
      <c r="W63" s="226"/>
      <c r="X63" s="226"/>
      <c r="Y63" s="226"/>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c r="BE63" s="226"/>
      <c r="BF63" s="226"/>
      <c r="BG63" s="226"/>
      <c r="BH63" s="226"/>
      <c r="BI63" s="226"/>
      <c r="BJ63" s="226"/>
      <c r="BK63" s="226"/>
      <c r="BL63" s="226"/>
      <c r="BM63" s="226"/>
      <c r="BN63" s="226"/>
      <c r="BO63" s="226"/>
      <c r="BP63" s="226"/>
      <c r="BQ63" s="226"/>
      <c r="BR63" s="226"/>
      <c r="BS63" s="226"/>
      <c r="BT63" s="226"/>
      <c r="BU63" s="226"/>
      <c r="BV63" s="226"/>
      <c r="BW63" s="226"/>
      <c r="BX63" s="226"/>
      <c r="BY63" s="226"/>
      <c r="BZ63" s="226"/>
      <c r="CA63" s="226"/>
      <c r="CB63" s="226"/>
      <c r="CC63" s="226"/>
      <c r="CD63" s="226"/>
      <c r="CE63" s="226"/>
      <c r="CF63" s="226"/>
      <c r="CG63" s="226"/>
      <c r="CH63" s="226"/>
      <c r="CI63" s="226"/>
      <c r="CJ63" s="226"/>
      <c r="CK63" s="226"/>
      <c r="CL63" s="226"/>
      <c r="CM63" s="226"/>
      <c r="CN63" s="226"/>
      <c r="CO63" s="226"/>
      <c r="CP63" s="226"/>
      <c r="CQ63" s="226"/>
    </row>
    <row r="64" spans="19:95" x14ac:dyDescent="0.2">
      <c r="S64" s="226"/>
      <c r="T64" s="226"/>
      <c r="U64" s="226"/>
      <c r="V64" s="226"/>
      <c r="W64" s="226"/>
      <c r="X64" s="226"/>
      <c r="Y64" s="226"/>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c r="BE64" s="226"/>
      <c r="BF64" s="226"/>
      <c r="BG64" s="226"/>
      <c r="BH64" s="226"/>
      <c r="BI64" s="226"/>
      <c r="BJ64" s="226"/>
      <c r="BK64" s="226"/>
      <c r="BL64" s="226"/>
      <c r="BM64" s="226"/>
      <c r="BN64" s="226"/>
      <c r="BO64" s="226"/>
      <c r="BP64" s="226"/>
      <c r="BQ64" s="226"/>
      <c r="BR64" s="226"/>
      <c r="BS64" s="226"/>
      <c r="BT64" s="226"/>
      <c r="BU64" s="226"/>
      <c r="BV64" s="226"/>
      <c r="BW64" s="226"/>
      <c r="BX64" s="226"/>
      <c r="BY64" s="226"/>
      <c r="BZ64" s="226"/>
      <c r="CA64" s="226"/>
      <c r="CB64" s="226"/>
      <c r="CC64" s="226"/>
      <c r="CD64" s="226"/>
      <c r="CE64" s="226"/>
      <c r="CF64" s="226"/>
      <c r="CG64" s="226"/>
      <c r="CH64" s="226"/>
      <c r="CI64" s="226"/>
      <c r="CJ64" s="226"/>
      <c r="CK64" s="226"/>
      <c r="CL64" s="226"/>
      <c r="CM64" s="226"/>
      <c r="CN64" s="226"/>
      <c r="CO64" s="226"/>
      <c r="CP64" s="226"/>
      <c r="CQ64" s="226"/>
    </row>
    <row r="65" spans="19:95" x14ac:dyDescent="0.2">
      <c r="S65" s="226"/>
      <c r="T65" s="226"/>
      <c r="U65" s="226"/>
      <c r="V65" s="226"/>
      <c r="W65" s="226"/>
      <c r="X65" s="226"/>
      <c r="Y65" s="226"/>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c r="BE65" s="226"/>
      <c r="BF65" s="226"/>
      <c r="BG65" s="226"/>
      <c r="BH65" s="226"/>
      <c r="BI65" s="226"/>
      <c r="BJ65" s="226"/>
      <c r="BK65" s="226"/>
      <c r="BL65" s="226"/>
      <c r="BM65" s="226"/>
      <c r="BN65" s="226"/>
      <c r="BO65" s="226"/>
      <c r="BP65" s="226"/>
      <c r="BQ65" s="226"/>
      <c r="BR65" s="226"/>
      <c r="BS65" s="226"/>
      <c r="BT65" s="226"/>
      <c r="BU65" s="226"/>
      <c r="BV65" s="226"/>
      <c r="BW65" s="226"/>
      <c r="BX65" s="226"/>
      <c r="BY65" s="226"/>
      <c r="BZ65" s="226"/>
      <c r="CA65" s="226"/>
      <c r="CB65" s="226"/>
      <c r="CC65" s="226"/>
      <c r="CD65" s="226"/>
      <c r="CE65" s="226"/>
      <c r="CF65" s="226"/>
      <c r="CG65" s="226"/>
      <c r="CH65" s="226"/>
      <c r="CI65" s="226"/>
      <c r="CJ65" s="226"/>
      <c r="CK65" s="226"/>
      <c r="CL65" s="226"/>
      <c r="CM65" s="226"/>
      <c r="CN65" s="226"/>
      <c r="CO65" s="226"/>
      <c r="CP65" s="226"/>
      <c r="CQ65" s="226"/>
    </row>
    <row r="66" spans="19:95" x14ac:dyDescent="0.2">
      <c r="S66" s="226"/>
      <c r="T66" s="226"/>
      <c r="U66" s="226"/>
      <c r="V66" s="226"/>
      <c r="W66" s="226"/>
      <c r="X66" s="226"/>
      <c r="Y66" s="226"/>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c r="BE66" s="226"/>
      <c r="BF66" s="226"/>
      <c r="BG66" s="226"/>
      <c r="BH66" s="226"/>
      <c r="BI66" s="226"/>
      <c r="BJ66" s="226"/>
      <c r="BK66" s="226"/>
      <c r="BL66" s="226"/>
      <c r="BM66" s="226"/>
      <c r="BN66" s="226"/>
      <c r="BO66" s="226"/>
      <c r="BP66" s="226"/>
      <c r="BQ66" s="226"/>
      <c r="BR66" s="226"/>
      <c r="BS66" s="226"/>
      <c r="BT66" s="226"/>
      <c r="BU66" s="226"/>
      <c r="BV66" s="226"/>
      <c r="BW66" s="226"/>
      <c r="BX66" s="226"/>
      <c r="BY66" s="226"/>
      <c r="BZ66" s="226"/>
      <c r="CA66" s="226"/>
      <c r="CB66" s="226"/>
      <c r="CC66" s="226"/>
      <c r="CD66" s="226"/>
      <c r="CE66" s="226"/>
      <c r="CF66" s="226"/>
      <c r="CG66" s="226"/>
      <c r="CH66" s="226"/>
      <c r="CI66" s="226"/>
      <c r="CJ66" s="226"/>
      <c r="CK66" s="226"/>
      <c r="CL66" s="226"/>
      <c r="CM66" s="226"/>
      <c r="CN66" s="226"/>
      <c r="CO66" s="226"/>
      <c r="CP66" s="226"/>
      <c r="CQ66" s="226"/>
    </row>
    <row r="67" spans="19:95" x14ac:dyDescent="0.2">
      <c r="S67" s="226"/>
      <c r="T67" s="226"/>
      <c r="U67" s="226"/>
      <c r="V67" s="226"/>
      <c r="W67" s="226"/>
      <c r="X67" s="226"/>
      <c r="Y67" s="226"/>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c r="BE67" s="226"/>
      <c r="BF67" s="226"/>
      <c r="BG67" s="226"/>
      <c r="BH67" s="226"/>
      <c r="BI67" s="226"/>
      <c r="BJ67" s="226"/>
      <c r="BK67" s="226"/>
      <c r="BL67" s="226"/>
      <c r="BM67" s="226"/>
      <c r="BN67" s="226"/>
      <c r="BO67" s="226"/>
      <c r="BP67" s="226"/>
      <c r="BQ67" s="226"/>
      <c r="BR67" s="226"/>
      <c r="BS67" s="226"/>
      <c r="BT67" s="226"/>
      <c r="BU67" s="226"/>
      <c r="BV67" s="226"/>
      <c r="BW67" s="226"/>
      <c r="BX67" s="226"/>
      <c r="BY67" s="226"/>
      <c r="BZ67" s="226"/>
      <c r="CA67" s="226"/>
      <c r="CB67" s="226"/>
      <c r="CC67" s="226"/>
      <c r="CD67" s="226"/>
      <c r="CE67" s="226"/>
      <c r="CF67" s="226"/>
      <c r="CG67" s="226"/>
      <c r="CH67" s="226"/>
      <c r="CI67" s="226"/>
      <c r="CJ67" s="226"/>
      <c r="CK67" s="226"/>
      <c r="CL67" s="226"/>
      <c r="CM67" s="226"/>
      <c r="CN67" s="226"/>
      <c r="CO67" s="226"/>
      <c r="CP67" s="226"/>
      <c r="CQ67" s="226"/>
    </row>
    <row r="68" spans="19:95" x14ac:dyDescent="0.2">
      <c r="S68" s="226"/>
      <c r="T68" s="226"/>
      <c r="U68" s="226"/>
      <c r="V68" s="226"/>
      <c r="W68" s="226"/>
      <c r="X68" s="226"/>
      <c r="Y68" s="226"/>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c r="BE68" s="226"/>
      <c r="BF68" s="226"/>
      <c r="BG68" s="226"/>
      <c r="BH68" s="226"/>
      <c r="BI68" s="226"/>
      <c r="BJ68" s="226"/>
      <c r="BK68" s="226"/>
      <c r="BL68" s="226"/>
      <c r="BM68" s="226"/>
      <c r="BN68" s="226"/>
      <c r="BO68" s="226"/>
      <c r="BP68" s="226"/>
      <c r="BQ68" s="226"/>
      <c r="BR68" s="226"/>
      <c r="BS68" s="226"/>
      <c r="BT68" s="226"/>
      <c r="BU68" s="226"/>
      <c r="BV68" s="226"/>
      <c r="BW68" s="226"/>
      <c r="BX68" s="226"/>
      <c r="BY68" s="226"/>
      <c r="BZ68" s="226"/>
      <c r="CA68" s="226"/>
      <c r="CB68" s="226"/>
      <c r="CC68" s="226"/>
      <c r="CD68" s="226"/>
      <c r="CE68" s="226"/>
      <c r="CF68" s="226"/>
      <c r="CG68" s="226"/>
      <c r="CH68" s="226"/>
      <c r="CI68" s="226"/>
      <c r="CJ68" s="226"/>
      <c r="CK68" s="226"/>
      <c r="CL68" s="226"/>
      <c r="CM68" s="226"/>
      <c r="CN68" s="226"/>
      <c r="CO68" s="226"/>
      <c r="CP68" s="226"/>
      <c r="CQ68" s="226"/>
    </row>
    <row r="69" spans="19:95" x14ac:dyDescent="0.2">
      <c r="S69" s="226"/>
      <c r="T69" s="226"/>
      <c r="U69" s="226"/>
      <c r="V69" s="226"/>
      <c r="W69" s="226"/>
      <c r="X69" s="226"/>
      <c r="Y69" s="226"/>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c r="BE69" s="226"/>
      <c r="BF69" s="226"/>
      <c r="BG69" s="226"/>
      <c r="BH69" s="226"/>
      <c r="BI69" s="226"/>
      <c r="BJ69" s="226"/>
      <c r="BK69" s="226"/>
      <c r="BL69" s="226"/>
      <c r="BM69" s="226"/>
      <c r="BN69" s="226"/>
      <c r="BO69" s="226"/>
      <c r="BP69" s="226"/>
      <c r="BQ69" s="226"/>
      <c r="BR69" s="226"/>
      <c r="BS69" s="226"/>
      <c r="BT69" s="226"/>
      <c r="BU69" s="226"/>
      <c r="BV69" s="226"/>
      <c r="BW69" s="226"/>
      <c r="BX69" s="226"/>
      <c r="BY69" s="226"/>
      <c r="BZ69" s="226"/>
      <c r="CA69" s="226"/>
      <c r="CB69" s="226"/>
      <c r="CC69" s="226"/>
      <c r="CD69" s="226"/>
      <c r="CE69" s="226"/>
      <c r="CF69" s="226"/>
      <c r="CG69" s="226"/>
      <c r="CH69" s="226"/>
      <c r="CI69" s="226"/>
      <c r="CJ69" s="226"/>
      <c r="CK69" s="226"/>
      <c r="CL69" s="226"/>
      <c r="CM69" s="226"/>
      <c r="CN69" s="226"/>
      <c r="CO69" s="226"/>
      <c r="CP69" s="226"/>
      <c r="CQ69" s="226"/>
    </row>
    <row r="70" spans="19:95" x14ac:dyDescent="0.2">
      <c r="S70" s="226"/>
      <c r="T70" s="226"/>
      <c r="U70" s="226"/>
      <c r="V70" s="226"/>
      <c r="W70" s="226"/>
      <c r="X70" s="226"/>
      <c r="Y70" s="226"/>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c r="BE70" s="226"/>
      <c r="BF70" s="226"/>
      <c r="BG70" s="226"/>
      <c r="BH70" s="226"/>
      <c r="BI70" s="226"/>
      <c r="BJ70" s="226"/>
      <c r="BK70" s="226"/>
      <c r="BL70" s="226"/>
      <c r="BM70" s="226"/>
      <c r="BN70" s="226"/>
      <c r="BO70" s="226"/>
      <c r="BP70" s="226"/>
      <c r="BQ70" s="226"/>
      <c r="BR70" s="226"/>
      <c r="BS70" s="226"/>
      <c r="BT70" s="226"/>
      <c r="BU70" s="226"/>
      <c r="BV70" s="226"/>
      <c r="BW70" s="226"/>
      <c r="BX70" s="226"/>
      <c r="BY70" s="226"/>
      <c r="BZ70" s="226"/>
      <c r="CA70" s="226"/>
      <c r="CB70" s="226"/>
      <c r="CC70" s="226"/>
      <c r="CD70" s="226"/>
      <c r="CE70" s="226"/>
      <c r="CF70" s="226"/>
      <c r="CG70" s="226"/>
      <c r="CH70" s="226"/>
      <c r="CI70" s="226"/>
      <c r="CJ70" s="226"/>
      <c r="CK70" s="226"/>
      <c r="CL70" s="226"/>
      <c r="CM70" s="226"/>
      <c r="CN70" s="226"/>
      <c r="CO70" s="226"/>
      <c r="CP70" s="226"/>
      <c r="CQ70" s="226"/>
    </row>
    <row r="71" spans="19:95" x14ac:dyDescent="0.2">
      <c r="S71" s="226"/>
      <c r="T71" s="226"/>
      <c r="U71" s="226"/>
      <c r="V71" s="226"/>
      <c r="W71" s="226"/>
      <c r="X71" s="226"/>
      <c r="Y71" s="226"/>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c r="BE71" s="226"/>
      <c r="BF71" s="226"/>
      <c r="BG71" s="226"/>
      <c r="BH71" s="226"/>
      <c r="BI71" s="226"/>
      <c r="BJ71" s="226"/>
      <c r="BK71" s="226"/>
      <c r="BL71" s="226"/>
      <c r="BM71" s="226"/>
      <c r="BN71" s="226"/>
      <c r="BO71" s="226"/>
      <c r="BP71" s="226"/>
      <c r="BQ71" s="226"/>
      <c r="BR71" s="226"/>
      <c r="BS71" s="226"/>
      <c r="BT71" s="226"/>
      <c r="BU71" s="226"/>
      <c r="BV71" s="226"/>
      <c r="BW71" s="226"/>
      <c r="BX71" s="226"/>
      <c r="BY71" s="226"/>
      <c r="BZ71" s="226"/>
      <c r="CA71" s="226"/>
      <c r="CB71" s="226"/>
      <c r="CC71" s="226"/>
      <c r="CD71" s="226"/>
      <c r="CE71" s="226"/>
      <c r="CF71" s="226"/>
      <c r="CG71" s="226"/>
      <c r="CH71" s="226"/>
      <c r="CI71" s="226"/>
      <c r="CJ71" s="226"/>
      <c r="CK71" s="226"/>
      <c r="CL71" s="226"/>
      <c r="CM71" s="226"/>
      <c r="CN71" s="226"/>
      <c r="CO71" s="226"/>
      <c r="CP71" s="226"/>
      <c r="CQ71" s="226"/>
    </row>
    <row r="72" spans="19:95" x14ac:dyDescent="0.2">
      <c r="S72" s="226"/>
      <c r="T72" s="226"/>
      <c r="U72" s="226"/>
      <c r="V72" s="226"/>
      <c r="W72" s="226"/>
      <c r="X72" s="226"/>
      <c r="Y72" s="226"/>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c r="BE72" s="226"/>
      <c r="BF72" s="226"/>
      <c r="BG72" s="226"/>
      <c r="BH72" s="226"/>
      <c r="BI72" s="226"/>
      <c r="BJ72" s="226"/>
      <c r="BK72" s="226"/>
      <c r="BL72" s="226"/>
      <c r="BM72" s="226"/>
      <c r="BN72" s="226"/>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row>
    <row r="73" spans="19:95" x14ac:dyDescent="0.2">
      <c r="S73" s="226"/>
      <c r="T73" s="226"/>
      <c r="U73" s="226"/>
      <c r="V73" s="226"/>
      <c r="W73" s="226"/>
      <c r="X73" s="226"/>
      <c r="Y73" s="226"/>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row>
    <row r="74" spans="19:95" x14ac:dyDescent="0.2">
      <c r="S74" s="226"/>
      <c r="T74" s="226"/>
      <c r="U74" s="226"/>
      <c r="V74" s="226"/>
      <c r="W74" s="226"/>
      <c r="X74" s="226"/>
      <c r="Y74" s="226"/>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c r="BE74" s="226"/>
      <c r="BF74" s="226"/>
      <c r="BG74" s="226"/>
      <c r="BH74" s="226"/>
      <c r="BI74" s="226"/>
      <c r="BJ74" s="226"/>
      <c r="BK74" s="226"/>
      <c r="BL74" s="226"/>
      <c r="BM74" s="226"/>
      <c r="BN74" s="226"/>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row>
    <row r="75" spans="19:95" x14ac:dyDescent="0.2">
      <c r="S75" s="226"/>
      <c r="T75" s="226"/>
      <c r="U75" s="226"/>
      <c r="V75" s="226"/>
      <c r="W75" s="226"/>
      <c r="X75" s="226"/>
      <c r="Y75" s="226"/>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c r="BE75" s="226"/>
      <c r="BF75" s="226"/>
      <c r="BG75" s="226"/>
      <c r="BH75" s="226"/>
      <c r="BI75" s="226"/>
      <c r="BJ75" s="226"/>
      <c r="BK75" s="226"/>
      <c r="BL75" s="226"/>
      <c r="BM75" s="226"/>
      <c r="BN75" s="226"/>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row>
    <row r="76" spans="19:95" x14ac:dyDescent="0.2">
      <c r="S76" s="226"/>
      <c r="T76" s="226"/>
      <c r="U76" s="226"/>
      <c r="V76" s="226"/>
      <c r="W76" s="226"/>
      <c r="X76" s="226"/>
      <c r="Y76" s="226"/>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c r="BE76" s="226"/>
      <c r="BF76" s="226"/>
      <c r="BG76" s="226"/>
      <c r="BH76" s="226"/>
      <c r="BI76" s="226"/>
      <c r="BJ76" s="226"/>
      <c r="BK76" s="226"/>
      <c r="BL76" s="226"/>
      <c r="BM76" s="226"/>
      <c r="BN76" s="226"/>
      <c r="BO76" s="226"/>
      <c r="BP76" s="226"/>
      <c r="BQ76" s="226"/>
      <c r="BR76" s="226"/>
      <c r="BS76" s="226"/>
      <c r="BT76" s="226"/>
      <c r="BU76" s="226"/>
      <c r="BV76" s="226"/>
      <c r="BW76" s="226"/>
      <c r="BX76" s="226"/>
      <c r="BY76" s="226"/>
      <c r="BZ76" s="226"/>
      <c r="CA76" s="226"/>
      <c r="CB76" s="226"/>
      <c r="CC76" s="226"/>
      <c r="CD76" s="226"/>
      <c r="CE76" s="226"/>
      <c r="CF76" s="226"/>
      <c r="CG76" s="226"/>
      <c r="CH76" s="226"/>
      <c r="CI76" s="226"/>
      <c r="CJ76" s="226"/>
      <c r="CK76" s="226"/>
      <c r="CL76" s="226"/>
      <c r="CM76" s="226"/>
      <c r="CN76" s="226"/>
      <c r="CO76" s="226"/>
      <c r="CP76" s="226"/>
      <c r="CQ76" s="226"/>
    </row>
    <row r="77" spans="19:95" x14ac:dyDescent="0.2">
      <c r="S77" s="226"/>
      <c r="T77" s="226"/>
      <c r="U77" s="226"/>
      <c r="V77" s="226"/>
      <c r="W77" s="226"/>
      <c r="X77" s="226"/>
      <c r="Y77" s="226"/>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c r="BE77" s="226"/>
      <c r="BF77" s="226"/>
      <c r="BG77" s="226"/>
      <c r="BH77" s="226"/>
      <c r="BI77" s="226"/>
      <c r="BJ77" s="226"/>
      <c r="BK77" s="226"/>
      <c r="BL77" s="226"/>
      <c r="BM77" s="226"/>
      <c r="BN77" s="226"/>
      <c r="BO77" s="226"/>
      <c r="BP77" s="226"/>
      <c r="BQ77" s="226"/>
      <c r="BR77" s="226"/>
      <c r="BS77" s="226"/>
      <c r="BT77" s="226"/>
      <c r="BU77" s="226"/>
      <c r="BV77" s="226"/>
      <c r="BW77" s="226"/>
      <c r="BX77" s="226"/>
      <c r="BY77" s="226"/>
      <c r="BZ77" s="226"/>
      <c r="CA77" s="226"/>
      <c r="CB77" s="226"/>
      <c r="CC77" s="226"/>
      <c r="CD77" s="226"/>
      <c r="CE77" s="226"/>
      <c r="CF77" s="226"/>
      <c r="CG77" s="226"/>
      <c r="CH77" s="226"/>
      <c r="CI77" s="226"/>
      <c r="CJ77" s="226"/>
      <c r="CK77" s="226"/>
      <c r="CL77" s="226"/>
      <c r="CM77" s="226"/>
      <c r="CN77" s="226"/>
      <c r="CO77" s="226"/>
      <c r="CP77" s="226"/>
      <c r="CQ77" s="226"/>
    </row>
    <row r="78" spans="19:95" x14ac:dyDescent="0.2">
      <c r="S78" s="226"/>
      <c r="T78" s="226"/>
      <c r="U78" s="226"/>
      <c r="V78" s="226"/>
      <c r="W78" s="226"/>
      <c r="X78" s="226"/>
      <c r="Y78" s="226"/>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c r="BE78" s="226"/>
      <c r="BF78" s="226"/>
      <c r="BG78" s="226"/>
      <c r="BH78" s="226"/>
      <c r="BI78" s="226"/>
      <c r="BJ78" s="226"/>
      <c r="BK78" s="226"/>
      <c r="BL78" s="226"/>
      <c r="BM78" s="226"/>
      <c r="BN78" s="226"/>
      <c r="BO78" s="226"/>
      <c r="BP78" s="226"/>
      <c r="BQ78" s="226"/>
      <c r="BR78" s="226"/>
      <c r="BS78" s="226"/>
      <c r="BT78" s="226"/>
      <c r="BU78" s="226"/>
      <c r="BV78" s="226"/>
      <c r="BW78" s="226"/>
      <c r="BX78" s="226"/>
      <c r="BY78" s="226"/>
      <c r="BZ78" s="226"/>
      <c r="CA78" s="226"/>
      <c r="CB78" s="226"/>
      <c r="CC78" s="226"/>
      <c r="CD78" s="226"/>
      <c r="CE78" s="226"/>
      <c r="CF78" s="226"/>
      <c r="CG78" s="226"/>
      <c r="CH78" s="226"/>
      <c r="CI78" s="226"/>
      <c r="CJ78" s="226"/>
      <c r="CK78" s="226"/>
      <c r="CL78" s="226"/>
      <c r="CM78" s="226"/>
      <c r="CN78" s="226"/>
      <c r="CO78" s="226"/>
      <c r="CP78" s="226"/>
      <c r="CQ78" s="226"/>
    </row>
    <row r="79" spans="19:95" x14ac:dyDescent="0.2">
      <c r="S79" s="226"/>
      <c r="T79" s="226"/>
      <c r="U79" s="226"/>
      <c r="V79" s="226"/>
      <c r="W79" s="226"/>
      <c r="X79" s="226"/>
      <c r="Y79" s="226"/>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c r="BE79" s="226"/>
      <c r="BF79" s="226"/>
      <c r="BG79" s="226"/>
      <c r="BH79" s="226"/>
      <c r="BI79" s="226"/>
      <c r="BJ79" s="226"/>
      <c r="BK79" s="226"/>
      <c r="BL79" s="226"/>
      <c r="BM79" s="226"/>
      <c r="BN79" s="226"/>
      <c r="BO79" s="226"/>
      <c r="BP79" s="226"/>
      <c r="BQ79" s="226"/>
      <c r="BR79" s="226"/>
      <c r="BS79" s="226"/>
      <c r="BT79" s="226"/>
      <c r="BU79" s="226"/>
      <c r="BV79" s="226"/>
      <c r="BW79" s="226"/>
      <c r="BX79" s="226"/>
      <c r="BY79" s="226"/>
      <c r="BZ79" s="226"/>
      <c r="CA79" s="226"/>
      <c r="CB79" s="226"/>
      <c r="CC79" s="226"/>
      <c r="CD79" s="226"/>
      <c r="CE79" s="226"/>
      <c r="CF79" s="226"/>
      <c r="CG79" s="226"/>
      <c r="CH79" s="226"/>
      <c r="CI79" s="226"/>
      <c r="CJ79" s="226"/>
      <c r="CK79" s="226"/>
      <c r="CL79" s="226"/>
      <c r="CM79" s="226"/>
      <c r="CN79" s="226"/>
      <c r="CO79" s="226"/>
      <c r="CP79" s="226"/>
      <c r="CQ79" s="226"/>
    </row>
    <row r="80" spans="19:95" x14ac:dyDescent="0.2">
      <c r="S80" s="226"/>
      <c r="T80" s="226"/>
      <c r="U80" s="226"/>
      <c r="V80" s="226"/>
      <c r="W80" s="226"/>
      <c r="X80" s="226"/>
      <c r="Y80" s="226"/>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c r="BE80" s="226"/>
      <c r="BF80" s="226"/>
      <c r="BG80" s="226"/>
      <c r="BH80" s="226"/>
      <c r="BI80" s="226"/>
      <c r="BJ80" s="226"/>
      <c r="BK80" s="226"/>
      <c r="BL80" s="226"/>
      <c r="BM80" s="226"/>
      <c r="BN80" s="226"/>
      <c r="BO80" s="226"/>
      <c r="BP80" s="226"/>
      <c r="BQ80" s="226"/>
      <c r="BR80" s="226"/>
      <c r="BS80" s="226"/>
      <c r="BT80" s="226"/>
      <c r="BU80" s="226"/>
      <c r="BV80" s="226"/>
      <c r="BW80" s="226"/>
      <c r="BX80" s="226"/>
      <c r="BY80" s="226"/>
      <c r="BZ80" s="226"/>
      <c r="CA80" s="226"/>
      <c r="CB80" s="226"/>
      <c r="CC80" s="226"/>
      <c r="CD80" s="226"/>
      <c r="CE80" s="226"/>
      <c r="CF80" s="226"/>
      <c r="CG80" s="226"/>
      <c r="CH80" s="226"/>
      <c r="CI80" s="226"/>
      <c r="CJ80" s="226"/>
      <c r="CK80" s="226"/>
      <c r="CL80" s="226"/>
      <c r="CM80" s="226"/>
      <c r="CN80" s="226"/>
      <c r="CO80" s="226"/>
      <c r="CP80" s="226"/>
      <c r="CQ80" s="226"/>
    </row>
    <row r="81" spans="19:95" x14ac:dyDescent="0.2">
      <c r="S81" s="226"/>
      <c r="T81" s="226"/>
      <c r="U81" s="226"/>
      <c r="V81" s="226"/>
      <c r="W81" s="226"/>
      <c r="X81" s="226"/>
      <c r="Y81" s="226"/>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c r="BE81" s="226"/>
      <c r="BF81" s="226"/>
      <c r="BG81" s="226"/>
      <c r="BH81" s="226"/>
      <c r="BI81" s="226"/>
      <c r="BJ81" s="226"/>
      <c r="BK81" s="226"/>
      <c r="BL81" s="226"/>
      <c r="BM81" s="226"/>
      <c r="BN81" s="226"/>
      <c r="BO81" s="226"/>
      <c r="BP81" s="226"/>
      <c r="BQ81" s="226"/>
      <c r="BR81" s="226"/>
      <c r="BS81" s="226"/>
      <c r="BT81" s="226"/>
      <c r="BU81" s="226"/>
      <c r="BV81" s="226"/>
      <c r="BW81" s="226"/>
      <c r="BX81" s="226"/>
      <c r="BY81" s="226"/>
      <c r="BZ81" s="226"/>
      <c r="CA81" s="226"/>
      <c r="CB81" s="226"/>
      <c r="CC81" s="226"/>
      <c r="CD81" s="226"/>
      <c r="CE81" s="226"/>
      <c r="CF81" s="226"/>
      <c r="CG81" s="226"/>
      <c r="CH81" s="226"/>
      <c r="CI81" s="226"/>
      <c r="CJ81" s="226"/>
      <c r="CK81" s="226"/>
      <c r="CL81" s="226"/>
      <c r="CM81" s="226"/>
      <c r="CN81" s="226"/>
      <c r="CO81" s="226"/>
      <c r="CP81" s="226"/>
      <c r="CQ81" s="226"/>
    </row>
    <row r="82" spans="19:95" x14ac:dyDescent="0.2">
      <c r="S82" s="226"/>
      <c r="T82" s="226"/>
      <c r="U82" s="226"/>
      <c r="V82" s="226"/>
      <c r="W82" s="226"/>
      <c r="X82" s="226"/>
      <c r="Y82" s="226"/>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c r="BE82" s="226"/>
      <c r="BF82" s="226"/>
      <c r="BG82" s="226"/>
      <c r="BH82" s="226"/>
      <c r="BI82" s="226"/>
      <c r="BJ82" s="226"/>
      <c r="BK82" s="226"/>
      <c r="BL82" s="226"/>
      <c r="BM82" s="226"/>
      <c r="BN82" s="226"/>
      <c r="BO82" s="226"/>
      <c r="BP82" s="226"/>
      <c r="BQ82" s="226"/>
      <c r="BR82" s="226"/>
      <c r="BS82" s="226"/>
      <c r="BT82" s="226"/>
      <c r="BU82" s="226"/>
      <c r="BV82" s="226"/>
      <c r="BW82" s="226"/>
      <c r="BX82" s="226"/>
      <c r="BY82" s="226"/>
      <c r="BZ82" s="226"/>
      <c r="CA82" s="226"/>
      <c r="CB82" s="226"/>
      <c r="CC82" s="226"/>
      <c r="CD82" s="226"/>
      <c r="CE82" s="226"/>
      <c r="CF82" s="226"/>
      <c r="CG82" s="226"/>
      <c r="CH82" s="226"/>
      <c r="CI82" s="226"/>
      <c r="CJ82" s="226"/>
      <c r="CK82" s="226"/>
      <c r="CL82" s="226"/>
      <c r="CM82" s="226"/>
      <c r="CN82" s="226"/>
      <c r="CO82" s="226"/>
      <c r="CP82" s="226"/>
      <c r="CQ82" s="226"/>
    </row>
    <row r="83" spans="19:95" x14ac:dyDescent="0.2">
      <c r="S83" s="226"/>
      <c r="T83" s="226"/>
      <c r="U83" s="226"/>
      <c r="V83" s="226"/>
      <c r="W83" s="226"/>
      <c r="X83" s="226"/>
      <c r="Y83" s="226"/>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c r="BE83" s="226"/>
      <c r="BF83" s="226"/>
      <c r="BG83" s="226"/>
      <c r="BH83" s="226"/>
      <c r="BI83" s="226"/>
      <c r="BJ83" s="226"/>
      <c r="BK83" s="226"/>
      <c r="BL83" s="226"/>
      <c r="BM83" s="226"/>
      <c r="BN83" s="226"/>
      <c r="BO83" s="226"/>
      <c r="BP83" s="226"/>
      <c r="BQ83" s="226"/>
      <c r="BR83" s="226"/>
      <c r="BS83" s="226"/>
      <c r="BT83" s="226"/>
      <c r="BU83" s="226"/>
      <c r="BV83" s="226"/>
      <c r="BW83" s="226"/>
      <c r="BX83" s="226"/>
      <c r="BY83" s="226"/>
      <c r="BZ83" s="226"/>
      <c r="CA83" s="226"/>
      <c r="CB83" s="226"/>
      <c r="CC83" s="226"/>
      <c r="CD83" s="226"/>
      <c r="CE83" s="226"/>
      <c r="CF83" s="226"/>
      <c r="CG83" s="226"/>
      <c r="CH83" s="226"/>
      <c r="CI83" s="226"/>
      <c r="CJ83" s="226"/>
      <c r="CK83" s="226"/>
      <c r="CL83" s="226"/>
      <c r="CM83" s="226"/>
      <c r="CN83" s="226"/>
      <c r="CO83" s="226"/>
      <c r="CP83" s="226"/>
      <c r="CQ83" s="226"/>
    </row>
    <row r="84" spans="19:95" x14ac:dyDescent="0.2">
      <c r="S84" s="226"/>
      <c r="T84" s="226"/>
      <c r="U84" s="226"/>
      <c r="V84" s="226"/>
      <c r="W84" s="226"/>
      <c r="X84" s="226"/>
      <c r="Y84" s="226"/>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c r="BE84" s="226"/>
      <c r="BF84" s="226"/>
      <c r="BG84" s="226"/>
      <c r="BH84" s="226"/>
      <c r="BI84" s="226"/>
      <c r="BJ84" s="226"/>
      <c r="BK84" s="226"/>
      <c r="BL84" s="226"/>
      <c r="BM84" s="226"/>
      <c r="BN84" s="226"/>
      <c r="BO84" s="226"/>
      <c r="BP84" s="226"/>
      <c r="BQ84" s="226"/>
      <c r="BR84" s="226"/>
      <c r="BS84" s="226"/>
      <c r="BT84" s="226"/>
      <c r="BU84" s="226"/>
      <c r="BV84" s="226"/>
      <c r="BW84" s="226"/>
      <c r="BX84" s="226"/>
      <c r="BY84" s="226"/>
      <c r="BZ84" s="226"/>
      <c r="CA84" s="226"/>
      <c r="CB84" s="226"/>
      <c r="CC84" s="226"/>
      <c r="CD84" s="226"/>
      <c r="CE84" s="226"/>
      <c r="CF84" s="226"/>
      <c r="CG84" s="226"/>
      <c r="CH84" s="226"/>
      <c r="CI84" s="226"/>
      <c r="CJ84" s="226"/>
      <c r="CK84" s="226"/>
      <c r="CL84" s="226"/>
      <c r="CM84" s="226"/>
      <c r="CN84" s="226"/>
      <c r="CO84" s="226"/>
      <c r="CP84" s="226"/>
      <c r="CQ84" s="226"/>
    </row>
    <row r="85" spans="19:95" x14ac:dyDescent="0.2">
      <c r="S85" s="226"/>
      <c r="T85" s="226"/>
      <c r="U85" s="226"/>
      <c r="V85" s="226"/>
      <c r="W85" s="226"/>
      <c r="X85" s="226"/>
      <c r="Y85" s="226"/>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c r="BE85" s="226"/>
      <c r="BF85" s="226"/>
      <c r="BG85" s="226"/>
      <c r="BH85" s="226"/>
      <c r="BI85" s="226"/>
      <c r="BJ85" s="226"/>
      <c r="BK85" s="226"/>
      <c r="BL85" s="226"/>
      <c r="BM85" s="226"/>
      <c r="BN85" s="226"/>
      <c r="BO85" s="226"/>
      <c r="BP85" s="226"/>
      <c r="BQ85" s="226"/>
      <c r="BR85" s="226"/>
      <c r="BS85" s="226"/>
      <c r="BT85" s="226"/>
      <c r="BU85" s="226"/>
      <c r="BV85" s="226"/>
      <c r="BW85" s="226"/>
      <c r="BX85" s="226"/>
      <c r="BY85" s="226"/>
      <c r="BZ85" s="226"/>
      <c r="CA85" s="226"/>
      <c r="CB85" s="226"/>
      <c r="CC85" s="226"/>
      <c r="CD85" s="226"/>
      <c r="CE85" s="226"/>
      <c r="CF85" s="226"/>
      <c r="CG85" s="226"/>
      <c r="CH85" s="226"/>
      <c r="CI85" s="226"/>
      <c r="CJ85" s="226"/>
      <c r="CK85" s="226"/>
      <c r="CL85" s="226"/>
      <c r="CM85" s="226"/>
      <c r="CN85" s="226"/>
      <c r="CO85" s="226"/>
      <c r="CP85" s="226"/>
      <c r="CQ85" s="226"/>
    </row>
    <row r="86" spans="19:95" x14ac:dyDescent="0.2">
      <c r="S86" s="226"/>
      <c r="T86" s="226"/>
      <c r="U86" s="226"/>
      <c r="V86" s="226"/>
      <c r="W86" s="226"/>
      <c r="X86" s="226"/>
      <c r="Y86" s="226"/>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c r="BE86" s="226"/>
      <c r="BF86" s="226"/>
      <c r="BG86" s="226"/>
      <c r="BH86" s="226"/>
      <c r="BI86" s="226"/>
      <c r="BJ86" s="226"/>
      <c r="BK86" s="226"/>
      <c r="BL86" s="226"/>
      <c r="BM86" s="226"/>
      <c r="BN86" s="226"/>
      <c r="BO86" s="226"/>
      <c r="BP86" s="226"/>
      <c r="BQ86" s="226"/>
      <c r="BR86" s="226"/>
      <c r="BS86" s="226"/>
      <c r="BT86" s="226"/>
      <c r="BU86" s="226"/>
      <c r="BV86" s="226"/>
      <c r="BW86" s="226"/>
      <c r="BX86" s="226"/>
      <c r="BY86" s="226"/>
      <c r="BZ86" s="226"/>
      <c r="CA86" s="226"/>
      <c r="CB86" s="226"/>
      <c r="CC86" s="226"/>
      <c r="CD86" s="226"/>
      <c r="CE86" s="226"/>
      <c r="CF86" s="226"/>
      <c r="CG86" s="226"/>
      <c r="CH86" s="226"/>
      <c r="CI86" s="226"/>
      <c r="CJ86" s="226"/>
      <c r="CK86" s="226"/>
      <c r="CL86" s="226"/>
      <c r="CM86" s="226"/>
      <c r="CN86" s="226"/>
      <c r="CO86" s="226"/>
      <c r="CP86" s="226"/>
      <c r="CQ86" s="226"/>
    </row>
    <row r="87" spans="19:95" x14ac:dyDescent="0.2">
      <c r="S87" s="226"/>
      <c r="T87" s="226"/>
      <c r="U87" s="226"/>
      <c r="V87" s="226"/>
      <c r="W87" s="226"/>
      <c r="X87" s="226"/>
      <c r="Y87" s="226"/>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c r="BE87" s="226"/>
      <c r="BF87" s="226"/>
      <c r="BG87" s="226"/>
      <c r="BH87" s="226"/>
      <c r="BI87" s="226"/>
      <c r="BJ87" s="226"/>
      <c r="BK87" s="226"/>
      <c r="BL87" s="226"/>
      <c r="BM87" s="226"/>
      <c r="BN87" s="226"/>
      <c r="BO87" s="226"/>
      <c r="BP87" s="226"/>
      <c r="BQ87" s="226"/>
      <c r="BR87" s="226"/>
      <c r="BS87" s="226"/>
      <c r="BT87" s="226"/>
      <c r="BU87" s="226"/>
      <c r="BV87" s="226"/>
      <c r="BW87" s="226"/>
      <c r="BX87" s="226"/>
      <c r="BY87" s="226"/>
      <c r="BZ87" s="226"/>
      <c r="CA87" s="226"/>
      <c r="CB87" s="226"/>
      <c r="CC87" s="226"/>
      <c r="CD87" s="226"/>
      <c r="CE87" s="226"/>
      <c r="CF87" s="226"/>
      <c r="CG87" s="226"/>
      <c r="CH87" s="226"/>
      <c r="CI87" s="226"/>
      <c r="CJ87" s="226"/>
      <c r="CK87" s="226"/>
      <c r="CL87" s="226"/>
      <c r="CM87" s="226"/>
      <c r="CN87" s="226"/>
      <c r="CO87" s="226"/>
      <c r="CP87" s="226"/>
      <c r="CQ87" s="226"/>
    </row>
    <row r="88" spans="19:95" x14ac:dyDescent="0.2">
      <c r="S88" s="226"/>
      <c r="T88" s="226"/>
      <c r="U88" s="226"/>
      <c r="V88" s="226"/>
      <c r="W88" s="226"/>
      <c r="X88" s="226"/>
      <c r="Y88" s="226"/>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c r="BE88" s="226"/>
      <c r="BF88" s="226"/>
      <c r="BG88" s="226"/>
      <c r="BH88" s="226"/>
      <c r="BI88" s="226"/>
      <c r="BJ88" s="226"/>
      <c r="BK88" s="226"/>
      <c r="BL88" s="226"/>
      <c r="BM88" s="226"/>
      <c r="BN88" s="226"/>
      <c r="BO88" s="226"/>
      <c r="BP88" s="226"/>
      <c r="BQ88" s="226"/>
      <c r="BR88" s="226"/>
      <c r="BS88" s="226"/>
      <c r="BT88" s="226"/>
      <c r="BU88" s="226"/>
      <c r="BV88" s="226"/>
      <c r="BW88" s="226"/>
      <c r="BX88" s="226"/>
      <c r="BY88" s="226"/>
      <c r="BZ88" s="226"/>
      <c r="CA88" s="226"/>
      <c r="CB88" s="226"/>
      <c r="CC88" s="226"/>
      <c r="CD88" s="226"/>
      <c r="CE88" s="226"/>
      <c r="CF88" s="226"/>
      <c r="CG88" s="226"/>
      <c r="CH88" s="226"/>
      <c r="CI88" s="226"/>
      <c r="CJ88" s="226"/>
      <c r="CK88" s="226"/>
      <c r="CL88" s="226"/>
      <c r="CM88" s="226"/>
      <c r="CN88" s="226"/>
      <c r="CO88" s="226"/>
      <c r="CP88" s="226"/>
      <c r="CQ88" s="226"/>
    </row>
    <row r="89" spans="19:95" x14ac:dyDescent="0.2">
      <c r="S89" s="226"/>
      <c r="T89" s="226"/>
      <c r="U89" s="226"/>
      <c r="V89" s="226"/>
      <c r="W89" s="226"/>
      <c r="X89" s="226"/>
      <c r="Y89" s="226"/>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c r="BE89" s="226"/>
      <c r="BF89" s="226"/>
      <c r="BG89" s="226"/>
      <c r="BH89" s="226"/>
      <c r="BI89" s="226"/>
      <c r="BJ89" s="226"/>
      <c r="BK89" s="226"/>
      <c r="BL89" s="226"/>
      <c r="BM89" s="226"/>
      <c r="BN89" s="226"/>
      <c r="BO89" s="226"/>
      <c r="BP89" s="226"/>
      <c r="BQ89" s="226"/>
      <c r="BR89" s="226"/>
      <c r="BS89" s="226"/>
      <c r="BT89" s="226"/>
      <c r="BU89" s="226"/>
      <c r="BV89" s="226"/>
      <c r="BW89" s="226"/>
      <c r="BX89" s="226"/>
      <c r="BY89" s="226"/>
      <c r="BZ89" s="226"/>
      <c r="CA89" s="226"/>
      <c r="CB89" s="226"/>
      <c r="CC89" s="226"/>
      <c r="CD89" s="226"/>
      <c r="CE89" s="226"/>
      <c r="CF89" s="226"/>
      <c r="CG89" s="226"/>
      <c r="CH89" s="226"/>
      <c r="CI89" s="226"/>
      <c r="CJ89" s="226"/>
      <c r="CK89" s="226"/>
      <c r="CL89" s="226"/>
      <c r="CM89" s="226"/>
      <c r="CN89" s="226"/>
      <c r="CO89" s="226"/>
      <c r="CP89" s="226"/>
      <c r="CQ89" s="226"/>
    </row>
    <row r="90" spans="19:95" x14ac:dyDescent="0.2">
      <c r="S90" s="226"/>
      <c r="T90" s="226"/>
      <c r="U90" s="226"/>
      <c r="V90" s="226"/>
      <c r="W90" s="226"/>
      <c r="X90" s="226"/>
      <c r="Y90" s="226"/>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c r="BE90" s="226"/>
      <c r="BF90" s="226"/>
      <c r="BG90" s="226"/>
      <c r="BH90" s="226"/>
      <c r="BI90" s="226"/>
      <c r="BJ90" s="226"/>
      <c r="BK90" s="226"/>
      <c r="BL90" s="226"/>
      <c r="BM90" s="226"/>
      <c r="BN90" s="226"/>
      <c r="BO90" s="226"/>
      <c r="BP90" s="226"/>
      <c r="BQ90" s="226"/>
      <c r="BR90" s="226"/>
      <c r="BS90" s="226"/>
      <c r="BT90" s="226"/>
      <c r="BU90" s="226"/>
      <c r="BV90" s="226"/>
      <c r="BW90" s="226"/>
      <c r="BX90" s="226"/>
      <c r="BY90" s="226"/>
      <c r="BZ90" s="226"/>
      <c r="CA90" s="226"/>
      <c r="CB90" s="226"/>
      <c r="CC90" s="226"/>
      <c r="CD90" s="226"/>
      <c r="CE90" s="226"/>
      <c r="CF90" s="226"/>
      <c r="CG90" s="226"/>
      <c r="CH90" s="226"/>
      <c r="CI90" s="226"/>
      <c r="CJ90" s="226"/>
      <c r="CK90" s="226"/>
      <c r="CL90" s="226"/>
      <c r="CM90" s="226"/>
      <c r="CN90" s="226"/>
      <c r="CO90" s="226"/>
      <c r="CP90" s="226"/>
      <c r="CQ90" s="226"/>
    </row>
    <row r="91" spans="19:95" x14ac:dyDescent="0.2">
      <c r="S91" s="226"/>
      <c r="T91" s="226"/>
      <c r="U91" s="226"/>
      <c r="V91" s="226"/>
      <c r="W91" s="226"/>
      <c r="X91" s="226"/>
      <c r="Y91" s="226"/>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c r="BE91" s="226"/>
      <c r="BF91" s="226"/>
      <c r="BG91" s="226"/>
      <c r="BH91" s="226"/>
      <c r="BI91" s="226"/>
      <c r="BJ91" s="226"/>
      <c r="BK91" s="226"/>
      <c r="BL91" s="226"/>
      <c r="BM91" s="226"/>
      <c r="BN91" s="226"/>
      <c r="BO91" s="226"/>
      <c r="BP91" s="226"/>
      <c r="BQ91" s="226"/>
      <c r="BR91" s="226"/>
      <c r="BS91" s="226"/>
      <c r="BT91" s="226"/>
      <c r="BU91" s="226"/>
      <c r="BV91" s="226"/>
      <c r="BW91" s="226"/>
      <c r="BX91" s="226"/>
      <c r="BY91" s="226"/>
      <c r="BZ91" s="226"/>
      <c r="CA91" s="226"/>
      <c r="CB91" s="226"/>
      <c r="CC91" s="226"/>
      <c r="CD91" s="226"/>
      <c r="CE91" s="226"/>
      <c r="CF91" s="226"/>
      <c r="CG91" s="226"/>
      <c r="CH91" s="226"/>
      <c r="CI91" s="226"/>
      <c r="CJ91" s="226"/>
      <c r="CK91" s="226"/>
      <c r="CL91" s="226"/>
      <c r="CM91" s="226"/>
      <c r="CN91" s="226"/>
      <c r="CO91" s="226"/>
      <c r="CP91" s="226"/>
      <c r="CQ91" s="226"/>
    </row>
    <row r="92" spans="19:95" x14ac:dyDescent="0.2">
      <c r="S92" s="226"/>
      <c r="T92" s="226"/>
      <c r="U92" s="226"/>
      <c r="V92" s="226"/>
      <c r="W92" s="226"/>
      <c r="X92" s="226"/>
      <c r="Y92" s="226"/>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c r="BE92" s="226"/>
      <c r="BF92" s="226"/>
      <c r="BG92" s="226"/>
      <c r="BH92" s="226"/>
      <c r="BI92" s="226"/>
      <c r="BJ92" s="226"/>
      <c r="BK92" s="226"/>
      <c r="BL92" s="226"/>
      <c r="BM92" s="226"/>
      <c r="BN92" s="226"/>
      <c r="BO92" s="226"/>
      <c r="BP92" s="226"/>
      <c r="BQ92" s="226"/>
      <c r="BR92" s="226"/>
      <c r="BS92" s="226"/>
      <c r="BT92" s="226"/>
      <c r="BU92" s="226"/>
      <c r="BV92" s="226"/>
      <c r="BW92" s="226"/>
      <c r="BX92" s="226"/>
      <c r="BY92" s="226"/>
      <c r="BZ92" s="226"/>
      <c r="CA92" s="226"/>
      <c r="CB92" s="226"/>
      <c r="CC92" s="226"/>
      <c r="CD92" s="226"/>
      <c r="CE92" s="226"/>
      <c r="CF92" s="226"/>
      <c r="CG92" s="226"/>
      <c r="CH92" s="226"/>
      <c r="CI92" s="226"/>
      <c r="CJ92" s="226"/>
      <c r="CK92" s="226"/>
      <c r="CL92" s="226"/>
      <c r="CM92" s="226"/>
      <c r="CN92" s="226"/>
      <c r="CO92" s="226"/>
      <c r="CP92" s="226"/>
      <c r="CQ92" s="226"/>
    </row>
    <row r="93" spans="19:95" x14ac:dyDescent="0.2">
      <c r="S93" s="226"/>
      <c r="T93" s="226"/>
      <c r="U93" s="226"/>
      <c r="V93" s="226"/>
      <c r="W93" s="226"/>
      <c r="X93" s="226"/>
      <c r="Y93" s="226"/>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c r="BE93" s="226"/>
      <c r="BF93" s="226"/>
      <c r="BG93" s="226"/>
      <c r="BH93" s="226"/>
      <c r="BI93" s="226"/>
      <c r="BJ93" s="226"/>
      <c r="BK93" s="226"/>
      <c r="BL93" s="226"/>
      <c r="BM93" s="226"/>
      <c r="BN93" s="226"/>
      <c r="BO93" s="226"/>
      <c r="BP93" s="226"/>
      <c r="BQ93" s="226"/>
      <c r="BR93" s="226"/>
      <c r="BS93" s="226"/>
      <c r="BT93" s="226"/>
      <c r="BU93" s="226"/>
      <c r="BV93" s="226"/>
      <c r="BW93" s="226"/>
      <c r="BX93" s="226"/>
      <c r="BY93" s="226"/>
      <c r="BZ93" s="226"/>
      <c r="CA93" s="226"/>
      <c r="CB93" s="226"/>
      <c r="CC93" s="226"/>
      <c r="CD93" s="226"/>
      <c r="CE93" s="226"/>
      <c r="CF93" s="226"/>
      <c r="CG93" s="226"/>
      <c r="CH93" s="226"/>
      <c r="CI93" s="226"/>
      <c r="CJ93" s="226"/>
      <c r="CK93" s="226"/>
      <c r="CL93" s="226"/>
      <c r="CM93" s="226"/>
      <c r="CN93" s="226"/>
      <c r="CO93" s="226"/>
      <c r="CP93" s="226"/>
      <c r="CQ93" s="226"/>
    </row>
    <row r="94" spans="19:95" x14ac:dyDescent="0.2">
      <c r="S94" s="226"/>
      <c r="T94" s="226"/>
      <c r="U94" s="226"/>
      <c r="V94" s="226"/>
      <c r="W94" s="226"/>
      <c r="X94" s="226"/>
      <c r="Y94" s="226"/>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c r="BE94" s="226"/>
      <c r="BF94" s="226"/>
      <c r="BG94" s="226"/>
      <c r="BH94" s="226"/>
      <c r="BI94" s="226"/>
      <c r="BJ94" s="226"/>
      <c r="BK94" s="226"/>
      <c r="BL94" s="226"/>
      <c r="BM94" s="226"/>
      <c r="BN94" s="226"/>
      <c r="BO94" s="226"/>
      <c r="BP94" s="226"/>
      <c r="BQ94" s="226"/>
      <c r="BR94" s="226"/>
      <c r="BS94" s="226"/>
      <c r="BT94" s="226"/>
      <c r="BU94" s="226"/>
      <c r="BV94" s="226"/>
      <c r="BW94" s="226"/>
      <c r="BX94" s="226"/>
      <c r="BY94" s="226"/>
      <c r="BZ94" s="226"/>
      <c r="CA94" s="226"/>
      <c r="CB94" s="226"/>
      <c r="CC94" s="226"/>
      <c r="CD94" s="226"/>
      <c r="CE94" s="226"/>
      <c r="CF94" s="226"/>
      <c r="CG94" s="226"/>
      <c r="CH94" s="226"/>
      <c r="CI94" s="226"/>
      <c r="CJ94" s="226"/>
      <c r="CK94" s="226"/>
      <c r="CL94" s="226"/>
      <c r="CM94" s="226"/>
      <c r="CN94" s="226"/>
      <c r="CO94" s="226"/>
      <c r="CP94" s="226"/>
      <c r="CQ94" s="226"/>
    </row>
    <row r="95" spans="19:95" x14ac:dyDescent="0.2">
      <c r="S95" s="226"/>
      <c r="T95" s="226"/>
      <c r="U95" s="226"/>
      <c r="V95" s="226"/>
      <c r="W95" s="226"/>
      <c r="X95" s="226"/>
      <c r="Y95" s="226"/>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c r="BE95" s="226"/>
      <c r="BF95" s="226"/>
      <c r="BG95" s="226"/>
      <c r="BH95" s="226"/>
      <c r="BI95" s="226"/>
      <c r="BJ95" s="226"/>
      <c r="BK95" s="226"/>
      <c r="BL95" s="226"/>
      <c r="BM95" s="226"/>
      <c r="BN95" s="226"/>
      <c r="BO95" s="226"/>
      <c r="BP95" s="226"/>
      <c r="BQ95" s="226"/>
      <c r="BR95" s="226"/>
      <c r="BS95" s="226"/>
      <c r="BT95" s="226"/>
      <c r="BU95" s="226"/>
      <c r="BV95" s="226"/>
      <c r="BW95" s="226"/>
      <c r="BX95" s="226"/>
      <c r="BY95" s="226"/>
      <c r="BZ95" s="226"/>
      <c r="CA95" s="226"/>
      <c r="CB95" s="226"/>
      <c r="CC95" s="226"/>
      <c r="CD95" s="226"/>
      <c r="CE95" s="226"/>
      <c r="CF95" s="226"/>
      <c r="CG95" s="226"/>
      <c r="CH95" s="226"/>
      <c r="CI95" s="226"/>
      <c r="CJ95" s="226"/>
      <c r="CK95" s="226"/>
      <c r="CL95" s="226"/>
      <c r="CM95" s="226"/>
      <c r="CN95" s="226"/>
      <c r="CO95" s="226"/>
      <c r="CP95" s="226"/>
      <c r="CQ95" s="226"/>
    </row>
    <row r="96" spans="19:95" x14ac:dyDescent="0.2">
      <c r="S96" s="226"/>
      <c r="T96" s="226"/>
      <c r="U96" s="226"/>
      <c r="V96" s="226"/>
      <c r="W96" s="226"/>
      <c r="X96" s="226"/>
      <c r="Y96" s="226"/>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c r="BE96" s="226"/>
      <c r="BF96" s="226"/>
      <c r="BG96" s="226"/>
      <c r="BH96" s="226"/>
      <c r="BI96" s="226"/>
      <c r="BJ96" s="226"/>
      <c r="BK96" s="226"/>
      <c r="BL96" s="226"/>
      <c r="BM96" s="226"/>
      <c r="BN96" s="226"/>
      <c r="BO96" s="226"/>
      <c r="BP96" s="226"/>
      <c r="BQ96" s="226"/>
      <c r="BR96" s="226"/>
      <c r="BS96" s="226"/>
      <c r="BT96" s="226"/>
      <c r="BU96" s="226"/>
      <c r="BV96" s="226"/>
      <c r="BW96" s="226"/>
      <c r="BX96" s="226"/>
      <c r="BY96" s="226"/>
      <c r="BZ96" s="226"/>
      <c r="CA96" s="226"/>
      <c r="CB96" s="226"/>
      <c r="CC96" s="226"/>
      <c r="CD96" s="226"/>
      <c r="CE96" s="226"/>
      <c r="CF96" s="226"/>
      <c r="CG96" s="226"/>
      <c r="CH96" s="226"/>
      <c r="CI96" s="226"/>
      <c r="CJ96" s="226"/>
      <c r="CK96" s="226"/>
      <c r="CL96" s="226"/>
      <c r="CM96" s="226"/>
      <c r="CN96" s="226"/>
      <c r="CO96" s="226"/>
      <c r="CP96" s="226"/>
      <c r="CQ96" s="226"/>
    </row>
    <row r="97" spans="19:95" x14ac:dyDescent="0.2">
      <c r="S97" s="226"/>
      <c r="T97" s="226"/>
      <c r="U97" s="226"/>
      <c r="V97" s="226"/>
      <c r="W97" s="226"/>
      <c r="X97" s="226"/>
      <c r="Y97" s="226"/>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c r="BE97" s="226"/>
      <c r="BF97" s="226"/>
      <c r="BG97" s="226"/>
      <c r="BH97" s="226"/>
      <c r="BI97" s="226"/>
      <c r="BJ97" s="226"/>
      <c r="BK97" s="226"/>
      <c r="BL97" s="226"/>
      <c r="BM97" s="226"/>
      <c r="BN97" s="226"/>
      <c r="BO97" s="226"/>
      <c r="BP97" s="226"/>
      <c r="BQ97" s="226"/>
      <c r="BR97" s="226"/>
      <c r="BS97" s="226"/>
      <c r="BT97" s="226"/>
      <c r="BU97" s="226"/>
      <c r="BV97" s="226"/>
      <c r="BW97" s="226"/>
      <c r="BX97" s="226"/>
      <c r="BY97" s="226"/>
      <c r="BZ97" s="226"/>
      <c r="CA97" s="226"/>
      <c r="CB97" s="226"/>
      <c r="CC97" s="226"/>
      <c r="CD97" s="226"/>
      <c r="CE97" s="226"/>
      <c r="CF97" s="226"/>
      <c r="CG97" s="226"/>
      <c r="CH97" s="226"/>
      <c r="CI97" s="226"/>
      <c r="CJ97" s="226"/>
      <c r="CK97" s="226"/>
      <c r="CL97" s="226"/>
      <c r="CM97" s="226"/>
      <c r="CN97" s="226"/>
      <c r="CO97" s="226"/>
      <c r="CP97" s="226"/>
      <c r="CQ97" s="226"/>
    </row>
    <row r="98" spans="19:95" x14ac:dyDescent="0.2">
      <c r="S98" s="226"/>
      <c r="T98" s="226"/>
      <c r="U98" s="226"/>
      <c r="V98" s="226"/>
      <c r="W98" s="226"/>
      <c r="X98" s="226"/>
      <c r="Y98" s="226"/>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6"/>
      <c r="BF98" s="226"/>
      <c r="BG98" s="226"/>
      <c r="BH98" s="226"/>
      <c r="BI98" s="226"/>
      <c r="BJ98" s="226"/>
      <c r="BK98" s="226"/>
      <c r="BL98" s="226"/>
      <c r="BM98" s="226"/>
      <c r="BN98" s="226"/>
      <c r="BO98" s="226"/>
      <c r="BP98" s="226"/>
      <c r="BQ98" s="226"/>
      <c r="BR98" s="226"/>
      <c r="BS98" s="226"/>
      <c r="BT98" s="226"/>
      <c r="BU98" s="226"/>
      <c r="BV98" s="226"/>
      <c r="BW98" s="226"/>
      <c r="BX98" s="226"/>
      <c r="BY98" s="226"/>
      <c r="BZ98" s="226"/>
      <c r="CA98" s="226"/>
      <c r="CB98" s="226"/>
      <c r="CC98" s="226"/>
      <c r="CD98" s="226"/>
      <c r="CE98" s="226"/>
      <c r="CF98" s="226"/>
      <c r="CG98" s="226"/>
      <c r="CH98" s="226"/>
      <c r="CI98" s="226"/>
      <c r="CJ98" s="226"/>
      <c r="CK98" s="226"/>
      <c r="CL98" s="226"/>
      <c r="CM98" s="226"/>
      <c r="CN98" s="226"/>
      <c r="CO98" s="226"/>
      <c r="CP98" s="226"/>
      <c r="CQ98" s="226"/>
    </row>
    <row r="99" spans="19:95" x14ac:dyDescent="0.2">
      <c r="S99" s="226"/>
      <c r="T99" s="226"/>
      <c r="U99" s="226"/>
      <c r="V99" s="226"/>
      <c r="W99" s="226"/>
      <c r="X99" s="226"/>
      <c r="Y99" s="226"/>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6"/>
      <c r="BF99" s="226"/>
      <c r="BG99" s="226"/>
      <c r="BH99" s="226"/>
      <c r="BI99" s="226"/>
      <c r="BJ99" s="226"/>
      <c r="BK99" s="226"/>
      <c r="BL99" s="226"/>
      <c r="BM99" s="226"/>
      <c r="BN99" s="226"/>
      <c r="BO99" s="226"/>
      <c r="BP99" s="226"/>
      <c r="BQ99" s="226"/>
      <c r="BR99" s="226"/>
      <c r="BS99" s="226"/>
      <c r="BT99" s="226"/>
      <c r="BU99" s="226"/>
      <c r="BV99" s="226"/>
      <c r="BW99" s="226"/>
      <c r="BX99" s="226"/>
      <c r="BY99" s="226"/>
      <c r="BZ99" s="226"/>
      <c r="CA99" s="226"/>
      <c r="CB99" s="226"/>
      <c r="CC99" s="226"/>
      <c r="CD99" s="226"/>
      <c r="CE99" s="226"/>
      <c r="CF99" s="226"/>
      <c r="CG99" s="226"/>
      <c r="CH99" s="226"/>
      <c r="CI99" s="226"/>
      <c r="CJ99" s="226"/>
      <c r="CK99" s="226"/>
      <c r="CL99" s="226"/>
      <c r="CM99" s="226"/>
      <c r="CN99" s="226"/>
      <c r="CO99" s="226"/>
      <c r="CP99" s="226"/>
      <c r="CQ99" s="226"/>
    </row>
    <row r="100" spans="19:95" x14ac:dyDescent="0.2">
      <c r="S100" s="226"/>
      <c r="T100" s="226"/>
      <c r="U100" s="226"/>
      <c r="V100" s="226"/>
      <c r="W100" s="226"/>
      <c r="X100" s="226"/>
      <c r="Y100" s="226"/>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6"/>
      <c r="BF100" s="226"/>
      <c r="BG100" s="226"/>
      <c r="BH100" s="226"/>
      <c r="BI100" s="226"/>
      <c r="BJ100" s="226"/>
      <c r="BK100" s="226"/>
      <c r="BL100" s="226"/>
      <c r="BM100" s="226"/>
      <c r="BN100" s="226"/>
      <c r="BO100" s="226"/>
      <c r="BP100" s="226"/>
      <c r="BQ100" s="226"/>
      <c r="BR100" s="226"/>
      <c r="BS100" s="226"/>
      <c r="BT100" s="226"/>
      <c r="BU100" s="226"/>
      <c r="BV100" s="226"/>
      <c r="BW100" s="226"/>
      <c r="BX100" s="226"/>
      <c r="BY100" s="226"/>
      <c r="BZ100" s="226"/>
      <c r="CA100" s="226"/>
      <c r="CB100" s="226"/>
      <c r="CC100" s="226"/>
      <c r="CD100" s="226"/>
      <c r="CE100" s="226"/>
      <c r="CF100" s="226"/>
      <c r="CG100" s="226"/>
      <c r="CH100" s="226"/>
      <c r="CI100" s="226"/>
      <c r="CJ100" s="226"/>
      <c r="CK100" s="226"/>
      <c r="CL100" s="226"/>
      <c r="CM100" s="226"/>
      <c r="CN100" s="226"/>
      <c r="CO100" s="226"/>
      <c r="CP100" s="226"/>
      <c r="CQ100" s="226"/>
    </row>
    <row r="101" spans="19:95" x14ac:dyDescent="0.2">
      <c r="S101" s="226"/>
      <c r="T101" s="226"/>
      <c r="U101" s="226"/>
      <c r="V101" s="226"/>
      <c r="W101" s="226"/>
      <c r="X101" s="226"/>
      <c r="Y101" s="226"/>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6"/>
      <c r="BF101" s="226"/>
      <c r="BG101" s="226"/>
      <c r="BH101" s="226"/>
      <c r="BI101" s="226"/>
      <c r="BJ101" s="226"/>
      <c r="BK101" s="226"/>
      <c r="BL101" s="226"/>
      <c r="BM101" s="226"/>
      <c r="BN101" s="226"/>
      <c r="BO101" s="226"/>
      <c r="BP101" s="226"/>
      <c r="BQ101" s="226"/>
      <c r="BR101" s="226"/>
      <c r="BS101" s="226"/>
      <c r="BT101" s="226"/>
      <c r="BU101" s="226"/>
      <c r="BV101" s="226"/>
      <c r="BW101" s="226"/>
      <c r="BX101" s="226"/>
      <c r="BY101" s="226"/>
      <c r="BZ101" s="226"/>
      <c r="CA101" s="226"/>
      <c r="CB101" s="226"/>
      <c r="CC101" s="226"/>
      <c r="CD101" s="226"/>
      <c r="CE101" s="226"/>
      <c r="CF101" s="226"/>
      <c r="CG101" s="226"/>
      <c r="CH101" s="226"/>
      <c r="CI101" s="226"/>
      <c r="CJ101" s="226"/>
      <c r="CK101" s="226"/>
      <c r="CL101" s="226"/>
      <c r="CM101" s="226"/>
      <c r="CN101" s="226"/>
      <c r="CO101" s="226"/>
      <c r="CP101" s="226"/>
      <c r="CQ101" s="226"/>
    </row>
    <row r="102" spans="19:95" x14ac:dyDescent="0.2">
      <c r="S102" s="226"/>
      <c r="T102" s="226"/>
      <c r="U102" s="226"/>
      <c r="V102" s="226"/>
      <c r="W102" s="226"/>
      <c r="X102" s="226"/>
      <c r="Y102" s="226"/>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6"/>
      <c r="BF102" s="226"/>
      <c r="BG102" s="226"/>
      <c r="BH102" s="226"/>
      <c r="BI102" s="226"/>
      <c r="BJ102" s="226"/>
      <c r="BK102" s="226"/>
      <c r="BL102" s="226"/>
      <c r="BM102" s="226"/>
      <c r="BN102" s="226"/>
      <c r="BO102" s="226"/>
      <c r="BP102" s="226"/>
      <c r="BQ102" s="226"/>
      <c r="BR102" s="226"/>
      <c r="BS102" s="226"/>
      <c r="BT102" s="226"/>
      <c r="BU102" s="226"/>
      <c r="BV102" s="226"/>
      <c r="BW102" s="226"/>
      <c r="BX102" s="226"/>
      <c r="BY102" s="226"/>
      <c r="BZ102" s="226"/>
      <c r="CA102" s="226"/>
      <c r="CB102" s="226"/>
      <c r="CC102" s="226"/>
      <c r="CD102" s="226"/>
      <c r="CE102" s="226"/>
      <c r="CF102" s="226"/>
      <c r="CG102" s="226"/>
      <c r="CH102" s="226"/>
      <c r="CI102" s="226"/>
      <c r="CJ102" s="226"/>
      <c r="CK102" s="226"/>
      <c r="CL102" s="226"/>
      <c r="CM102" s="226"/>
      <c r="CN102" s="226"/>
      <c r="CO102" s="226"/>
      <c r="CP102" s="226"/>
      <c r="CQ102" s="226"/>
    </row>
    <row r="103" spans="19:95" x14ac:dyDescent="0.2">
      <c r="S103" s="226"/>
      <c r="T103" s="226"/>
      <c r="U103" s="226"/>
      <c r="V103" s="226"/>
      <c r="W103" s="226"/>
      <c r="X103" s="226"/>
      <c r="Y103" s="226"/>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6"/>
      <c r="BF103" s="226"/>
      <c r="BG103" s="226"/>
      <c r="BH103" s="226"/>
      <c r="BI103" s="226"/>
      <c r="BJ103" s="226"/>
      <c r="BK103" s="226"/>
      <c r="BL103" s="226"/>
      <c r="BM103" s="226"/>
      <c r="BN103" s="226"/>
      <c r="BO103" s="226"/>
      <c r="BP103" s="226"/>
      <c r="BQ103" s="226"/>
      <c r="BR103" s="226"/>
      <c r="BS103" s="226"/>
      <c r="BT103" s="226"/>
      <c r="BU103" s="226"/>
      <c r="BV103" s="226"/>
      <c r="BW103" s="226"/>
      <c r="BX103" s="226"/>
      <c r="BY103" s="226"/>
      <c r="BZ103" s="226"/>
      <c r="CA103" s="226"/>
      <c r="CB103" s="226"/>
      <c r="CC103" s="226"/>
      <c r="CD103" s="226"/>
      <c r="CE103" s="226"/>
      <c r="CF103" s="226"/>
      <c r="CG103" s="226"/>
      <c r="CH103" s="226"/>
      <c r="CI103" s="226"/>
      <c r="CJ103" s="226"/>
      <c r="CK103" s="226"/>
      <c r="CL103" s="226"/>
      <c r="CM103" s="226"/>
      <c r="CN103" s="226"/>
      <c r="CO103" s="226"/>
      <c r="CP103" s="226"/>
      <c r="CQ103" s="226"/>
    </row>
    <row r="104" spans="19:95" x14ac:dyDescent="0.2">
      <c r="S104" s="226"/>
      <c r="T104" s="226"/>
      <c r="U104" s="226"/>
      <c r="V104" s="226"/>
      <c r="W104" s="226"/>
      <c r="X104" s="226"/>
      <c r="Y104" s="226"/>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6"/>
      <c r="BF104" s="226"/>
      <c r="BG104" s="226"/>
      <c r="BH104" s="226"/>
      <c r="BI104" s="226"/>
      <c r="BJ104" s="226"/>
      <c r="BK104" s="226"/>
      <c r="BL104" s="226"/>
      <c r="BM104" s="226"/>
      <c r="BN104" s="226"/>
      <c r="BO104" s="226"/>
      <c r="BP104" s="226"/>
      <c r="BQ104" s="226"/>
      <c r="BR104" s="226"/>
      <c r="BS104" s="226"/>
      <c r="BT104" s="226"/>
      <c r="BU104" s="226"/>
      <c r="BV104" s="226"/>
      <c r="BW104" s="226"/>
      <c r="BX104" s="226"/>
      <c r="BY104" s="226"/>
      <c r="BZ104" s="226"/>
      <c r="CA104" s="226"/>
      <c r="CB104" s="226"/>
      <c r="CC104" s="226"/>
      <c r="CD104" s="226"/>
      <c r="CE104" s="226"/>
      <c r="CF104" s="226"/>
      <c r="CG104" s="226"/>
      <c r="CH104" s="226"/>
      <c r="CI104" s="226"/>
      <c r="CJ104" s="226"/>
      <c r="CK104" s="226"/>
      <c r="CL104" s="226"/>
      <c r="CM104" s="226"/>
      <c r="CN104" s="226"/>
      <c r="CO104" s="226"/>
      <c r="CP104" s="226"/>
      <c r="CQ104" s="226"/>
    </row>
  </sheetData>
  <sheetProtection selectLockedCells="1"/>
  <mergeCells count="42">
    <mergeCell ref="AV1:AZ1"/>
    <mergeCell ref="AV24:AZ24"/>
    <mergeCell ref="BE1:BI1"/>
    <mergeCell ref="BE24:BI24"/>
    <mergeCell ref="AT4:BB4"/>
    <mergeCell ref="AT12:BB12"/>
    <mergeCell ref="AT27:BB27"/>
    <mergeCell ref="AT35:BB35"/>
    <mergeCell ref="BC4:BK4"/>
    <mergeCell ref="BC12:BK12"/>
    <mergeCell ref="BC27:BK27"/>
    <mergeCell ref="BC35:BK35"/>
    <mergeCell ref="AB27:AJ27"/>
    <mergeCell ref="AB35:AJ35"/>
    <mergeCell ref="AK4:AS4"/>
    <mergeCell ref="AK12:AS12"/>
    <mergeCell ref="AK27:AS27"/>
    <mergeCell ref="AK35:AS35"/>
    <mergeCell ref="AD1:AH1"/>
    <mergeCell ref="AD24:AH24"/>
    <mergeCell ref="AM24:AQ24"/>
    <mergeCell ref="A12:I12"/>
    <mergeCell ref="A4:I4"/>
    <mergeCell ref="J4:R4"/>
    <mergeCell ref="J12:R12"/>
    <mergeCell ref="C1:F1"/>
    <mergeCell ref="L1:P1"/>
    <mergeCell ref="S12:AA12"/>
    <mergeCell ref="AM1:AQ1"/>
    <mergeCell ref="U1:Y1"/>
    <mergeCell ref="AB4:AJ4"/>
    <mergeCell ref="AB12:AJ12"/>
    <mergeCell ref="A27:I27"/>
    <mergeCell ref="A35:I35"/>
    <mergeCell ref="J27:R27"/>
    <mergeCell ref="J35:R35"/>
    <mergeCell ref="S4:AA4"/>
    <mergeCell ref="C24:G24"/>
    <mergeCell ref="L24:P24"/>
    <mergeCell ref="U24:Y24"/>
    <mergeCell ref="S27:AA27"/>
    <mergeCell ref="S35:AA35"/>
  </mergeCells>
  <conditionalFormatting sqref="C6:C11 C14:C22 L14:L22 AD14:AD22 AM14:AM22 AV14:AV22 BE14:BE22 BE37:BE45 C37:C45 L37:L45 U37:U45 AD37:AD45 AM37:AM45 AV37:AV45 U14:U22">
    <cfRule type="cellIs" dxfId="14" priority="21" stopIfTrue="1" operator="equal">
      <formula>""</formula>
    </cfRule>
  </conditionalFormatting>
  <conditionalFormatting sqref="BE29:BE34">
    <cfRule type="cellIs" dxfId="13" priority="1" stopIfTrue="1" operator="equal">
      <formula>""</formula>
    </cfRule>
  </conditionalFormatting>
  <conditionalFormatting sqref="L6:L11">
    <cfRule type="cellIs" dxfId="12" priority="13" stopIfTrue="1" operator="equal">
      <formula>""</formula>
    </cfRule>
  </conditionalFormatting>
  <conditionalFormatting sqref="C29:C34">
    <cfRule type="cellIs" dxfId="11" priority="12" stopIfTrue="1" operator="equal">
      <formula>""</formula>
    </cfRule>
  </conditionalFormatting>
  <conditionalFormatting sqref="L29:L34">
    <cfRule type="cellIs" dxfId="10" priority="11" stopIfTrue="1" operator="equal">
      <formula>""</formula>
    </cfRule>
  </conditionalFormatting>
  <conditionalFormatting sqref="U6:U11">
    <cfRule type="cellIs" dxfId="9" priority="10" stopIfTrue="1" operator="equal">
      <formula>""</formula>
    </cfRule>
  </conditionalFormatting>
  <conditionalFormatting sqref="U29:U34">
    <cfRule type="cellIs" dxfId="8" priority="9" stopIfTrue="1" operator="equal">
      <formula>""</formula>
    </cfRule>
  </conditionalFormatting>
  <conditionalFormatting sqref="AD6:AD11">
    <cfRule type="cellIs" dxfId="7" priority="8" stopIfTrue="1" operator="equal">
      <formula>""</formula>
    </cfRule>
  </conditionalFormatting>
  <conditionalFormatting sqref="AD29:AD34">
    <cfRule type="cellIs" dxfId="6" priority="7" stopIfTrue="1" operator="equal">
      <formula>""</formula>
    </cfRule>
  </conditionalFormatting>
  <conditionalFormatting sqref="AM6:AM11">
    <cfRule type="cellIs" dxfId="5" priority="6" stopIfTrue="1" operator="equal">
      <formula>""</formula>
    </cfRule>
  </conditionalFormatting>
  <conditionalFormatting sqref="AM29:AM34">
    <cfRule type="cellIs" dxfId="4" priority="5" stopIfTrue="1" operator="equal">
      <formula>""</formula>
    </cfRule>
  </conditionalFormatting>
  <conditionalFormatting sqref="AV6:AV11">
    <cfRule type="cellIs" dxfId="3" priority="4" stopIfTrue="1" operator="equal">
      <formula>""</formula>
    </cfRule>
  </conditionalFormatting>
  <conditionalFormatting sqref="AV29:AV34">
    <cfRule type="cellIs" dxfId="2" priority="3" stopIfTrue="1" operator="equal">
      <formula>""</formula>
    </cfRule>
  </conditionalFormatting>
  <conditionalFormatting sqref="BE6:BE11">
    <cfRule type="cellIs" dxfId="1" priority="2" stopIfTrue="1" operator="equal">
      <formula>""</formula>
    </cfRule>
  </conditionalFormatting>
  <pageMargins left="0.91" right="0.75" top="0.17" bottom="0.19" header="0.42" footer="0.22"/>
  <pageSetup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H29"/>
  <sheetViews>
    <sheetView showGridLines="0" tabSelected="1" zoomScale="80" zoomScaleNormal="80" zoomScaleSheetLayoutView="100" workbookViewId="0">
      <pane xSplit="5" ySplit="4" topLeftCell="F5" activePane="bottomRight" state="frozen"/>
      <selection pane="topRight" activeCell="E1" sqref="E1"/>
      <selection pane="bottomLeft" activeCell="A4" sqref="A4"/>
      <selection pane="bottomRight" activeCell="I41" sqref="I41"/>
    </sheetView>
  </sheetViews>
  <sheetFormatPr defaultColWidth="9.140625" defaultRowHeight="12.75" x14ac:dyDescent="0.2"/>
  <cols>
    <col min="1" max="1" width="8.28515625" style="10" customWidth="1"/>
    <col min="2" max="2" width="14.140625" style="29" customWidth="1"/>
    <col min="3" max="3" width="6.85546875" style="10" customWidth="1"/>
    <col min="4" max="4" width="11" style="10" customWidth="1"/>
    <col min="5" max="5" width="12.7109375" style="10" customWidth="1"/>
    <col min="6" max="6" width="15.140625" style="10" hidden="1" customWidth="1"/>
    <col min="7" max="7" width="25.7109375" style="11" customWidth="1"/>
    <col min="8" max="8" width="12.7109375" style="10" hidden="1" customWidth="1"/>
    <col min="9" max="9" width="25.7109375" style="11" customWidth="1"/>
    <col min="10" max="10" width="25.7109375" style="10" hidden="1" customWidth="1"/>
    <col min="11" max="11" width="25.7109375" style="11" customWidth="1"/>
    <col min="12" max="12" width="25.7109375" style="10" hidden="1" customWidth="1"/>
    <col min="13" max="13" width="25.7109375" style="11" customWidth="1"/>
    <col min="14" max="14" width="25.7109375" style="10" hidden="1" customWidth="1"/>
    <col min="15" max="15" width="25.7109375" style="11" customWidth="1"/>
    <col min="16" max="16" width="25.7109375" style="10" hidden="1" customWidth="1"/>
    <col min="17" max="17" width="25.7109375" style="11" customWidth="1"/>
    <col min="18" max="18" width="25.7109375" style="10" hidden="1" customWidth="1"/>
    <col min="19" max="19" width="25.7109375" style="11" customWidth="1"/>
    <col min="20" max="20" width="25.7109375" style="10" hidden="1" customWidth="1"/>
    <col min="21" max="21" width="25.7109375" style="11" customWidth="1"/>
    <col min="22" max="22" width="25.7109375" style="10" hidden="1" customWidth="1"/>
    <col min="23" max="23" width="25.7109375" style="11" customWidth="1"/>
    <col min="24" max="24" width="25.7109375" style="10" hidden="1" customWidth="1"/>
    <col min="25" max="25" width="25.7109375" style="11" customWidth="1"/>
    <col min="26" max="26" width="25.7109375" style="10" hidden="1" customWidth="1"/>
    <col min="27" max="27" width="25.7109375" style="11" customWidth="1"/>
    <col min="28" max="28" width="25.7109375" style="10" hidden="1" customWidth="1"/>
    <col min="29" max="29" width="25.7109375" style="11" customWidth="1"/>
    <col min="30" max="30" width="25.7109375" style="10" hidden="1" customWidth="1"/>
    <col min="31" max="31" width="25.7109375" style="11" customWidth="1"/>
    <col min="32" max="32" width="25.7109375" style="10" hidden="1" customWidth="1"/>
    <col min="33" max="33" width="25.7109375" style="11" customWidth="1"/>
    <col min="34" max="34" width="30.7109375" style="10" hidden="1" customWidth="1"/>
    <col min="35" max="16384" width="9.140625" style="10"/>
  </cols>
  <sheetData>
    <row r="1" spans="1:34" ht="32.25" customHeight="1" x14ac:dyDescent="0.2"/>
    <row r="2" spans="1:34" x14ac:dyDescent="0.2">
      <c r="B2" s="43"/>
    </row>
    <row r="3" spans="1:34" s="8" customFormat="1" ht="18" x14ac:dyDescent="0.25">
      <c r="B3"/>
      <c r="C3" s="7"/>
      <c r="D3" s="7"/>
      <c r="G3" s="212" t="s">
        <v>63</v>
      </c>
      <c r="H3" s="211"/>
      <c r="I3" s="212" t="s">
        <v>67</v>
      </c>
      <c r="J3" s="211"/>
      <c r="K3" s="212" t="s">
        <v>64</v>
      </c>
      <c r="L3" s="211"/>
      <c r="M3" s="212" t="s">
        <v>68</v>
      </c>
      <c r="N3" s="211"/>
      <c r="O3" s="211" t="s">
        <v>65</v>
      </c>
      <c r="P3" s="211"/>
      <c r="Q3" s="211" t="s">
        <v>69</v>
      </c>
      <c r="R3" s="211"/>
      <c r="S3" s="211" t="s">
        <v>66</v>
      </c>
      <c r="T3" s="211"/>
      <c r="U3" s="211" t="s">
        <v>63</v>
      </c>
      <c r="V3" s="211"/>
      <c r="W3" s="211" t="s">
        <v>67</v>
      </c>
      <c r="X3" s="211"/>
      <c r="Y3" s="211" t="s">
        <v>64</v>
      </c>
      <c r="Z3" s="211"/>
      <c r="AA3" s="211" t="s">
        <v>68</v>
      </c>
      <c r="AB3" s="211"/>
      <c r="AC3" s="211" t="s">
        <v>65</v>
      </c>
      <c r="AD3" s="211"/>
      <c r="AE3" s="211" t="s">
        <v>69</v>
      </c>
      <c r="AF3" s="211"/>
      <c r="AG3" s="211" t="s">
        <v>66</v>
      </c>
    </row>
    <row r="4" spans="1:34" s="8" customFormat="1" ht="18.75" thickBot="1" x14ac:dyDescent="0.3">
      <c r="B4" s="46"/>
      <c r="C4" s="5"/>
      <c r="D4" s="305" t="s">
        <v>85</v>
      </c>
      <c r="E4" s="306" t="s">
        <v>86</v>
      </c>
      <c r="F4" s="236"/>
      <c r="G4" s="237">
        <f>Notes!D2</f>
        <v>44473</v>
      </c>
      <c r="H4" s="237">
        <f>G4</f>
        <v>44473</v>
      </c>
      <c r="I4" s="237">
        <f>G4+1</f>
        <v>44474</v>
      </c>
      <c r="J4" s="237">
        <f t="shared" ref="J4:AH4" si="0">H4+1</f>
        <v>44474</v>
      </c>
      <c r="K4" s="237">
        <f t="shared" si="0"/>
        <v>44475</v>
      </c>
      <c r="L4" s="237">
        <f t="shared" si="0"/>
        <v>44475</v>
      </c>
      <c r="M4" s="237">
        <f t="shared" si="0"/>
        <v>44476</v>
      </c>
      <c r="N4" s="237">
        <f t="shared" si="0"/>
        <v>44476</v>
      </c>
      <c r="O4" s="237">
        <f t="shared" si="0"/>
        <v>44477</v>
      </c>
      <c r="P4" s="237">
        <f t="shared" si="0"/>
        <v>44477</v>
      </c>
      <c r="Q4" s="237">
        <f t="shared" si="0"/>
        <v>44478</v>
      </c>
      <c r="R4" s="237">
        <f t="shared" si="0"/>
        <v>44478</v>
      </c>
      <c r="S4" s="237">
        <f t="shared" si="0"/>
        <v>44479</v>
      </c>
      <c r="T4" s="237">
        <f t="shared" si="0"/>
        <v>44479</v>
      </c>
      <c r="U4" s="237">
        <f t="shared" si="0"/>
        <v>44480</v>
      </c>
      <c r="V4" s="237">
        <f t="shared" si="0"/>
        <v>44480</v>
      </c>
      <c r="W4" s="237">
        <f t="shared" si="0"/>
        <v>44481</v>
      </c>
      <c r="X4" s="237">
        <f t="shared" si="0"/>
        <v>44481</v>
      </c>
      <c r="Y4" s="237">
        <f t="shared" si="0"/>
        <v>44482</v>
      </c>
      <c r="Z4" s="237">
        <f t="shared" si="0"/>
        <v>44482</v>
      </c>
      <c r="AA4" s="237">
        <f t="shared" si="0"/>
        <v>44483</v>
      </c>
      <c r="AB4" s="237">
        <f t="shared" si="0"/>
        <v>44483</v>
      </c>
      <c r="AC4" s="237">
        <f t="shared" si="0"/>
        <v>44484</v>
      </c>
      <c r="AD4" s="237">
        <f t="shared" si="0"/>
        <v>44484</v>
      </c>
      <c r="AE4" s="237">
        <f t="shared" si="0"/>
        <v>44485</v>
      </c>
      <c r="AF4" s="237">
        <f t="shared" si="0"/>
        <v>44485</v>
      </c>
      <c r="AG4" s="237">
        <f t="shared" si="0"/>
        <v>44486</v>
      </c>
      <c r="AH4" s="30">
        <f t="shared" si="0"/>
        <v>44486</v>
      </c>
    </row>
    <row r="5" spans="1:34" s="8" customFormat="1" ht="18" x14ac:dyDescent="0.25">
      <c r="A5" s="576" t="s">
        <v>87</v>
      </c>
      <c r="B5" s="572" t="s">
        <v>23</v>
      </c>
      <c r="C5" s="572"/>
      <c r="D5" s="572"/>
      <c r="E5" s="573"/>
      <c r="F5" s="208"/>
      <c r="G5" s="209" t="s">
        <v>23</v>
      </c>
      <c r="H5" s="209" t="s">
        <v>23</v>
      </c>
      <c r="I5" s="209" t="s">
        <v>23</v>
      </c>
      <c r="J5" s="209" t="s">
        <v>23</v>
      </c>
      <c r="K5" s="209" t="s">
        <v>23</v>
      </c>
      <c r="L5" s="209" t="s">
        <v>23</v>
      </c>
      <c r="M5" s="209" t="s">
        <v>23</v>
      </c>
      <c r="N5" s="209" t="s">
        <v>23</v>
      </c>
      <c r="O5" s="209" t="s">
        <v>23</v>
      </c>
      <c r="P5" s="209" t="s">
        <v>23</v>
      </c>
      <c r="Q5" s="209" t="s">
        <v>23</v>
      </c>
      <c r="R5" s="209" t="s">
        <v>23</v>
      </c>
      <c r="S5" s="209" t="s">
        <v>23</v>
      </c>
      <c r="T5" s="209" t="s">
        <v>23</v>
      </c>
      <c r="U5" s="209" t="s">
        <v>23</v>
      </c>
      <c r="V5" s="209" t="s">
        <v>23</v>
      </c>
      <c r="W5" s="209" t="s">
        <v>23</v>
      </c>
      <c r="X5" s="209" t="s">
        <v>23</v>
      </c>
      <c r="Y5" s="209" t="s">
        <v>23</v>
      </c>
      <c r="Z5" s="209" t="s">
        <v>23</v>
      </c>
      <c r="AA5" s="209" t="s">
        <v>23</v>
      </c>
      <c r="AB5" s="209" t="s">
        <v>23</v>
      </c>
      <c r="AC5" s="209" t="s">
        <v>23</v>
      </c>
      <c r="AD5" s="209" t="s">
        <v>23</v>
      </c>
      <c r="AE5" s="209" t="s">
        <v>23</v>
      </c>
      <c r="AF5" s="209" t="s">
        <v>23</v>
      </c>
      <c r="AG5" s="209" t="s">
        <v>23</v>
      </c>
      <c r="AH5" s="7"/>
    </row>
    <row r="6" spans="1:34" x14ac:dyDescent="0.2">
      <c r="A6" s="577"/>
      <c r="B6" s="196" t="str">
        <f>'Tables - lists and codes'!$A$7</f>
        <v>Early Ck</v>
      </c>
      <c r="C6" s="218" t="str">
        <f>('Tables - lists and codes'!C7)</f>
        <v>P</v>
      </c>
      <c r="D6" s="235">
        <f>'Tables - lists and codes'!D7</f>
        <v>0.20833333333333334</v>
      </c>
      <c r="E6" s="307">
        <f>'Tables - lists and codes'!E7</f>
        <v>0.5625</v>
      </c>
      <c r="F6" s="62" t="e">
        <f>MATCH($B6,Schedule!F$5:F$23,0)</f>
        <v>#N/A</v>
      </c>
      <c r="G6" s="201" t="str">
        <f>IFERROR(VLOOKUP(F6,Schedule!$A$5:$D$23,4,FALSE),"")</f>
        <v/>
      </c>
      <c r="H6" s="202" t="e">
        <f>MATCH($B6,Schedule!$H$5:$H23,0)</f>
        <v>#N/A</v>
      </c>
      <c r="I6" s="201" t="str">
        <f>IFERROR(VLOOKUP(H6,Schedule!$A$5:$D$23,4,FALSE),"")</f>
        <v/>
      </c>
      <c r="J6" s="202" t="e">
        <f>MATCH($B6,Schedule!J$5:J$23,0)</f>
        <v>#N/A</v>
      </c>
      <c r="K6" s="201" t="str">
        <f>IFERROR(VLOOKUP(J6,Schedule!$A$5:$D$23,4,FALSE),"")</f>
        <v/>
      </c>
      <c r="L6" s="202" t="e">
        <f>MATCH($B6,Schedule!L$5:L23,0)</f>
        <v>#N/A</v>
      </c>
      <c r="M6" s="201" t="str">
        <f>IFERROR(VLOOKUP(L6,Schedule!$A$5:$D$23,4,FALSE),"")</f>
        <v/>
      </c>
      <c r="N6" s="202" t="e">
        <f>MATCH($B6,Schedule!N$5:N$23,0)</f>
        <v>#N/A</v>
      </c>
      <c r="O6" s="201" t="str">
        <f>IFERROR(VLOOKUP(N6,Schedule!$A$5:$D$23,4,FALSE),"")</f>
        <v/>
      </c>
      <c r="P6" s="202" t="e">
        <f>MATCH($B6,Schedule!P$5:P$23,0)</f>
        <v>#N/A</v>
      </c>
      <c r="Q6" s="201" t="str">
        <f>IFERROR(VLOOKUP(P6,Schedule!$A$5:$D$23,4,FALSE),"")</f>
        <v/>
      </c>
      <c r="R6" s="202" t="e">
        <f>MATCH($B6,Schedule!R$5:R$23,0)</f>
        <v>#N/A</v>
      </c>
      <c r="S6" s="201" t="str">
        <f>IFERROR(VLOOKUP(R6,Schedule!$A$5:$D$23,4,FALSE),"")</f>
        <v/>
      </c>
      <c r="T6" s="202" t="e">
        <f>MATCH($B6,Schedule!U$5:U$23,0)</f>
        <v>#N/A</v>
      </c>
      <c r="U6" s="201" t="str">
        <f>IFERROR(VLOOKUP(T6,Schedule!$A$5:$D$23,4,FALSE),"")</f>
        <v/>
      </c>
      <c r="V6" s="202" t="e">
        <f>MATCH($B6,Schedule!W$5:W$23,0)</f>
        <v>#N/A</v>
      </c>
      <c r="W6" s="201" t="str">
        <f>IFERROR(VLOOKUP(V6,Schedule!$A$5:$D$23,4,FALSE),"")</f>
        <v/>
      </c>
      <c r="X6" s="202" t="e">
        <f>MATCH($B6,Schedule!Y$5:Y$23,0)</f>
        <v>#N/A</v>
      </c>
      <c r="Y6" s="201" t="str">
        <f>IFERROR(VLOOKUP(X6,Schedule!$A$5:$D$23,4,FALSE),"")</f>
        <v/>
      </c>
      <c r="Z6" s="202" t="e">
        <f>MATCH($B6,Schedule!AA$5:AA$23,0)</f>
        <v>#N/A</v>
      </c>
      <c r="AA6" s="201" t="str">
        <f>IFERROR(VLOOKUP(Z6,Schedule!$A$5:$D$23,4,FALSE),"")</f>
        <v/>
      </c>
      <c r="AB6" s="202" t="e">
        <f>MATCH($B6,Schedule!AC$5:AC$23,0)</f>
        <v>#N/A</v>
      </c>
      <c r="AC6" s="201" t="str">
        <f>IFERROR(VLOOKUP(AB6,Schedule!$A$5:$D$23,4,FALSE),"")</f>
        <v/>
      </c>
      <c r="AD6" s="202" t="e">
        <f>MATCH($B6,Schedule!AE$5:AE$23,0)</f>
        <v>#N/A</v>
      </c>
      <c r="AE6" s="201" t="str">
        <f>IFERROR(VLOOKUP(AD6,Schedule!$A$5:$D$23,4,FALSE),"")</f>
        <v/>
      </c>
      <c r="AF6" s="202" t="e">
        <f>MATCH($B6,Schedule!AG$5:AG$23,0)</f>
        <v>#N/A</v>
      </c>
      <c r="AG6" s="201" t="str">
        <f>IFERROR(VLOOKUP(AF6,Schedule!$A$5:$D$23,4,FALSE),"")</f>
        <v/>
      </c>
      <c r="AH6" s="207" t="e">
        <f>MATCH($B6,#REF!,0)</f>
        <v>#REF!</v>
      </c>
    </row>
    <row r="7" spans="1:34" x14ac:dyDescent="0.2">
      <c r="A7" s="577"/>
      <c r="B7" s="196" t="str">
        <f>'Tables - lists and codes'!$A$8</f>
        <v>Prep Ck</v>
      </c>
      <c r="C7" s="218" t="str">
        <f>('Tables - lists and codes'!C8)</f>
        <v>P</v>
      </c>
      <c r="D7" s="235">
        <f>'Tables - lists and codes'!D8</f>
        <v>0.25</v>
      </c>
      <c r="E7" s="307">
        <f>'Tables - lists and codes'!E8</f>
        <v>0.60416666666666663</v>
      </c>
      <c r="F7" s="62" t="e">
        <f>MATCH($B7,Schedule!F$5:F$23,0)</f>
        <v>#N/A</v>
      </c>
      <c r="G7" s="201" t="str">
        <f>IFERROR(VLOOKUP(F7,Schedule!$A$5:$D$23,4,FALSE),"")</f>
        <v/>
      </c>
      <c r="H7" s="202" t="e">
        <f>MATCH($B7,Schedule!$H$5:$H23,0)</f>
        <v>#N/A</v>
      </c>
      <c r="I7" s="201" t="str">
        <f>IFERROR(VLOOKUP(H7,Schedule!$A$5:$D$23,4,FALSE),"")</f>
        <v/>
      </c>
      <c r="J7" s="202" t="e">
        <f>MATCH($B7,Schedule!J$5:J$23,0)</f>
        <v>#N/A</v>
      </c>
      <c r="K7" s="201" t="str">
        <f>IFERROR(VLOOKUP(J7,Schedule!$A$5:$D$23,4,FALSE),"")</f>
        <v/>
      </c>
      <c r="L7" s="202" t="e">
        <f>MATCH($B7,Schedule!L$5:L23,0)</f>
        <v>#N/A</v>
      </c>
      <c r="M7" s="201" t="str">
        <f>IFERROR(VLOOKUP(L7,Schedule!$A$5:$D$23,4,FALSE),"")</f>
        <v/>
      </c>
      <c r="N7" s="202" t="e">
        <f>MATCH($B7,Schedule!N$5:N$23,0)</f>
        <v>#N/A</v>
      </c>
      <c r="O7" s="201" t="str">
        <f>IFERROR(VLOOKUP(N7,Schedule!$A$5:$D$23,4,FALSE),"")</f>
        <v/>
      </c>
      <c r="P7" s="202" t="e">
        <f>MATCH($B7,Schedule!P$5:P$23,0)</f>
        <v>#N/A</v>
      </c>
      <c r="Q7" s="201" t="str">
        <f>IFERROR(VLOOKUP(P7,Schedule!$A$5:$D$23,4,FALSE),"")</f>
        <v/>
      </c>
      <c r="R7" s="202" t="e">
        <f>MATCH($B7,Schedule!R$5:R$23,0)</f>
        <v>#N/A</v>
      </c>
      <c r="S7" s="201" t="str">
        <f>IFERROR(VLOOKUP(R7,Schedule!$A$5:$D$23,4,FALSE),"")</f>
        <v/>
      </c>
      <c r="T7" s="202" t="e">
        <f>MATCH($B7,Schedule!U$5:U$23,0)</f>
        <v>#N/A</v>
      </c>
      <c r="U7" s="201" t="str">
        <f>IFERROR(VLOOKUP(T7,Schedule!$A$5:$D$23,4,FALSE),"")</f>
        <v/>
      </c>
      <c r="V7" s="202" t="e">
        <f>MATCH($B7,Schedule!W$5:W$23,0)</f>
        <v>#N/A</v>
      </c>
      <c r="W7" s="201" t="str">
        <f>IFERROR(VLOOKUP(V7,Schedule!$A$5:$D$23,4,FALSE),"")</f>
        <v/>
      </c>
      <c r="X7" s="202" t="e">
        <f>MATCH($B7,Schedule!Y$5:Y$23,0)</f>
        <v>#N/A</v>
      </c>
      <c r="Y7" s="201" t="str">
        <f>IFERROR(VLOOKUP(X7,Schedule!$A$5:$D$23,4,FALSE),"")</f>
        <v/>
      </c>
      <c r="Z7" s="202" t="e">
        <f>MATCH($B7,Schedule!AA$5:AA$23,0)</f>
        <v>#N/A</v>
      </c>
      <c r="AA7" s="201" t="str">
        <f>IFERROR(VLOOKUP(Z7,Schedule!$A$5:$D$23,4,FALSE),"")</f>
        <v/>
      </c>
      <c r="AB7" s="202" t="e">
        <f>MATCH($B7,Schedule!AC$5:AC$23,0)</f>
        <v>#N/A</v>
      </c>
      <c r="AC7" s="201" t="str">
        <f>IFERROR(VLOOKUP(AB7,Schedule!$A$5:$D$23,4,FALSE),"")</f>
        <v/>
      </c>
      <c r="AD7" s="202" t="e">
        <f>MATCH($B7,Schedule!AE$5:AE$23,0)</f>
        <v>#N/A</v>
      </c>
      <c r="AE7" s="201" t="str">
        <f>IFERROR(VLOOKUP(AD7,Schedule!$A$5:$D$23,4,FALSE),"")</f>
        <v/>
      </c>
      <c r="AF7" s="202" t="e">
        <f>MATCH($B7,Schedule!AG$5:AG$23,0)</f>
        <v>#N/A</v>
      </c>
      <c r="AG7" s="201" t="str">
        <f>IFERROR(VLOOKUP(AF7,Schedule!$A$5:$D$23,4,FALSE),"")</f>
        <v/>
      </c>
      <c r="AH7" s="207" t="e">
        <f>MATCH($B7,#REF!,0)</f>
        <v>#REF!</v>
      </c>
    </row>
    <row r="8" spans="1:34" x14ac:dyDescent="0.2">
      <c r="A8" s="577"/>
      <c r="B8" s="196" t="str">
        <f>'Tables - lists and codes'!$A$9</f>
        <v>B&amp;P Ck</v>
      </c>
      <c r="C8" s="234" t="str">
        <f>('Tables - lists and codes'!C9)</f>
        <v>P/R</v>
      </c>
      <c r="D8" s="235">
        <f>'Tables - lists and codes'!D9</f>
        <v>0.29166666666666669</v>
      </c>
      <c r="E8" s="307">
        <f>'Tables - lists and codes'!E9</f>
        <v>0.58333333333333337</v>
      </c>
      <c r="F8" s="62" t="e">
        <f>MATCH($B8,Schedule!F$5:F$23,0)</f>
        <v>#N/A</v>
      </c>
      <c r="G8" s="201" t="str">
        <f>IFERROR(VLOOKUP(F8,Schedule!$A$5:$D$23,4,FALSE),"")</f>
        <v/>
      </c>
      <c r="H8" s="202" t="e">
        <f>MATCH($B8,Schedule!$H$5:$H23,0)</f>
        <v>#N/A</v>
      </c>
      <c r="I8" s="201" t="str">
        <f>IFERROR(VLOOKUP(H8,Schedule!$A$5:$D$23,4,FALSE),"")</f>
        <v/>
      </c>
      <c r="J8" s="202" t="e">
        <f>MATCH($B8,Schedule!J$5:J$23,0)</f>
        <v>#N/A</v>
      </c>
      <c r="K8" s="201" t="str">
        <f>IFERROR(VLOOKUP(J8,Schedule!$A$5:$D$23,4,FALSE),"")</f>
        <v/>
      </c>
      <c r="L8" s="202" t="e">
        <f>MATCH($B8,Schedule!L$5:L23,0)</f>
        <v>#N/A</v>
      </c>
      <c r="M8" s="201" t="str">
        <f>IFERROR(VLOOKUP(L8,Schedule!$A$5:$D$23,4,FALSE),"")</f>
        <v/>
      </c>
      <c r="N8" s="202" t="e">
        <f>MATCH($B8,Schedule!N$5:N$23,0)</f>
        <v>#N/A</v>
      </c>
      <c r="O8" s="201" t="str">
        <f>IFERROR(VLOOKUP(N8,Schedule!$A$5:$D$23,4,FALSE),"")</f>
        <v/>
      </c>
      <c r="P8" s="202" t="e">
        <f>MATCH($B8,Schedule!P$5:P$23,0)</f>
        <v>#N/A</v>
      </c>
      <c r="Q8" s="469" t="str">
        <f>IFERROR(VLOOKUP(P8,Schedule!$A$5:$D$23,4,FALSE),"")</f>
        <v/>
      </c>
      <c r="R8" s="469" t="e">
        <f>MATCH($B8,Schedule!R$5:R$23,0)</f>
        <v>#N/A</v>
      </c>
      <c r="S8" s="469" t="str">
        <f>IFERROR(VLOOKUP(R8,Schedule!$A$5:$D$23,4,FALSE),"")</f>
        <v/>
      </c>
      <c r="T8" s="202" t="e">
        <f>MATCH($B8,Schedule!U$5:U$23,0)</f>
        <v>#N/A</v>
      </c>
      <c r="U8" s="201" t="str">
        <f>IFERROR(VLOOKUP(T8,Schedule!$A$5:$D$23,4,FALSE),"")</f>
        <v/>
      </c>
      <c r="V8" s="202" t="e">
        <f>MATCH($B8,Schedule!W$5:W$23,0)</f>
        <v>#N/A</v>
      </c>
      <c r="W8" s="201" t="str">
        <f>IFERROR(VLOOKUP(V8,Schedule!$A$5:$D$23,4,FALSE),"")</f>
        <v/>
      </c>
      <c r="X8" s="202" t="e">
        <f>MATCH($B8,Schedule!Y$5:Y$23,0)</f>
        <v>#N/A</v>
      </c>
      <c r="Y8" s="201" t="str">
        <f>IFERROR(VLOOKUP(X8,Schedule!$A$5:$D$23,4,FALSE),"")</f>
        <v/>
      </c>
      <c r="Z8" s="202" t="e">
        <f>MATCH($B8,Schedule!AA$5:AA$23,0)</f>
        <v>#N/A</v>
      </c>
      <c r="AA8" s="201" t="str">
        <f>IFERROR(VLOOKUP(Z8,Schedule!$A$5:$D$23,4,FALSE),"")</f>
        <v/>
      </c>
      <c r="AB8" s="202" t="e">
        <f>MATCH($B8,Schedule!AC$5:AC$23,0)</f>
        <v>#N/A</v>
      </c>
      <c r="AC8" s="201" t="str">
        <f>IFERROR(VLOOKUP(AB8,Schedule!$A$5:$D$23,4,FALSE),"")</f>
        <v/>
      </c>
      <c r="AD8" s="202" t="e">
        <f>MATCH($B8,Schedule!AE$5:AE$23,0)</f>
        <v>#N/A</v>
      </c>
      <c r="AE8" s="469" t="str">
        <f>IFERROR(VLOOKUP(AD8,Schedule!$A$5:$D$23,4,FALSE),"")</f>
        <v/>
      </c>
      <c r="AF8" s="469" t="e">
        <f>MATCH($B8,Schedule!AG$5:AG$23,0)</f>
        <v>#N/A</v>
      </c>
      <c r="AG8" s="469" t="str">
        <f>IFERROR(VLOOKUP(AF8,Schedule!$A$5:$D$23,4,FALSE),"")</f>
        <v/>
      </c>
      <c r="AH8" s="207" t="e">
        <f>MATCH($B8,#REF!,0)</f>
        <v>#REF!</v>
      </c>
    </row>
    <row r="9" spans="1:34" x14ac:dyDescent="0.2">
      <c r="A9" s="577"/>
      <c r="B9" s="196" t="str">
        <f>'Tables - lists and codes'!$A$10</f>
        <v>Deli Ck</v>
      </c>
      <c r="C9" s="218" t="str">
        <f>('Tables - lists and codes'!C10)</f>
        <v>P</v>
      </c>
      <c r="D9" s="235">
        <f>'Tables - lists and codes'!D10</f>
        <v>0.45833333333333331</v>
      </c>
      <c r="E9" s="307">
        <f>'Tables - lists and codes'!E10</f>
        <v>0.8125</v>
      </c>
      <c r="F9" s="62" t="e">
        <f>MATCH($B9,Schedule!F$5:F$23,0)</f>
        <v>#N/A</v>
      </c>
      <c r="G9" s="201" t="str">
        <f>IFERROR(VLOOKUP(F9,Schedule!$A$5:$D$23,4,FALSE),"")</f>
        <v/>
      </c>
      <c r="H9" s="202" t="e">
        <f>MATCH($B9,Schedule!$H$5:$H23,0)</f>
        <v>#N/A</v>
      </c>
      <c r="I9" s="201" t="str">
        <f>IFERROR(VLOOKUP(H9,Schedule!$A$5:$D$23,4,FALSE),"")</f>
        <v/>
      </c>
      <c r="J9" s="202" t="e">
        <f>MATCH($B9,Schedule!J$5:J$23,0)</f>
        <v>#N/A</v>
      </c>
      <c r="K9" s="201" t="str">
        <f>IFERROR(VLOOKUP(J9,Schedule!$A$5:$D$23,4,FALSE),"")</f>
        <v/>
      </c>
      <c r="L9" s="202" t="e">
        <f>MATCH($B9,Schedule!L$5:L23,0)</f>
        <v>#N/A</v>
      </c>
      <c r="M9" s="201" t="str">
        <f>IFERROR(VLOOKUP(L9,Schedule!$A$5:$D$23,4,FALSE),"")</f>
        <v/>
      </c>
      <c r="N9" s="202" t="e">
        <f>MATCH($B9,Schedule!N$5:N$23,0)</f>
        <v>#N/A</v>
      </c>
      <c r="O9" s="201" t="str">
        <f>IFERROR(VLOOKUP(N9,Schedule!$A$5:$D$23,4,FALSE),"")</f>
        <v/>
      </c>
      <c r="P9" s="202" t="e">
        <f>MATCH($B9,Schedule!P$5:P$23,0)</f>
        <v>#N/A</v>
      </c>
      <c r="Q9" s="201" t="str">
        <f>IFERROR(VLOOKUP(P9,Schedule!$A$5:$D$23,4,FALSE),"")</f>
        <v/>
      </c>
      <c r="R9" s="201" t="e">
        <f>MATCH($B9,Schedule!R$5:R$23,0)</f>
        <v>#N/A</v>
      </c>
      <c r="S9" s="201" t="str">
        <f>IFERROR(VLOOKUP(R9,Schedule!$A$5:$D$23,4,FALSE),"")</f>
        <v/>
      </c>
      <c r="T9" s="202" t="e">
        <f>MATCH($B9,Schedule!U$5:U$23,0)</f>
        <v>#N/A</v>
      </c>
      <c r="U9" s="201" t="str">
        <f>IFERROR(VLOOKUP(T9,Schedule!$A$5:$D$23,4,FALSE),"")</f>
        <v/>
      </c>
      <c r="V9" s="202" t="e">
        <f>MATCH($B9,Schedule!W$5:W$23,0)</f>
        <v>#N/A</v>
      </c>
      <c r="W9" s="201" t="str">
        <f>IFERROR(VLOOKUP(V9,Schedule!$A$5:$D$23,4,FALSE),"")</f>
        <v/>
      </c>
      <c r="X9" s="202" t="e">
        <f>MATCH($B9,Schedule!Y$5:Y$23,0)</f>
        <v>#N/A</v>
      </c>
      <c r="Y9" s="201" t="str">
        <f>IFERROR(VLOOKUP(X9,Schedule!$A$5:$D$23,4,FALSE),"")</f>
        <v/>
      </c>
      <c r="Z9" s="202" t="e">
        <f>MATCH($B9,Schedule!AA$5:AA$23,0)</f>
        <v>#N/A</v>
      </c>
      <c r="AA9" s="201" t="str">
        <f>IFERROR(VLOOKUP(Z9,Schedule!$A$5:$D$23,4,FALSE),"")</f>
        <v/>
      </c>
      <c r="AB9" s="202" t="e">
        <f>MATCH($B9,Schedule!AC$5:AC$23,0)</f>
        <v>#N/A</v>
      </c>
      <c r="AC9" s="201" t="str">
        <f>IFERROR(VLOOKUP(AB9,Schedule!$A$5:$D$23,4,FALSE),"")</f>
        <v/>
      </c>
      <c r="AD9" s="202" t="e">
        <f>MATCH($B9,Schedule!AE$5:AE$23,0)</f>
        <v>#N/A</v>
      </c>
      <c r="AE9" s="201" t="str">
        <f>IFERROR(VLOOKUP(AD9,Schedule!$A$5:$D$23,4,FALSE),"")</f>
        <v/>
      </c>
      <c r="AF9" s="202" t="e">
        <f>MATCH($B9,Schedule!AG$5:AG$23,0)</f>
        <v>#N/A</v>
      </c>
      <c r="AG9" s="201" t="str">
        <f>IFERROR(VLOOKUP(AF9,Schedule!$A$5:$D$23,4,FALSE),"")</f>
        <v/>
      </c>
      <c r="AH9" s="207" t="e">
        <f>MATCH($B9,#REF!,0)</f>
        <v>#REF!</v>
      </c>
    </row>
    <row r="10" spans="1:34" x14ac:dyDescent="0.2">
      <c r="A10" s="577"/>
      <c r="B10" s="196" t="str">
        <f>'Tables - lists and codes'!$A$11</f>
        <v>Din Ck 1</v>
      </c>
      <c r="C10" s="218" t="str">
        <f>('Tables - lists and codes'!C11)</f>
        <v>P</v>
      </c>
      <c r="D10" s="235">
        <f>'Tables - lists and codes'!D11</f>
        <v>0.45833333333333331</v>
      </c>
      <c r="E10" s="307">
        <f>'Tables - lists and codes'!E11</f>
        <v>0.8125</v>
      </c>
      <c r="F10" s="62" t="e">
        <f>MATCH($B10,Schedule!F$5:F$23,0)</f>
        <v>#N/A</v>
      </c>
      <c r="G10" s="201" t="str">
        <f>IFERROR(VLOOKUP(F10,Schedule!$A$5:$D$23,4,FALSE),"")</f>
        <v/>
      </c>
      <c r="H10" s="202" t="e">
        <f>MATCH($B10,Schedule!$H$5:$H23,0)</f>
        <v>#N/A</v>
      </c>
      <c r="I10" s="201" t="str">
        <f>IFERROR(VLOOKUP(H10,Schedule!$A$5:$D$23,4,FALSE),"")</f>
        <v/>
      </c>
      <c r="J10" s="202" t="e">
        <f>MATCH($B10,Schedule!J$5:J$23,0)</f>
        <v>#N/A</v>
      </c>
      <c r="K10" s="201" t="str">
        <f>IFERROR(VLOOKUP(J10,Schedule!$A$5:$D$23,4,FALSE),"")</f>
        <v/>
      </c>
      <c r="L10" s="202" t="e">
        <f>MATCH($B10,Schedule!L$5:L23,0)</f>
        <v>#N/A</v>
      </c>
      <c r="M10" s="201" t="str">
        <f>IFERROR(VLOOKUP(L10,Schedule!$A$5:$D$23,4,FALSE),"")</f>
        <v/>
      </c>
      <c r="N10" s="202" t="e">
        <f>MATCH($B10,Schedule!N$5:N$23,0)</f>
        <v>#N/A</v>
      </c>
      <c r="O10" s="201" t="str">
        <f>IFERROR(VLOOKUP(N10,Schedule!$A$5:$D$23,4,FALSE),"")</f>
        <v/>
      </c>
      <c r="P10" s="202" t="e">
        <f>MATCH($B10,Schedule!P$5:P$23,0)</f>
        <v>#N/A</v>
      </c>
      <c r="Q10" s="201" t="str">
        <f>IFERROR(VLOOKUP(P10,Schedule!$A$5:$D$23,4,FALSE),"")</f>
        <v/>
      </c>
      <c r="R10" s="202" t="e">
        <f>MATCH($B10,Schedule!R$5:R$23,0)</f>
        <v>#N/A</v>
      </c>
      <c r="S10" s="201" t="str">
        <f>IFERROR(VLOOKUP(R10,Schedule!$A$5:$D$23,4,FALSE),"")</f>
        <v/>
      </c>
      <c r="T10" s="202" t="e">
        <f>MATCH($B10,Schedule!U$5:U$23,0)</f>
        <v>#N/A</v>
      </c>
      <c r="U10" s="201" t="str">
        <f>IFERROR(VLOOKUP(T10,Schedule!$A$5:$D$23,4,FALSE),"")</f>
        <v/>
      </c>
      <c r="V10" s="202" t="e">
        <f>MATCH($B10,Schedule!W$5:W$23,0)</f>
        <v>#N/A</v>
      </c>
      <c r="W10" s="201" t="str">
        <f>IFERROR(VLOOKUP(V10,Schedule!$A$5:$D$23,4,FALSE),"")</f>
        <v/>
      </c>
      <c r="X10" s="202" t="e">
        <f>MATCH($B10,Schedule!Y$5:Y$23,0)</f>
        <v>#N/A</v>
      </c>
      <c r="Y10" s="201" t="str">
        <f>IFERROR(VLOOKUP(X10,Schedule!$A$5:$D$23,4,FALSE),"")</f>
        <v/>
      </c>
      <c r="Z10" s="202" t="e">
        <f>MATCH($B10,Schedule!AA$5:AA$23,0)</f>
        <v>#N/A</v>
      </c>
      <c r="AA10" s="201" t="str">
        <f>IFERROR(VLOOKUP(Z10,Schedule!$A$5:$D$23,4,FALSE),"")</f>
        <v/>
      </c>
      <c r="AB10" s="202" t="e">
        <f>MATCH($B10,Schedule!AC$5:AC$23,0)</f>
        <v>#N/A</v>
      </c>
      <c r="AC10" s="201" t="str">
        <f>IFERROR(VLOOKUP(AB10,Schedule!$A$5:$D$23,4,FALSE),"")</f>
        <v/>
      </c>
      <c r="AD10" s="202" t="e">
        <f>MATCH($B10,Schedule!AE$5:AE$23,0)</f>
        <v>#N/A</v>
      </c>
      <c r="AE10" s="201" t="str">
        <f>IFERROR(VLOOKUP(AD10,Schedule!$A$5:$D$23,4,FALSE),"")</f>
        <v/>
      </c>
      <c r="AF10" s="202" t="e">
        <f>MATCH($B10,Schedule!AG$5:AG$23,0)</f>
        <v>#N/A</v>
      </c>
      <c r="AG10" s="201" t="str">
        <f>IFERROR(VLOOKUP(AF10,Schedule!$A$5:$D$23,4,FALSE),"")</f>
        <v/>
      </c>
      <c r="AH10" s="207" t="e">
        <f>MATCH($B10,#REF!,0)</f>
        <v>#REF!</v>
      </c>
    </row>
    <row r="11" spans="1:34" x14ac:dyDescent="0.2">
      <c r="A11" s="577"/>
      <c r="B11" s="196" t="str">
        <f>'Tables - lists and codes'!$A$12</f>
        <v>Din Ck 2</v>
      </c>
      <c r="C11" s="218" t="str">
        <f>('Tables - lists and codes'!C12)</f>
        <v>P</v>
      </c>
      <c r="D11" s="235">
        <f>'Tables - lists and codes'!D12</f>
        <v>4.1666666666666664E-2</v>
      </c>
      <c r="E11" s="307">
        <f>'Tables - lists and codes'!E12</f>
        <v>0.8125</v>
      </c>
      <c r="F11" s="62" t="e">
        <f>MATCH($B11,Schedule!F$5:F$23,0)</f>
        <v>#N/A</v>
      </c>
      <c r="G11" s="201" t="str">
        <f>IFERROR(VLOOKUP(F11,Schedule!$A$5:$D$23,4,FALSE),"")</f>
        <v/>
      </c>
      <c r="H11" s="202" t="e">
        <f>MATCH($B11,Schedule!$H$5:$H23,0)</f>
        <v>#N/A</v>
      </c>
      <c r="I11" s="201" t="str">
        <f>IFERROR(VLOOKUP(H11,Schedule!$A$5:$D$23,4,FALSE),"")</f>
        <v/>
      </c>
      <c r="J11" s="202" t="e">
        <f>MATCH($B11,Schedule!J$5:J$23,0)</f>
        <v>#N/A</v>
      </c>
      <c r="K11" s="201" t="str">
        <f>IFERROR(VLOOKUP(J11,Schedule!$A$5:$D$23,4,FALSE),"")</f>
        <v/>
      </c>
      <c r="L11" s="202" t="e">
        <f>MATCH($B11,Schedule!L$5:L23,0)</f>
        <v>#N/A</v>
      </c>
      <c r="M11" s="201" t="str">
        <f>IFERROR(VLOOKUP(L11,Schedule!$A$5:$D$23,4,FALSE),"")</f>
        <v/>
      </c>
      <c r="N11" s="202" t="e">
        <f>MATCH($B11,Schedule!N$5:N$23,0)</f>
        <v>#N/A</v>
      </c>
      <c r="O11" s="201" t="str">
        <f>IFERROR(VLOOKUP(N11,Schedule!$A$5:$D$23,4,FALSE),"")</f>
        <v/>
      </c>
      <c r="P11" s="202" t="e">
        <f>MATCH($B11,Schedule!P$5:P$23,0)</f>
        <v>#N/A</v>
      </c>
      <c r="Q11" s="201" t="str">
        <f>IFERROR(VLOOKUP(P11,Schedule!$A$5:$D$23,4,FALSE),"")</f>
        <v/>
      </c>
      <c r="R11" s="202" t="e">
        <f>MATCH($B11,Schedule!R$5:R$23,0)</f>
        <v>#N/A</v>
      </c>
      <c r="S11" s="201" t="str">
        <f>IFERROR(VLOOKUP(R11,Schedule!$A$5:$D$23,4,FALSE),"")</f>
        <v/>
      </c>
      <c r="T11" s="202" t="e">
        <f>MATCH($B11,Schedule!U$5:U$23,0)</f>
        <v>#N/A</v>
      </c>
      <c r="U11" s="201" t="str">
        <f>IFERROR(VLOOKUP(T11,Schedule!$A$5:$D$23,4,FALSE),"")</f>
        <v/>
      </c>
      <c r="V11" s="202" t="e">
        <f>MATCH($B11,Schedule!W$5:W$23,0)</f>
        <v>#N/A</v>
      </c>
      <c r="W11" s="201" t="str">
        <f>IFERROR(VLOOKUP(V11,Schedule!$A$5:$D$23,4,FALSE),"")</f>
        <v/>
      </c>
      <c r="X11" s="202" t="e">
        <f>MATCH($B11,Schedule!Y$5:Y$23,0)</f>
        <v>#N/A</v>
      </c>
      <c r="Y11" s="201" t="str">
        <f>IFERROR(VLOOKUP(X11,Schedule!$A$5:$D$23,4,FALSE),"")</f>
        <v/>
      </c>
      <c r="Z11" s="202" t="e">
        <f>MATCH($B11,Schedule!AA$5:AA$23,0)</f>
        <v>#N/A</v>
      </c>
      <c r="AA11" s="201" t="str">
        <f>IFERROR(VLOOKUP(Z11,Schedule!$A$5:$D$23,4,FALSE),"")</f>
        <v/>
      </c>
      <c r="AB11" s="202" t="e">
        <f>MATCH($B11,Schedule!AC$5:AC$23,0)</f>
        <v>#N/A</v>
      </c>
      <c r="AC11" s="201" t="str">
        <f>IFERROR(VLOOKUP(AB11,Schedule!$A$5:$D$23,4,FALSE),"")</f>
        <v/>
      </c>
      <c r="AD11" s="202" t="e">
        <f>MATCH($B11,Schedule!AE$5:AE$23,0)</f>
        <v>#N/A</v>
      </c>
      <c r="AE11" s="201" t="str">
        <f>IFERROR(VLOOKUP(AD11,Schedule!$A$5:$D$23,4,FALSE),"")</f>
        <v/>
      </c>
      <c r="AF11" s="202" t="e">
        <f>MATCH($B11,Schedule!AG$5:AG$23,0)</f>
        <v>#N/A</v>
      </c>
      <c r="AG11" s="201" t="str">
        <f>IFERROR(VLOOKUP(AF11,Schedule!$A$5:$D$23,4,FALSE),"")</f>
        <v/>
      </c>
      <c r="AH11" s="207" t="e">
        <f>MATCH($B11,#REF!,0)</f>
        <v>#REF!</v>
      </c>
    </row>
    <row r="12" spans="1:34" ht="12.75" hidden="1" customHeight="1" x14ac:dyDescent="0.2">
      <c r="A12" s="577"/>
      <c r="B12" s="198"/>
      <c r="C12" s="197"/>
      <c r="D12" s="197"/>
      <c r="E12" s="308"/>
      <c r="F12" s="14"/>
      <c r="G12" s="203"/>
      <c r="H12" s="205"/>
      <c r="I12" s="203"/>
      <c r="J12" s="204"/>
      <c r="K12" s="203"/>
      <c r="L12" s="204"/>
      <c r="M12" s="203"/>
      <c r="N12" s="204"/>
      <c r="O12" s="203"/>
      <c r="P12" s="204"/>
      <c r="Q12" s="203"/>
      <c r="R12" s="204"/>
      <c r="S12" s="203"/>
      <c r="T12" s="204"/>
      <c r="U12" s="203"/>
      <c r="V12" s="204"/>
      <c r="W12" s="203"/>
      <c r="X12" s="204"/>
      <c r="Y12" s="203"/>
      <c r="Z12" s="204"/>
      <c r="AA12" s="203"/>
      <c r="AB12" s="204"/>
      <c r="AC12" s="203"/>
      <c r="AD12" s="204"/>
      <c r="AE12" s="203"/>
      <c r="AF12" s="204"/>
      <c r="AG12" s="203"/>
      <c r="AH12" s="70"/>
    </row>
    <row r="13" spans="1:34" ht="18.75" thickBot="1" x14ac:dyDescent="0.3">
      <c r="A13" s="577"/>
      <c r="B13" s="574" t="s">
        <v>81</v>
      </c>
      <c r="C13" s="574"/>
      <c r="D13" s="574"/>
      <c r="E13" s="575"/>
      <c r="F13" s="210"/>
      <c r="G13" s="211" t="s">
        <v>81</v>
      </c>
      <c r="H13" s="211" t="s">
        <v>81</v>
      </c>
      <c r="I13" s="211" t="s">
        <v>81</v>
      </c>
      <c r="J13" s="211" t="s">
        <v>81</v>
      </c>
      <c r="K13" s="211" t="s">
        <v>81</v>
      </c>
      <c r="L13" s="211" t="s">
        <v>81</v>
      </c>
      <c r="M13" s="211" t="s">
        <v>81</v>
      </c>
      <c r="N13" s="211" t="s">
        <v>81</v>
      </c>
      <c r="O13" s="211" t="s">
        <v>81</v>
      </c>
      <c r="P13" s="211" t="s">
        <v>81</v>
      </c>
      <c r="Q13" s="211" t="s">
        <v>81</v>
      </c>
      <c r="R13" s="211" t="s">
        <v>81</v>
      </c>
      <c r="S13" s="211" t="s">
        <v>81</v>
      </c>
      <c r="T13" s="211" t="s">
        <v>81</v>
      </c>
      <c r="U13" s="211" t="s">
        <v>81</v>
      </c>
      <c r="V13" s="211" t="s">
        <v>81</v>
      </c>
      <c r="W13" s="211" t="s">
        <v>81</v>
      </c>
      <c r="X13" s="211" t="s">
        <v>81</v>
      </c>
      <c r="Y13" s="211" t="s">
        <v>81</v>
      </c>
      <c r="Z13" s="211" t="s">
        <v>81</v>
      </c>
      <c r="AA13" s="211" t="s">
        <v>81</v>
      </c>
      <c r="AB13" s="211" t="s">
        <v>81</v>
      </c>
      <c r="AC13" s="211" t="s">
        <v>81</v>
      </c>
      <c r="AD13" s="211" t="s">
        <v>81</v>
      </c>
      <c r="AE13" s="211" t="s">
        <v>81</v>
      </c>
      <c r="AF13" s="211" t="s">
        <v>81</v>
      </c>
      <c r="AG13" s="211" t="s">
        <v>81</v>
      </c>
      <c r="AH13" s="70"/>
    </row>
    <row r="14" spans="1:34" ht="13.5" thickBot="1" x14ac:dyDescent="0.25">
      <c r="A14" s="577"/>
      <c r="B14" s="199" t="str">
        <f>'Tables - lists and codes'!A13</f>
        <v>Am Grill</v>
      </c>
      <c r="C14" s="199" t="str">
        <f>'Tables - lists and codes'!C13</f>
        <v>R</v>
      </c>
      <c r="D14" s="235">
        <f>'Tables - lists and codes'!D13</f>
        <v>0.22916666666666666</v>
      </c>
      <c r="E14" s="309">
        <f>'Tables - lists and codes'!E13</f>
        <v>0.58333333333333337</v>
      </c>
      <c r="F14" s="195" t="e">
        <f>MATCH($B14,Schedule!F$5:F$23,0)</f>
        <v>#N/A</v>
      </c>
      <c r="G14" s="201" t="str">
        <f>IFERROR(VLOOKUP(F14,Schedule!$A$5:$D$23,4,FALSE),"")</f>
        <v/>
      </c>
      <c r="H14" s="202" t="e">
        <f>MATCH($B14,Schedule!H$5:H$23,0)</f>
        <v>#N/A</v>
      </c>
      <c r="I14" s="201" t="str">
        <f>IFERROR(VLOOKUP(H14,Schedule!$A$5:$D$23,4,FALSE),"")</f>
        <v/>
      </c>
      <c r="J14" s="202" t="e">
        <f>MATCH($B14,Schedule!J$5:J$23,0)</f>
        <v>#N/A</v>
      </c>
      <c r="K14" s="201" t="str">
        <f>IFERROR(VLOOKUP(J14,Schedule!$A$5:$D$23,4,FALSE),"")</f>
        <v/>
      </c>
      <c r="L14" s="202" t="e">
        <f>MATCH($B14,Schedule!L$5:L23,0)</f>
        <v>#N/A</v>
      </c>
      <c r="M14" s="201" t="str">
        <f>IFERROR(VLOOKUP(L14,Schedule!$A$5:$D$23,4,FALSE),"")</f>
        <v/>
      </c>
      <c r="N14" s="202" t="e">
        <f>MATCH($B14,Schedule!N$5:N$23,0)</f>
        <v>#N/A</v>
      </c>
      <c r="O14" s="201" t="str">
        <f>IFERROR(VLOOKUP(N14,Schedule!$A$5:$D$23,4,FALSE),"")</f>
        <v/>
      </c>
      <c r="P14" s="202" t="e">
        <f>MATCH($B14,Schedule!P$5:P$23,0)</f>
        <v>#N/A</v>
      </c>
      <c r="Q14" s="469" t="str">
        <f>IFERROR(VLOOKUP(P14,Schedule!$A$5:$D$23,4,FALSE),"")</f>
        <v/>
      </c>
      <c r="R14" s="469" t="e">
        <f>MATCH($B14,Schedule!R$5:R$23,0)</f>
        <v>#N/A</v>
      </c>
      <c r="S14" s="469" t="str">
        <f>IFERROR(VLOOKUP(R14,Schedule!$A$5:$D$23,4,FALSE),"")</f>
        <v/>
      </c>
      <c r="T14" s="202" t="e">
        <f>MATCH($B14,Schedule!U$5:U$23,0)</f>
        <v>#N/A</v>
      </c>
      <c r="U14" s="201" t="str">
        <f>IFERROR(VLOOKUP(T14,Schedule!$A$5:$D$23,4,FALSE),"")</f>
        <v/>
      </c>
      <c r="V14" s="202" t="e">
        <f>MATCH($B14,Schedule!W$5:W$23,0)</f>
        <v>#N/A</v>
      </c>
      <c r="W14" s="201" t="str">
        <f>IFERROR(VLOOKUP(V14,Schedule!$A$5:$D$23,4,FALSE),"")</f>
        <v/>
      </c>
      <c r="X14" s="202" t="e">
        <f>MATCH($B14,Schedule!Y$5:Y$23,0)</f>
        <v>#N/A</v>
      </c>
      <c r="Y14" s="201" t="str">
        <f>IFERROR(VLOOKUP(X14,Schedule!$A$5:$D$23,4,FALSE),"")</f>
        <v/>
      </c>
      <c r="Z14" s="202" t="e">
        <f>MATCH($B14,Schedule!AA$5:AA$23,0)</f>
        <v>#N/A</v>
      </c>
      <c r="AA14" s="201" t="str">
        <f>IFERROR(VLOOKUP(Z14,Schedule!$A$5:$D$23,4,FALSE),"")</f>
        <v/>
      </c>
      <c r="AB14" s="202" t="e">
        <f>MATCH($B14,Schedule!AC$5:AC$23,0)</f>
        <v>#N/A</v>
      </c>
      <c r="AC14" s="201" t="str">
        <f>IFERROR(VLOOKUP(AB14,Schedule!$A$5:$D$23,4,FALSE),"")</f>
        <v/>
      </c>
      <c r="AD14" s="202" t="e">
        <f>MATCH($B14,Schedule!AE$5:AE$23,0)</f>
        <v>#N/A</v>
      </c>
      <c r="AE14" s="469" t="str">
        <f>IFERROR(VLOOKUP(AD14,Schedule!$A$5:$D$23,4,FALSE),"")</f>
        <v/>
      </c>
      <c r="AF14" s="469" t="e">
        <f>MATCH($B14,Schedule!AG$5:AG$23,0)</f>
        <v>#N/A</v>
      </c>
      <c r="AG14" s="469" t="str">
        <f>IFERROR(VLOOKUP(AF14,Schedule!$A$5:$D$23,4,FALSE),"")</f>
        <v/>
      </c>
      <c r="AH14" s="207" t="e">
        <f>MATCH($B14,Schedule!#REF!,0)</f>
        <v>#REF!</v>
      </c>
    </row>
    <row r="15" spans="1:34" x14ac:dyDescent="0.2">
      <c r="A15" s="577"/>
      <c r="B15" s="199" t="str">
        <f>'Tables - lists and codes'!A14</f>
        <v>Fry Ck</v>
      </c>
      <c r="C15" s="199" t="str">
        <f>'Tables - lists and codes'!C15</f>
        <v>R</v>
      </c>
      <c r="D15" s="235">
        <f>'Tables - lists and codes'!D15</f>
        <v>0.25</v>
      </c>
      <c r="E15" s="309">
        <f>'Tables - lists and codes'!E15</f>
        <v>0.60416666666666663</v>
      </c>
      <c r="F15" s="195" t="e">
        <f>MATCH($B15,Schedule!F$5:F$23,0)</f>
        <v>#N/A</v>
      </c>
      <c r="G15" s="201" t="str">
        <f>IFERROR(VLOOKUP(F15,Schedule!$A$5:$D$23,4,FALSE),"")</f>
        <v/>
      </c>
      <c r="H15" s="202" t="e">
        <f>MATCH($B15,Schedule!H$5:H$23,0)</f>
        <v>#N/A</v>
      </c>
      <c r="I15" s="201" t="str">
        <f>IFERROR(VLOOKUP(H15,Schedule!$A$5:$D$23,4,FALSE),"")</f>
        <v/>
      </c>
      <c r="J15" s="202" t="e">
        <f>MATCH($B15,Schedule!J$5:J$23,0)</f>
        <v>#N/A</v>
      </c>
      <c r="K15" s="201" t="str">
        <f>IFERROR(VLOOKUP(J15,Schedule!$A$5:$D$23,4,FALSE),"")</f>
        <v/>
      </c>
      <c r="L15" s="202" t="e">
        <f>MATCH($B15,Schedule!L$5:L23,0)</f>
        <v>#N/A</v>
      </c>
      <c r="M15" s="201" t="str">
        <f>IFERROR(VLOOKUP(L15,Schedule!$A$5:$D$23,4,FALSE),"")</f>
        <v/>
      </c>
      <c r="N15" s="202" t="e">
        <f>MATCH($B15,Schedule!N$5:N$23,0)</f>
        <v>#N/A</v>
      </c>
      <c r="O15" s="201" t="str">
        <f>IFERROR(VLOOKUP(N15,Schedule!$A$5:$D$23,4,FALSE),"")</f>
        <v/>
      </c>
      <c r="P15" s="202" t="e">
        <f>MATCH($B15,Schedule!P$5:P$23,0)</f>
        <v>#N/A</v>
      </c>
      <c r="Q15" s="469" t="str">
        <f>IFERROR(VLOOKUP(P15,Schedule!$A$5:$D$23,4,FALSE),"")</f>
        <v/>
      </c>
      <c r="R15" s="469" t="e">
        <f>MATCH($B15,Schedule!R$5:R$23,0)</f>
        <v>#N/A</v>
      </c>
      <c r="S15" s="469" t="str">
        <f>IFERROR(VLOOKUP(R15,Schedule!$A$5:$D$23,4,FALSE),"")</f>
        <v/>
      </c>
      <c r="T15" s="202" t="e">
        <f>MATCH($B15,Schedule!U$5:U$23,0)</f>
        <v>#N/A</v>
      </c>
      <c r="U15" s="201" t="str">
        <f>IFERROR(VLOOKUP(T15,Schedule!$A$5:$D$23,4,FALSE),"")</f>
        <v/>
      </c>
      <c r="V15" s="202" t="e">
        <f>MATCH($B15,Schedule!W$5:W$23,0)</f>
        <v>#N/A</v>
      </c>
      <c r="W15" s="201" t="str">
        <f>IFERROR(VLOOKUP(V15,Schedule!$A$5:$D$23,4,FALSE),"")</f>
        <v/>
      </c>
      <c r="X15" s="202" t="e">
        <f>MATCH($B15,Schedule!Y$5:Y$23,0)</f>
        <v>#N/A</v>
      </c>
      <c r="Y15" s="201" t="str">
        <f>IFERROR(VLOOKUP(X15,Schedule!$A$5:$D$23,4,FALSE),"")</f>
        <v/>
      </c>
      <c r="Z15" s="202" t="e">
        <f>MATCH($B15,Schedule!AA$5:AA$23,0)</f>
        <v>#N/A</v>
      </c>
      <c r="AA15" s="201" t="str">
        <f>IFERROR(VLOOKUP(Z15,Schedule!$A$5:$D$23,4,FALSE),"")</f>
        <v/>
      </c>
      <c r="AB15" s="202" t="e">
        <f>MATCH($B15,Schedule!AC$5:AC$23,0)</f>
        <v>#N/A</v>
      </c>
      <c r="AC15" s="201" t="str">
        <f>IFERROR(VLOOKUP(AB15,Schedule!$A$5:$D$23,4,FALSE),"")</f>
        <v/>
      </c>
      <c r="AD15" s="202" t="e">
        <f>MATCH($B15,Schedule!AE$5:AE$23,0)</f>
        <v>#N/A</v>
      </c>
      <c r="AE15" s="469" t="str">
        <f>IFERROR(VLOOKUP(AD15,Schedule!$A$5:$D$23,4,FALSE),"")</f>
        <v/>
      </c>
      <c r="AF15" s="469" t="e">
        <f>MATCH($B15,Schedule!AG$5:AG$23,0)</f>
        <v>#N/A</v>
      </c>
      <c r="AG15" s="469" t="str">
        <f>IFERROR(VLOOKUP(AF15,Schedule!$A$5:$D$23,4,FALSE),"")</f>
        <v/>
      </c>
      <c r="AH15" s="207" t="e">
        <f>MATCH($B15,Schedule!#REF!,0)</f>
        <v>#REF!</v>
      </c>
    </row>
    <row r="16" spans="1:34" x14ac:dyDescent="0.2">
      <c r="A16" s="577"/>
      <c r="B16" s="199" t="str">
        <f>'Tables - lists and codes'!A15</f>
        <v>Entrée Ck</v>
      </c>
      <c r="C16" s="200" t="str">
        <f>'Tables - lists and codes'!C18</f>
        <v>P/R</v>
      </c>
      <c r="D16" s="235">
        <f>'Tables - lists and codes'!D18</f>
        <v>0.25</v>
      </c>
      <c r="E16" s="309">
        <f>'Tables - lists and codes'!E18</f>
        <v>0.5</v>
      </c>
      <c r="F16" s="195" t="e">
        <f>MATCH($B16,Schedule!F$5:F$23,0)</f>
        <v>#N/A</v>
      </c>
      <c r="G16" s="201" t="str">
        <f>IFERROR(VLOOKUP(F16,Schedule!$A$5:$D$23,4,FALSE),"")</f>
        <v/>
      </c>
      <c r="H16" s="202" t="e">
        <f>MATCH($B16,Schedule!H$5:H$23,0)</f>
        <v>#N/A</v>
      </c>
      <c r="I16" s="201" t="str">
        <f>IFERROR(VLOOKUP(H16,Schedule!$A$5:$D$23,4,FALSE),"")</f>
        <v/>
      </c>
      <c r="J16" s="202" t="e">
        <f>MATCH($B16,Schedule!J$5:J$23,0)</f>
        <v>#N/A</v>
      </c>
      <c r="K16" s="201" t="str">
        <f>IFERROR(VLOOKUP(J16,Schedule!$A$5:$D$23,4,FALSE),"")</f>
        <v/>
      </c>
      <c r="L16" s="202" t="e">
        <f>MATCH($B16,Schedule!L$5:L23,0)</f>
        <v>#N/A</v>
      </c>
      <c r="M16" s="201" t="str">
        <f>IFERROR(VLOOKUP(L16,Schedule!$A$5:$D$23,4,FALSE),"")</f>
        <v/>
      </c>
      <c r="N16" s="202" t="e">
        <f>MATCH($B16,Schedule!N$5:N$23,0)</f>
        <v>#N/A</v>
      </c>
      <c r="O16" s="201" t="str">
        <f>IFERROR(VLOOKUP(N16,Schedule!$A$5:$D$23,4,FALSE),"")</f>
        <v/>
      </c>
      <c r="P16" s="202" t="e">
        <f>MATCH($B16,Schedule!P$5:P$23,0)</f>
        <v>#N/A</v>
      </c>
      <c r="Q16" s="469" t="str">
        <f>IFERROR(VLOOKUP(P16,Schedule!$A$5:$D$23,4,FALSE),"")</f>
        <v/>
      </c>
      <c r="R16" s="469" t="e">
        <f>MATCH($B16,Schedule!R$5:R$23,0)</f>
        <v>#N/A</v>
      </c>
      <c r="S16" s="469" t="str">
        <f>IFERROR(VLOOKUP(R16,Schedule!$A$5:$D$23,4,FALSE),"")</f>
        <v/>
      </c>
      <c r="T16" s="202" t="e">
        <f>MATCH($B16,Schedule!U$5:U$23,0)</f>
        <v>#N/A</v>
      </c>
      <c r="U16" s="201" t="str">
        <f>IFERROR(VLOOKUP(T16,Schedule!$A$5:$D$23,4,FALSE),"")</f>
        <v/>
      </c>
      <c r="V16" s="202" t="e">
        <f>MATCH($B16,Schedule!W$5:W$23,0)</f>
        <v>#N/A</v>
      </c>
      <c r="W16" s="201" t="str">
        <f>IFERROR(VLOOKUP(V16,Schedule!$A$5:$D$23,4,FALSE),"")</f>
        <v/>
      </c>
      <c r="X16" s="202" t="e">
        <f>MATCH($B16,Schedule!Y$5:Y$23,0)</f>
        <v>#N/A</v>
      </c>
      <c r="Y16" s="201" t="str">
        <f>IFERROR(VLOOKUP(X16,Schedule!$A$5:$D$23,4,FALSE),"")</f>
        <v/>
      </c>
      <c r="Z16" s="202" t="e">
        <f>MATCH($B16,Schedule!AA$5:AA$23,0)</f>
        <v>#N/A</v>
      </c>
      <c r="AA16" s="201" t="str">
        <f>IFERROR(VLOOKUP(Z16,Schedule!$A$5:$D$23,4,FALSE),"")</f>
        <v/>
      </c>
      <c r="AB16" s="202" t="e">
        <f>MATCH($B16,Schedule!AC$5:AC$23,0)</f>
        <v>#N/A</v>
      </c>
      <c r="AC16" s="201" t="str">
        <f>IFERROR(VLOOKUP(AB16,Schedule!$A$5:$D$23,4,FALSE),"")</f>
        <v/>
      </c>
      <c r="AD16" s="202" t="e">
        <f>MATCH($B16,Schedule!AE$5:AE$23,0)</f>
        <v>#N/A</v>
      </c>
      <c r="AE16" s="469" t="str">
        <f>IFERROR(VLOOKUP(AD16,Schedule!$A$5:$D$23,4,FALSE),"")</f>
        <v/>
      </c>
      <c r="AF16" s="469" t="e">
        <f>MATCH($B16,Schedule!AG$5:AG$23,0)</f>
        <v>#N/A</v>
      </c>
      <c r="AG16" s="469" t="str">
        <f>IFERROR(VLOOKUP(AF16,Schedule!$A$5:$D$23,4,FALSE),"")</f>
        <v/>
      </c>
      <c r="AH16" s="207" t="e">
        <f>MATCH($B16,Schedule!#REF!,0)</f>
        <v>#REF!</v>
      </c>
    </row>
    <row r="17" spans="1:34" x14ac:dyDescent="0.2">
      <c r="A17" s="577"/>
      <c r="B17" s="199" t="str">
        <f>'Tables - lists and codes'!A16</f>
        <v>Innov</v>
      </c>
      <c r="C17" s="200" t="str">
        <f>'Tables - lists and codes'!C16</f>
        <v>R</v>
      </c>
      <c r="D17" s="235">
        <f>'Tables - lists and codes'!D16</f>
        <v>0.41666666666666669</v>
      </c>
      <c r="E17" s="309">
        <f>'Tables - lists and codes'!E16</f>
        <v>0.77083333333333337</v>
      </c>
      <c r="F17" s="195" t="e">
        <f>MATCH($B17,Schedule!F$5:F$23,0)</f>
        <v>#N/A</v>
      </c>
      <c r="G17" s="201" t="str">
        <f>IFERROR(VLOOKUP(F17,Schedule!$A$5:$D$23,4,FALSE),"")</f>
        <v/>
      </c>
      <c r="H17" s="202" t="e">
        <f>MATCH($B17,Schedule!H$5:H$23,0)</f>
        <v>#N/A</v>
      </c>
      <c r="I17" s="201" t="str">
        <f>IFERROR(VLOOKUP(H17,Schedule!$A$5:$D$23,4,FALSE),"")</f>
        <v/>
      </c>
      <c r="J17" s="202" t="e">
        <f>MATCH($B17,Schedule!J$5:J$23,0)</f>
        <v>#N/A</v>
      </c>
      <c r="K17" s="201" t="str">
        <f>IFERROR(VLOOKUP(J17,Schedule!$A$5:$D$23,4,FALSE),"")</f>
        <v/>
      </c>
      <c r="L17" s="202" t="e">
        <f>MATCH($B17,Schedule!L$5:L23,0)</f>
        <v>#N/A</v>
      </c>
      <c r="M17" s="201" t="str">
        <f>IFERROR(VLOOKUP(L17,Schedule!$A$5:$D$23,4,FALSE),"")</f>
        <v/>
      </c>
      <c r="N17" s="202" t="e">
        <f>MATCH($B17,Schedule!N$5:N$23,0)</f>
        <v>#N/A</v>
      </c>
      <c r="O17" s="201" t="str">
        <f>IFERROR(VLOOKUP(N17,Schedule!$A$5:$D$23,4,FALSE),"")</f>
        <v/>
      </c>
      <c r="P17" s="202" t="e">
        <f>MATCH($B17,Schedule!P$5:P$23,0)</f>
        <v>#N/A</v>
      </c>
      <c r="Q17" s="469" t="str">
        <f>IFERROR(VLOOKUP(P17,Schedule!$A$5:$D$23,4,FALSE),"")</f>
        <v/>
      </c>
      <c r="R17" s="469" t="e">
        <f>MATCH($B17,Schedule!R$5:R$23,0)</f>
        <v>#N/A</v>
      </c>
      <c r="S17" s="469" t="str">
        <f>IFERROR(VLOOKUP(R17,Schedule!$A$5:$D$23,4,FALSE),"")</f>
        <v/>
      </c>
      <c r="T17" s="202" t="e">
        <f>MATCH($B17,Schedule!U$5:U$23,0)</f>
        <v>#N/A</v>
      </c>
      <c r="U17" s="201" t="str">
        <f>IFERROR(VLOOKUP(T17,Schedule!$A$5:$D$23,4,FALSE),"")</f>
        <v/>
      </c>
      <c r="V17" s="202" t="e">
        <f>MATCH($B17,Schedule!W$5:W$23,0)</f>
        <v>#N/A</v>
      </c>
      <c r="W17" s="201" t="str">
        <f>IFERROR(VLOOKUP(V17,Schedule!$A$5:$D$23,4,FALSE),"")</f>
        <v/>
      </c>
      <c r="X17" s="202" t="e">
        <f>MATCH($B17,Schedule!Y$5:Y$23,0)</f>
        <v>#N/A</v>
      </c>
      <c r="Y17" s="201" t="str">
        <f>IFERROR(VLOOKUP(X17,Schedule!$A$5:$D$23,4,FALSE),"")</f>
        <v/>
      </c>
      <c r="Z17" s="202" t="e">
        <f>MATCH($B17,Schedule!AA$5:AA$23,0)</f>
        <v>#N/A</v>
      </c>
      <c r="AA17" s="201" t="str">
        <f>IFERROR(VLOOKUP(Z17,Schedule!$A$5:$D$23,4,FALSE),"")</f>
        <v/>
      </c>
      <c r="AB17" s="202" t="e">
        <f>MATCH($B17,Schedule!AC$5:AC$23,0)</f>
        <v>#N/A</v>
      </c>
      <c r="AC17" s="201" t="str">
        <f>IFERROR(VLOOKUP(AB17,Schedule!$A$5:$D$23,4,FALSE),"")</f>
        <v/>
      </c>
      <c r="AD17" s="202" t="e">
        <f>MATCH($B17,Schedule!AE$5:AE$23,0)</f>
        <v>#N/A</v>
      </c>
      <c r="AE17" s="469" t="str">
        <f>IFERROR(VLOOKUP(AD17,Schedule!$A$5:$D$23,4,FALSE),"")</f>
        <v/>
      </c>
      <c r="AF17" s="469" t="e">
        <f>MATCH($B17,Schedule!AG$5:AG$23,0)</f>
        <v>#N/A</v>
      </c>
      <c r="AG17" s="469" t="str">
        <f>IFERROR(VLOOKUP(AF17,Schedule!$A$5:$D$23,4,FALSE),"")</f>
        <v/>
      </c>
      <c r="AH17" s="207" t="e">
        <f>MATCH($B17,Schedule!#REF!,0)</f>
        <v>#REF!</v>
      </c>
    </row>
    <row r="18" spans="1:34" ht="13.5" thickBot="1" x14ac:dyDescent="0.25">
      <c r="A18" s="577"/>
      <c r="B18" s="199" t="str">
        <f>'Tables - lists and codes'!A17</f>
        <v>Pm Grill</v>
      </c>
      <c r="C18" s="200" t="str">
        <f>'Tables - lists and codes'!C17</f>
        <v>R</v>
      </c>
      <c r="D18" s="235">
        <f>'Tables - lists and codes'!D17</f>
        <v>0.14583333333333334</v>
      </c>
      <c r="E18" s="309">
        <f>'Tables - lists and codes'!E17</f>
        <v>0.85416666666666663</v>
      </c>
      <c r="F18" s="195" t="e">
        <f>MATCH($B18,Schedule!F$5:F$23,0)</f>
        <v>#N/A</v>
      </c>
      <c r="G18" s="201" t="str">
        <f>IFERROR(VLOOKUP(F18,Schedule!$A$5:$D$23,4,FALSE),"")</f>
        <v/>
      </c>
      <c r="H18" s="202" t="e">
        <f>MATCH($B18,Schedule!H$5:H$23,0)</f>
        <v>#N/A</v>
      </c>
      <c r="I18" s="201" t="str">
        <f>IFERROR(VLOOKUP(H18,Schedule!$A$5:$D$23,4,FALSE),"")</f>
        <v/>
      </c>
      <c r="J18" s="202" t="e">
        <f>MATCH($B18,Schedule!J$5:J$23,0)</f>
        <v>#N/A</v>
      </c>
      <c r="K18" s="201" t="str">
        <f>IFERROR(VLOOKUP(J18,Schedule!$A$5:$D$23,4,FALSE),"")</f>
        <v/>
      </c>
      <c r="L18" s="202" t="e">
        <f>MATCH($B18,Schedule!L$5:L23,0)</f>
        <v>#N/A</v>
      </c>
      <c r="M18" s="201" t="str">
        <f>IFERROR(VLOOKUP(L18,Schedule!$A$5:$D$23,4,FALSE),"")</f>
        <v/>
      </c>
      <c r="N18" s="202" t="e">
        <f>MATCH($B18,Schedule!N$5:N$23,0)</f>
        <v>#N/A</v>
      </c>
      <c r="O18" s="201" t="str">
        <f>IFERROR(VLOOKUP(N18,Schedule!$A$5:$D$23,4,FALSE),"")</f>
        <v/>
      </c>
      <c r="P18" s="202" t="e">
        <f>MATCH($B18,Schedule!P$5:P$23,0)</f>
        <v>#N/A</v>
      </c>
      <c r="Q18" s="469" t="str">
        <f>IFERROR(VLOOKUP(P18,Schedule!$A$5:$D$23,4,FALSE),"")</f>
        <v/>
      </c>
      <c r="R18" s="469" t="e">
        <f>MATCH($B18,Schedule!R$5:R$23,0)</f>
        <v>#N/A</v>
      </c>
      <c r="S18" s="469" t="str">
        <f>IFERROR(VLOOKUP(R18,Schedule!$A$5:$D$23,4,FALSE),"")</f>
        <v/>
      </c>
      <c r="T18" s="202" t="e">
        <f>MATCH($B18,Schedule!U$5:U$23,0)</f>
        <v>#N/A</v>
      </c>
      <c r="U18" s="201" t="str">
        <f>IFERROR(VLOOKUP(T18,Schedule!$A$5:$D$23,4,FALSE),"")</f>
        <v/>
      </c>
      <c r="V18" s="202" t="e">
        <f>MATCH($B18,Schedule!W$5:W$23,0)</f>
        <v>#N/A</v>
      </c>
      <c r="W18" s="201" t="str">
        <f>IFERROR(VLOOKUP(V18,Schedule!$A$5:$D$23,4,FALSE),"")</f>
        <v/>
      </c>
      <c r="X18" s="202" t="e">
        <f>MATCH($B18,Schedule!Y$5:Y$23,0)</f>
        <v>#N/A</v>
      </c>
      <c r="Y18" s="201" t="str">
        <f>IFERROR(VLOOKUP(X18,Schedule!$A$5:$D$23,4,FALSE),"")</f>
        <v/>
      </c>
      <c r="Z18" s="202" t="e">
        <f>MATCH($B18,Schedule!AA$5:AA$23,0)</f>
        <v>#N/A</v>
      </c>
      <c r="AA18" s="201" t="str">
        <f>IFERROR(VLOOKUP(Z18,Schedule!$A$5:$D$23,4,FALSE),"")</f>
        <v/>
      </c>
      <c r="AB18" s="202" t="e">
        <f>MATCH($B18,Schedule!AC$5:AC$23,0)</f>
        <v>#N/A</v>
      </c>
      <c r="AC18" s="201" t="str">
        <f>IFERROR(VLOOKUP(AB18,Schedule!$A$5:$D$23,4,FALSE),"")</f>
        <v/>
      </c>
      <c r="AD18" s="202" t="e">
        <f>MATCH($B18,Schedule!AE$5:AE$23,0)</f>
        <v>#N/A</v>
      </c>
      <c r="AE18" s="469" t="str">
        <f>IFERROR(VLOOKUP(AD18,Schedule!$A$5:$D$23,4,FALSE),"")</f>
        <v/>
      </c>
      <c r="AF18" s="469" t="e">
        <f>MATCH($B18,Schedule!AG$5:AG$23,0)</f>
        <v>#N/A</v>
      </c>
      <c r="AG18" s="469" t="str">
        <f>IFERROR(VLOOKUP(AF18,Schedule!$A$5:$D$23,4,FALSE),"")</f>
        <v/>
      </c>
      <c r="AH18" s="207" t="e">
        <f>MATCH($B18,Schedule!#REF!,0)</f>
        <v>#REF!</v>
      </c>
    </row>
    <row r="19" spans="1:34" ht="13.5" thickBot="1" x14ac:dyDescent="0.25">
      <c r="A19" s="577"/>
      <c r="B19" s="199" t="str">
        <f>'Tables - lists and codes'!A18</f>
        <v>Stockroom</v>
      </c>
      <c r="C19" s="200" t="str">
        <f>'Tables - lists and codes'!C18</f>
        <v>P/R</v>
      </c>
      <c r="D19" s="235">
        <f>'Tables - lists and codes'!D18</f>
        <v>0.25</v>
      </c>
      <c r="E19" s="309">
        <f>'Tables - lists and codes'!E18</f>
        <v>0.5</v>
      </c>
      <c r="F19" s="195" t="e">
        <f>MATCH($B19,Schedule!F$5:F$23,0)</f>
        <v>#N/A</v>
      </c>
      <c r="G19" s="201" t="str">
        <f>IFERROR(VLOOKUP(F19,Schedule!$A$5:$D$23,4,FALSE),"")</f>
        <v/>
      </c>
      <c r="H19" s="202" t="e">
        <f>MATCH($B19,Schedule!H$5:H$23,0)</f>
        <v>#N/A</v>
      </c>
      <c r="I19" s="201" t="str">
        <f>IFERROR(VLOOKUP(H19,Schedule!$A$5:$D$23,4,FALSE),"")</f>
        <v/>
      </c>
      <c r="J19" s="202" t="e">
        <f>MATCH($B19,Schedule!J$5:J$23,0)</f>
        <v>#N/A</v>
      </c>
      <c r="K19" s="201" t="str">
        <f>IFERROR(VLOOKUP(J19,Schedule!$A$5:$D$23,4,FALSE),"")</f>
        <v/>
      </c>
      <c r="L19" s="202" t="e">
        <f>MATCH($B19,Schedule!L$5:L23,0)</f>
        <v>#N/A</v>
      </c>
      <c r="M19" s="201" t="str">
        <f>IFERROR(VLOOKUP(L19,Schedule!$A$5:$D$23,4,FALSE),"")</f>
        <v/>
      </c>
      <c r="N19" s="202" t="e">
        <f>MATCH($B19,Schedule!N$5:N$23,0)</f>
        <v>#N/A</v>
      </c>
      <c r="O19" s="201" t="str">
        <f>IFERROR(VLOOKUP(N19,Schedule!$A$5:$D$23,4,FALSE),"")</f>
        <v/>
      </c>
      <c r="P19" s="202" t="e">
        <f>MATCH($B19,Schedule!P$5:P$23,0)</f>
        <v>#N/A</v>
      </c>
      <c r="Q19" s="469" t="str">
        <f>IFERROR(VLOOKUP(P19,Schedule!$A$5:$D$23,4,FALSE),"")</f>
        <v/>
      </c>
      <c r="R19" s="469" t="e">
        <f>MATCH($B19,Schedule!R$5:R$23,0)</f>
        <v>#N/A</v>
      </c>
      <c r="S19" s="469" t="str">
        <f>IFERROR(VLOOKUP(R19,Schedule!$A$5:$D$23,4,FALSE),"")</f>
        <v/>
      </c>
      <c r="T19" s="202" t="e">
        <f>MATCH($B19,Schedule!U$5:U$23,0)</f>
        <v>#N/A</v>
      </c>
      <c r="U19" s="201" t="str">
        <f>IFERROR(VLOOKUP(T19,Schedule!$A$5:$D$23,4,FALSE),"")</f>
        <v/>
      </c>
      <c r="V19" s="202" t="e">
        <f>MATCH($B19,Schedule!W$5:W$23,0)</f>
        <v>#N/A</v>
      </c>
      <c r="W19" s="201" t="str">
        <f>IFERROR(VLOOKUP(V19,Schedule!$A$5:$D$23,4,FALSE),"")</f>
        <v/>
      </c>
      <c r="X19" s="202" t="e">
        <f>MATCH($B19,Schedule!Y$5:Y$23,0)</f>
        <v>#N/A</v>
      </c>
      <c r="Y19" s="201" t="str">
        <f>IFERROR(VLOOKUP(X19,Schedule!$A$5:$D$23,4,FALSE),"")</f>
        <v/>
      </c>
      <c r="Z19" s="202" t="e">
        <f>MATCH($B19,Schedule!AA$5:AA$23,0)</f>
        <v>#N/A</v>
      </c>
      <c r="AA19" s="201" t="str">
        <f>IFERROR(VLOOKUP(Z19,Schedule!$A$5:$D$23,4,FALSE),"")</f>
        <v/>
      </c>
      <c r="AB19" s="202" t="e">
        <f>MATCH($B19,Schedule!AC$5:AC$23,0)</f>
        <v>#N/A</v>
      </c>
      <c r="AC19" s="201" t="str">
        <f>IFERROR(VLOOKUP(AB19,Schedule!$A$5:$D$23,4,FALSE),"")</f>
        <v/>
      </c>
      <c r="AD19" s="202" t="e">
        <f>MATCH($B19,Schedule!AE$5:AE$23,0)</f>
        <v>#N/A</v>
      </c>
      <c r="AE19" s="469" t="str">
        <f>IFERROR(VLOOKUP(AD19,Schedule!$A$5:$D$23,4,FALSE),"")</f>
        <v/>
      </c>
      <c r="AF19" s="469" t="e">
        <f>MATCH($B19,Schedule!AG$5:AG$23,0)</f>
        <v>#N/A</v>
      </c>
      <c r="AG19" s="469" t="str">
        <f>IFERROR(VLOOKUP(AF19,Schedule!$A$5:$D$23,4,FALSE),"")</f>
        <v/>
      </c>
      <c r="AH19" s="207" t="e">
        <f>MATCH($B19,Schedule!#REF!,0)</f>
        <v>#REF!</v>
      </c>
    </row>
    <row r="20" spans="1:34" ht="13.5" thickBot="1" x14ac:dyDescent="0.25">
      <c r="A20" s="577"/>
      <c r="B20" s="199" t="str">
        <f>'Tables - lists and codes'!A19</f>
        <v>Wk Open Ck</v>
      </c>
      <c r="C20" s="200" t="str">
        <f>'Tables - lists and codes'!C19</f>
        <v>R</v>
      </c>
      <c r="D20" s="235">
        <f>'Tables - lists and codes'!D19</f>
        <v>0.25</v>
      </c>
      <c r="E20" s="309">
        <f>'Tables - lists and codes'!E19</f>
        <v>0.60416666666666663</v>
      </c>
      <c r="F20" s="195" t="e">
        <f>MATCH($B20,Schedule!F$5:F$23,0)</f>
        <v>#N/A</v>
      </c>
      <c r="G20" s="469" t="str">
        <f>IFERROR(VLOOKUP(F20,Schedule!$A$5:$D$23,4,FALSE),"")</f>
        <v/>
      </c>
      <c r="H20" s="469" t="e">
        <f>MATCH($B20,Schedule!H$5:H$23,0)</f>
        <v>#N/A</v>
      </c>
      <c r="I20" s="469" t="str">
        <f>IFERROR(VLOOKUP(H20,Schedule!$A$5:$D$23,4,FALSE),"")</f>
        <v/>
      </c>
      <c r="J20" s="469" t="e">
        <f>MATCH($B20,Schedule!J$5:J$23,0)</f>
        <v>#N/A</v>
      </c>
      <c r="K20" s="469" t="str">
        <f>IFERROR(VLOOKUP(J20,Schedule!$A$5:$D$23,4,FALSE),"")</f>
        <v/>
      </c>
      <c r="L20" s="469" t="e">
        <f>MATCH($B20,Schedule!L$5:L23,0)</f>
        <v>#N/A</v>
      </c>
      <c r="M20" s="469" t="str">
        <f>IFERROR(VLOOKUP(L20,Schedule!$A$5:$D$23,4,FALSE),"")</f>
        <v/>
      </c>
      <c r="N20" s="469" t="e">
        <f>MATCH($B20,Schedule!N$5:N$23,0)</f>
        <v>#N/A</v>
      </c>
      <c r="O20" s="469" t="str">
        <f>IFERROR(VLOOKUP(N20,Schedule!$A$5:$D$23,4,FALSE),"")</f>
        <v/>
      </c>
      <c r="P20" s="202" t="e">
        <f>MATCH($B20,Schedule!P$5:P$23,0)</f>
        <v>#N/A</v>
      </c>
      <c r="Q20" s="201" t="str">
        <f>IFERROR(VLOOKUP(P20,Schedule!$A$5:$D$23,4,FALSE),"")</f>
        <v/>
      </c>
      <c r="R20" s="202" t="e">
        <f>MATCH($B20,Schedule!R$5:R$23,0)</f>
        <v>#N/A</v>
      </c>
      <c r="S20" s="201" t="str">
        <f>IFERROR(VLOOKUP(R20,Schedule!$A$5:$D$23,4,FALSE),"")</f>
        <v/>
      </c>
      <c r="T20" s="202" t="e">
        <f>MATCH($B20,Schedule!U$5:U$23,0)</f>
        <v>#N/A</v>
      </c>
      <c r="U20" s="469" t="str">
        <f>IFERROR(VLOOKUP(T20,Schedule!$A$5:$D$23,4,FALSE),"")</f>
        <v/>
      </c>
      <c r="V20" s="469" t="e">
        <f>MATCH($B20,Schedule!W$5:W$23,0)</f>
        <v>#N/A</v>
      </c>
      <c r="W20" s="469" t="str">
        <f>IFERROR(VLOOKUP(V20,Schedule!$A$5:$D$23,4,FALSE),"")</f>
        <v/>
      </c>
      <c r="X20" s="469" t="e">
        <f>MATCH($B20,Schedule!Y$5:Y$23,0)</f>
        <v>#N/A</v>
      </c>
      <c r="Y20" s="469" t="str">
        <f>IFERROR(VLOOKUP(X20,Schedule!$A$5:$D$23,4,FALSE),"")</f>
        <v/>
      </c>
      <c r="Z20" s="469" t="e">
        <f>MATCH($B20,Schedule!AA$5:AA$23,0)</f>
        <v>#N/A</v>
      </c>
      <c r="AA20" s="469" t="str">
        <f>IFERROR(VLOOKUP(Z20,Schedule!$A$5:$D$23,4,FALSE),"")</f>
        <v/>
      </c>
      <c r="AB20" s="469" t="e">
        <f>MATCH($B20,Schedule!AC$5:AC$23,0)</f>
        <v>#N/A</v>
      </c>
      <c r="AC20" s="469" t="str">
        <f>IFERROR(VLOOKUP(AB20,Schedule!$A$5:$D$23,4,FALSE),"")</f>
        <v/>
      </c>
      <c r="AD20" s="202" t="e">
        <f>MATCH($B20,Schedule!AE$5:AE$23,0)</f>
        <v>#N/A</v>
      </c>
      <c r="AE20" s="201" t="str">
        <f>IFERROR(VLOOKUP(AD20,Schedule!$A$5:$D$23,4,FALSE),"")</f>
        <v/>
      </c>
      <c r="AF20" s="202" t="e">
        <f>MATCH($B20,Schedule!AG$5:AG$23,0)</f>
        <v>#N/A</v>
      </c>
      <c r="AG20" s="201" t="str">
        <f>IFERROR(VLOOKUP(AF20,Schedule!$A$5:$D$23,4,FALSE),"")</f>
        <v/>
      </c>
      <c r="AH20" s="207" t="e">
        <f>MATCH($B20,Schedule!#REF!,0)</f>
        <v>#REF!</v>
      </c>
    </row>
    <row r="21" spans="1:34" ht="13.5" thickBot="1" x14ac:dyDescent="0.25">
      <c r="A21" s="577"/>
      <c r="B21" s="199" t="str">
        <f>'Tables - lists and codes'!A20</f>
        <v>Wk Mid Ck</v>
      </c>
      <c r="C21" s="200" t="str">
        <f>'Tables - lists and codes'!C20</f>
        <v>R</v>
      </c>
      <c r="D21" s="235">
        <f>'Tables - lists and codes'!D20</f>
        <v>0.33333333333333331</v>
      </c>
      <c r="E21" s="309">
        <f>'Tables - lists and codes'!E20</f>
        <v>0.60416666666666663</v>
      </c>
      <c r="F21" s="195" t="e">
        <f>MATCH($B21,Schedule!F$5:F$23,0)</f>
        <v>#N/A</v>
      </c>
      <c r="G21" s="469" t="str">
        <f>IFERROR(VLOOKUP(F21,Schedule!$A$5:$D$23,4,FALSE),"")</f>
        <v/>
      </c>
      <c r="H21" s="469" t="e">
        <f>MATCH($B21,Schedule!H$5:H$23,0)</f>
        <v>#N/A</v>
      </c>
      <c r="I21" s="469" t="str">
        <f>IFERROR(VLOOKUP(H21,Schedule!$A$5:$D$23,4,FALSE),"")</f>
        <v/>
      </c>
      <c r="J21" s="469" t="e">
        <f>MATCH($B21,Schedule!J$5:J$23,0)</f>
        <v>#N/A</v>
      </c>
      <c r="K21" s="469" t="str">
        <f>IFERROR(VLOOKUP(J21,Schedule!$A$5:$D$23,4,FALSE),"")</f>
        <v/>
      </c>
      <c r="L21" s="469" t="e">
        <f>MATCH($B21,Schedule!L$5:L23,0)</f>
        <v>#N/A</v>
      </c>
      <c r="M21" s="469" t="str">
        <f>IFERROR(VLOOKUP(L21,Schedule!$A$5:$D$23,4,FALSE),"")</f>
        <v/>
      </c>
      <c r="N21" s="469" t="e">
        <f>MATCH($B21,Schedule!N$5:N$23,0)</f>
        <v>#N/A</v>
      </c>
      <c r="O21" s="469" t="str">
        <f>IFERROR(VLOOKUP(N21,Schedule!$A$5:$D$23,4,FALSE),"")</f>
        <v/>
      </c>
      <c r="P21" s="202" t="e">
        <f>MATCH($B21,Schedule!P$5:P$23,0)</f>
        <v>#N/A</v>
      </c>
      <c r="Q21" s="201" t="str">
        <f>IFERROR(VLOOKUP(P21,Schedule!$A$5:$D$23,4,FALSE),"")</f>
        <v/>
      </c>
      <c r="R21" s="202" t="e">
        <f>MATCH($B21,Schedule!R$5:R$23,0)</f>
        <v>#N/A</v>
      </c>
      <c r="S21" s="201" t="str">
        <f>IFERROR(VLOOKUP(R21,Schedule!$A$5:$D$23,4,FALSE),"")</f>
        <v/>
      </c>
      <c r="T21" s="202" t="e">
        <f>MATCH($B21,Schedule!U$5:U$23,0)</f>
        <v>#N/A</v>
      </c>
      <c r="U21" s="469" t="str">
        <f>IFERROR(VLOOKUP(T21,Schedule!$A$5:$D$23,4,FALSE),"")</f>
        <v/>
      </c>
      <c r="V21" s="469" t="e">
        <f>MATCH($B21,Schedule!W$5:W$23,0)</f>
        <v>#N/A</v>
      </c>
      <c r="W21" s="469" t="str">
        <f>IFERROR(VLOOKUP(V21,Schedule!$A$5:$D$23,4,FALSE),"")</f>
        <v/>
      </c>
      <c r="X21" s="469" t="e">
        <f>MATCH($B21,Schedule!Y$5:Y$23,0)</f>
        <v>#N/A</v>
      </c>
      <c r="Y21" s="469" t="str">
        <f>IFERROR(VLOOKUP(X21,Schedule!$A$5:$D$23,4,FALSE),"")</f>
        <v/>
      </c>
      <c r="Z21" s="469" t="e">
        <f>MATCH($B21,Schedule!AA$5:AA$23,0)</f>
        <v>#N/A</v>
      </c>
      <c r="AA21" s="469" t="str">
        <f>IFERROR(VLOOKUP(Z21,Schedule!$A$5:$D$23,4,FALSE),"")</f>
        <v/>
      </c>
      <c r="AB21" s="469" t="e">
        <f>MATCH($B21,Schedule!AC$5:AC$23,0)</f>
        <v>#N/A</v>
      </c>
      <c r="AC21" s="469" t="str">
        <f>IFERROR(VLOOKUP(AB21,Schedule!$A$5:$D$23,4,FALSE),"")</f>
        <v/>
      </c>
      <c r="AD21" s="202" t="e">
        <f>MATCH($B21,Schedule!AE$5:AE$23,0)</f>
        <v>#N/A</v>
      </c>
      <c r="AE21" s="201" t="str">
        <f>IFERROR(VLOOKUP(AD21,Schedule!$A$5:$D$23,4,FALSE),"")</f>
        <v/>
      </c>
      <c r="AF21" s="202" t="e">
        <f>MATCH($B21,Schedule!AG$5:AG$23,0)</f>
        <v>#N/A</v>
      </c>
      <c r="AG21" s="201" t="str">
        <f>IFERROR(VLOOKUP(AF21,Schedule!$A$5:$D$23,4,FALSE),"")</f>
        <v/>
      </c>
      <c r="AH21" s="207" t="e">
        <f>MATCH($B21,Schedule!#REF!,0)</f>
        <v>#REF!</v>
      </c>
    </row>
    <row r="22" spans="1:34" x14ac:dyDescent="0.2">
      <c r="A22" s="577"/>
      <c r="B22" s="199" t="str">
        <f>'Tables - lists and codes'!A21</f>
        <v>Wk Late Ck</v>
      </c>
      <c r="C22" s="200" t="str">
        <f>'Tables - lists and codes'!C21</f>
        <v>R</v>
      </c>
      <c r="D22" s="235">
        <f>'Tables - lists and codes'!D21</f>
        <v>0.58333333333333337</v>
      </c>
      <c r="E22" s="309">
        <f>'Tables - lists and codes'!E21</f>
        <v>0.85416666666666663</v>
      </c>
      <c r="F22" s="195" t="e">
        <f>MATCH($B22,Schedule!F$5:F$23,0)</f>
        <v>#N/A</v>
      </c>
      <c r="G22" s="469" t="str">
        <f>IFERROR(VLOOKUP(F22,Schedule!$A$5:$D$23,4,FALSE),"")</f>
        <v/>
      </c>
      <c r="H22" s="469" t="e">
        <f>MATCH($B22,Schedule!H$5:H$23,0)</f>
        <v>#N/A</v>
      </c>
      <c r="I22" s="469" t="str">
        <f>IFERROR(VLOOKUP(H22,Schedule!$A$5:$D$23,4,FALSE),"")</f>
        <v/>
      </c>
      <c r="J22" s="469" t="e">
        <f>MATCH($B22,Schedule!J$5:J$23,0)</f>
        <v>#N/A</v>
      </c>
      <c r="K22" s="469" t="str">
        <f>IFERROR(VLOOKUP(J22,Schedule!$A$5:$D$23,4,FALSE),"")</f>
        <v/>
      </c>
      <c r="L22" s="469" t="e">
        <f>MATCH($B22,Schedule!L$5:L25,0)</f>
        <v>#N/A</v>
      </c>
      <c r="M22" s="469" t="str">
        <f>IFERROR(VLOOKUP(L22,Schedule!$A$5:$D$23,4,FALSE),"")</f>
        <v/>
      </c>
      <c r="N22" s="469" t="e">
        <f>MATCH($B22,Schedule!N$5:N$23,0)</f>
        <v>#N/A</v>
      </c>
      <c r="O22" s="469" t="str">
        <f>IFERROR(VLOOKUP(N22,Schedule!$A$5:$D$23,4,FALSE),"")</f>
        <v/>
      </c>
      <c r="P22" s="202" t="e">
        <f>MATCH($B22,Schedule!P$5:P$23,0)</f>
        <v>#N/A</v>
      </c>
      <c r="Q22" s="201" t="str">
        <f>IFERROR(VLOOKUP(P22,Schedule!$A$5:$D$23,4,FALSE),"")</f>
        <v/>
      </c>
      <c r="R22" s="202" t="e">
        <f>MATCH($B22,Schedule!R$5:R$23,0)</f>
        <v>#N/A</v>
      </c>
      <c r="S22" s="201" t="str">
        <f>IFERROR(VLOOKUP(R22,Schedule!$A$5:$D$23,4,FALSE),"")</f>
        <v/>
      </c>
      <c r="T22" s="202" t="e">
        <f>MATCH($B22,Schedule!U$5:U$23,0)</f>
        <v>#N/A</v>
      </c>
      <c r="U22" s="469" t="str">
        <f>IFERROR(VLOOKUP(T22,Schedule!$A$5:$D$23,4,FALSE),"")</f>
        <v/>
      </c>
      <c r="V22" s="469" t="e">
        <f>MATCH($B22,Schedule!W$5:W$23,0)</f>
        <v>#N/A</v>
      </c>
      <c r="W22" s="469" t="str">
        <f>IFERROR(VLOOKUP(V22,Schedule!$A$5:$D$23,4,FALSE),"")</f>
        <v/>
      </c>
      <c r="X22" s="469" t="e">
        <f>MATCH($B22,Schedule!Y$5:Y$23,0)</f>
        <v>#N/A</v>
      </c>
      <c r="Y22" s="469" t="str">
        <f>IFERROR(VLOOKUP(X22,Schedule!$A$5:$D$23,4,FALSE),"")</f>
        <v/>
      </c>
      <c r="Z22" s="469" t="e">
        <f>MATCH($B22,Schedule!AA$5:AA$23,0)</f>
        <v>#N/A</v>
      </c>
      <c r="AA22" s="469" t="str">
        <f>IFERROR(VLOOKUP(Z22,Schedule!$A$5:$D$23,4,FALSE),"")</f>
        <v/>
      </c>
      <c r="AB22" s="469" t="e">
        <f>MATCH($B22,Schedule!AC$5:AC$23,0)</f>
        <v>#N/A</v>
      </c>
      <c r="AC22" s="469" t="str">
        <f>IFERROR(VLOOKUP(AB22,Schedule!$A$5:$D$23,4,FALSE),"")</f>
        <v/>
      </c>
      <c r="AD22" s="202" t="e">
        <f>MATCH($B22,Schedule!AE$5:AE$23,0)</f>
        <v>#N/A</v>
      </c>
      <c r="AE22" s="201" t="str">
        <f>IFERROR(VLOOKUP(AD22,Schedule!$A$5:$D$23,4,FALSE),"")</f>
        <v/>
      </c>
      <c r="AF22" s="202" t="e">
        <f>MATCH($B22,Schedule!AG$5:AG$23,0)</f>
        <v>#N/A</v>
      </c>
      <c r="AG22" s="201" t="str">
        <f>IFERROR(VLOOKUP(AF22,Schedule!$A$5:$D$23,4,FALSE),"")</f>
        <v/>
      </c>
      <c r="AH22" s="207" t="e">
        <f>MATCH($B22,Schedule!#REF!,0)</f>
        <v>#REF!</v>
      </c>
    </row>
    <row r="23" spans="1:34" ht="18.75" customHeight="1" thickBot="1" x14ac:dyDescent="0.3">
      <c r="A23" s="577"/>
      <c r="B23" s="574" t="s">
        <v>88</v>
      </c>
      <c r="C23" s="574"/>
      <c r="D23" s="574"/>
      <c r="E23" s="575"/>
      <c r="F23" s="210"/>
      <c r="G23" s="211" t="s">
        <v>88</v>
      </c>
      <c r="H23" s="211" t="s">
        <v>88</v>
      </c>
      <c r="I23" s="211" t="s">
        <v>88</v>
      </c>
      <c r="J23" s="211" t="s">
        <v>88</v>
      </c>
      <c r="K23" s="211" t="s">
        <v>88</v>
      </c>
      <c r="L23" s="211" t="s">
        <v>88</v>
      </c>
      <c r="M23" s="211" t="s">
        <v>88</v>
      </c>
      <c r="N23" s="211" t="s">
        <v>88</v>
      </c>
      <c r="O23" s="211" t="s">
        <v>88</v>
      </c>
      <c r="P23" s="211" t="s">
        <v>88</v>
      </c>
      <c r="Q23" s="211" t="s">
        <v>88</v>
      </c>
      <c r="R23" s="211" t="s">
        <v>88</v>
      </c>
      <c r="S23" s="211" t="s">
        <v>88</v>
      </c>
      <c r="T23" s="211" t="s">
        <v>88</v>
      </c>
      <c r="U23" s="211" t="s">
        <v>88</v>
      </c>
      <c r="V23" s="211" t="s">
        <v>88</v>
      </c>
      <c r="W23" s="211" t="s">
        <v>88</v>
      </c>
      <c r="X23" s="211" t="s">
        <v>88</v>
      </c>
      <c r="Y23" s="211" t="s">
        <v>88</v>
      </c>
      <c r="Z23" s="211" t="s">
        <v>88</v>
      </c>
      <c r="AA23" s="211" t="s">
        <v>88</v>
      </c>
      <c r="AB23" s="211" t="s">
        <v>88</v>
      </c>
      <c r="AC23" s="211" t="s">
        <v>88</v>
      </c>
      <c r="AD23" s="211" t="s">
        <v>88</v>
      </c>
      <c r="AE23" s="211" t="s">
        <v>88</v>
      </c>
      <c r="AF23" s="206" t="s">
        <v>88</v>
      </c>
      <c r="AG23" s="211" t="s">
        <v>88</v>
      </c>
      <c r="AH23" s="207" t="e">
        <f>MATCH($B23,Schedule!#REF!,0)</f>
        <v>#REF!</v>
      </c>
    </row>
    <row r="24" spans="1:34" ht="13.5" thickBot="1" x14ac:dyDescent="0.25">
      <c r="A24" s="577"/>
      <c r="B24" s="200" t="str">
        <f>'Tables - lists and codes'!A22</f>
        <v>RTO</v>
      </c>
      <c r="C24" s="200" t="str">
        <f>'Tables - lists and codes'!C22</f>
        <v>P/R</v>
      </c>
      <c r="D24" s="200"/>
      <c r="E24" s="310"/>
      <c r="F24" s="195" t="str">
        <f>IFERROR(MATCH($B24,Schedule!F$5:F$23,0),"")</f>
        <v/>
      </c>
      <c r="G24" s="201" t="str">
        <f>IFERROR(VLOOKUP(F24,Schedule!$A$5:$D$23,4,FALSE),"")</f>
        <v/>
      </c>
      <c r="H24" s="202" t="e">
        <f>MATCH($B24,Schedule!H$5:H$23,0)</f>
        <v>#N/A</v>
      </c>
      <c r="I24" s="201" t="str">
        <f>IFERROR(VLOOKUP(H24,Schedule!$A$5:$D$23,4,FALSE),"")</f>
        <v/>
      </c>
      <c r="J24" s="202" t="e">
        <f>MATCH($B24,Schedule!J$5:J$23,0)</f>
        <v>#N/A</v>
      </c>
      <c r="K24" s="201" t="str">
        <f>IFERROR(VLOOKUP(J24,Schedule!$A$5:$D$23,4,FALSE),"")</f>
        <v/>
      </c>
      <c r="L24" s="202" t="e">
        <f>MATCH($B24,Schedule!L$5:L27,0)</f>
        <v>#N/A</v>
      </c>
      <c r="M24" s="201" t="str">
        <f>IFERROR(VLOOKUP(L24,Schedule!$A$5:$D$23,4,FALSE),"")</f>
        <v/>
      </c>
      <c r="N24" s="202" t="e">
        <f>MATCH($B24,Schedule!N$5:N$23,0)</f>
        <v>#N/A</v>
      </c>
      <c r="O24" s="201" t="str">
        <f>IFERROR(VLOOKUP(N24,Schedule!$A$5:$D$23,4,FALSE),"")</f>
        <v/>
      </c>
      <c r="P24" s="202" t="e">
        <f>MATCH($B24,Schedule!P$5:P$23,0)</f>
        <v>#N/A</v>
      </c>
      <c r="Q24" s="201" t="str">
        <f>IFERROR(VLOOKUP(P24,Schedule!$A$5:$D$23,4,FALSE),"")</f>
        <v/>
      </c>
      <c r="R24" s="202" t="e">
        <f>MATCH($B24,Schedule!R$5:R$23,0)</f>
        <v>#N/A</v>
      </c>
      <c r="S24" s="201" t="str">
        <f>IFERROR(VLOOKUP(R24,Schedule!$A$5:$D$23,4,FALSE),"")</f>
        <v/>
      </c>
      <c r="T24" s="202" t="e">
        <f>MATCH($B24,Schedule!U$5:U$23,0)</f>
        <v>#N/A</v>
      </c>
      <c r="U24" s="201" t="str">
        <f>IFERROR(VLOOKUP(T24,Schedule!$A$5:$D$23,4,FALSE),"")</f>
        <v/>
      </c>
      <c r="V24" s="202" t="e">
        <f>MATCH($B24,Schedule!W$5:W$23,0)</f>
        <v>#N/A</v>
      </c>
      <c r="W24" s="201" t="str">
        <f>IFERROR(VLOOKUP(V24,Schedule!$A$5:$D$23,4,FALSE),"")</f>
        <v/>
      </c>
      <c r="X24" s="202" t="e">
        <f>MATCH($B24,Schedule!Y$5:Y$23,0)</f>
        <v>#N/A</v>
      </c>
      <c r="Y24" s="201" t="str">
        <f>IFERROR(VLOOKUP(X24,Schedule!$A$5:$D$23,4,FALSE),"")</f>
        <v/>
      </c>
      <c r="Z24" s="202" t="e">
        <f>MATCH($B24,Schedule!AA$5:AA$23,0)</f>
        <v>#N/A</v>
      </c>
      <c r="AA24" s="201" t="str">
        <f>IFERROR(VLOOKUP(Z24,Schedule!$A$5:$D$23,4,FALSE),"")</f>
        <v/>
      </c>
      <c r="AB24" s="202" t="e">
        <f>MATCH($B24,Schedule!AC$5:AC$23,0)</f>
        <v>#N/A</v>
      </c>
      <c r="AC24" s="201" t="str">
        <f>IFERROR(VLOOKUP(AB24,Schedule!$A$5:$D$23,4,FALSE),"")</f>
        <v/>
      </c>
      <c r="AD24" s="202" t="e">
        <f>MATCH($B24,Schedule!AE$5:AE$23,0)</f>
        <v>#N/A</v>
      </c>
      <c r="AE24" s="201" t="str">
        <f>IFERROR(VLOOKUP(AD24,Schedule!$A$5:$D$23,4,FALSE),"")</f>
        <v/>
      </c>
      <c r="AF24" s="202" t="e">
        <f>MATCH($B24,Schedule!AG$5:AG$23,0)</f>
        <v>#N/A</v>
      </c>
      <c r="AG24" s="201" t="str">
        <f>IFERROR(VLOOKUP(AF24,Schedule!$A$5:$D$23,4,FALSE),"")</f>
        <v/>
      </c>
      <c r="AH24" s="207" t="e">
        <f>MATCH($B24,Schedule!#REF!,0)</f>
        <v>#REF!</v>
      </c>
    </row>
    <row r="25" spans="1:34" ht="13.5" thickBot="1" x14ac:dyDescent="0.25">
      <c r="A25" s="577"/>
      <c r="B25" s="200" t="str">
        <f>'Tables - lists and codes'!A23</f>
        <v>LOA</v>
      </c>
      <c r="C25" s="200" t="str">
        <f>'Tables - lists and codes'!C23</f>
        <v>P/R</v>
      </c>
      <c r="D25" s="200"/>
      <c r="E25" s="310"/>
      <c r="F25" s="195" t="str">
        <f>IFERROR(MATCH($B25,Schedule!F$5:F$23,0),"")</f>
        <v/>
      </c>
      <c r="G25" s="201" t="str">
        <f>IFERROR(VLOOKUP(F25,Schedule!$A$5:$D$23,4,FALSE),"")</f>
        <v/>
      </c>
      <c r="H25" s="202" t="e">
        <f>MATCH($B25,Schedule!H$5:H$23,0)</f>
        <v>#N/A</v>
      </c>
      <c r="I25" s="201" t="str">
        <f>IFERROR(VLOOKUP(H25,Schedule!$A$5:$D$23,4,FALSE),"")</f>
        <v/>
      </c>
      <c r="J25" s="202" t="e">
        <f>MATCH($B25,Schedule!J$5:J$23,0)</f>
        <v>#N/A</v>
      </c>
      <c r="K25" s="201" t="str">
        <f>IFERROR(VLOOKUP(J25,Schedule!$A$5:$D$23,4,FALSE),"")</f>
        <v/>
      </c>
      <c r="L25" s="202" t="e">
        <f>MATCH($B25,Schedule!L$5:L28,0)</f>
        <v>#N/A</v>
      </c>
      <c r="M25" s="201" t="str">
        <f>IFERROR(VLOOKUP(L25,Schedule!$A$5:$D$23,4,FALSE),"")</f>
        <v/>
      </c>
      <c r="N25" s="202" t="e">
        <f>MATCH($B25,Schedule!N$5:N$23,0)</f>
        <v>#N/A</v>
      </c>
      <c r="O25" s="201" t="str">
        <f>IFERROR(VLOOKUP(N25,Schedule!$A$5:$D$23,4,FALSE),"")</f>
        <v/>
      </c>
      <c r="P25" s="202" t="e">
        <f>MATCH($B25,Schedule!P$5:P$23,0)</f>
        <v>#N/A</v>
      </c>
      <c r="Q25" s="201" t="str">
        <f>IFERROR(VLOOKUP(P25,Schedule!$A$5:$D$23,4,FALSE),"")</f>
        <v/>
      </c>
      <c r="R25" s="202" t="e">
        <f>MATCH($B25,Schedule!R$5:R$23,0)</f>
        <v>#N/A</v>
      </c>
      <c r="S25" s="201" t="str">
        <f>IFERROR(VLOOKUP(R25,Schedule!$A$5:$D$23,4,FALSE),"")</f>
        <v/>
      </c>
      <c r="T25" s="202" t="e">
        <f>MATCH($B25,Schedule!U$5:U$23,0)</f>
        <v>#N/A</v>
      </c>
      <c r="U25" s="201" t="str">
        <f>IFERROR(VLOOKUP(T25,Schedule!$A$5:$D$23,4,FALSE),"")</f>
        <v/>
      </c>
      <c r="V25" s="202" t="e">
        <f>MATCH($B25,Schedule!W$5:W$23,0)</f>
        <v>#N/A</v>
      </c>
      <c r="W25" s="201" t="str">
        <f>IFERROR(VLOOKUP(V25,Schedule!$A$5:$D$23,4,FALSE),"")</f>
        <v/>
      </c>
      <c r="X25" s="202" t="e">
        <f>MATCH($B25,Schedule!Y$5:Y$23,0)</f>
        <v>#N/A</v>
      </c>
      <c r="Y25" s="201" t="str">
        <f>IFERROR(VLOOKUP(X25,Schedule!$A$5:$D$23,4,FALSE),"")</f>
        <v/>
      </c>
      <c r="Z25" s="202" t="e">
        <f>MATCH($B25,Schedule!AA$5:AA$23,0)</f>
        <v>#N/A</v>
      </c>
      <c r="AA25" s="201" t="str">
        <f>IFERROR(VLOOKUP(Z25,Schedule!$A$5:$D$23,4,FALSE),"")</f>
        <v/>
      </c>
      <c r="AB25" s="202" t="e">
        <f>MATCH($B25,Schedule!AC$5:AC$23,0)</f>
        <v>#N/A</v>
      </c>
      <c r="AC25" s="201" t="str">
        <f>IFERROR(VLOOKUP(AB25,Schedule!$A$5:$D$23,4,FALSE),"")</f>
        <v/>
      </c>
      <c r="AD25" s="202" t="e">
        <f>MATCH($B25,Schedule!AE$5:AE$23,0)</f>
        <v>#N/A</v>
      </c>
      <c r="AE25" s="201" t="str">
        <f>IFERROR(VLOOKUP(AD25,Schedule!$A$5:$D$23,4,FALSE),"")</f>
        <v/>
      </c>
      <c r="AF25" s="202" t="e">
        <f>MATCH($B25,Schedule!AG$5:AG$23,0)</f>
        <v>#N/A</v>
      </c>
      <c r="AG25" s="201" t="str">
        <f>IFERROR(VLOOKUP(AF25,Schedule!$A$5:$D$23,4,FALSE),"")</f>
        <v/>
      </c>
      <c r="AH25" s="207" t="e">
        <f>MATCH($B25,Schedule!#REF!,0)</f>
        <v>#REF!</v>
      </c>
    </row>
    <row r="26" spans="1:34" ht="13.5" thickBot="1" x14ac:dyDescent="0.25">
      <c r="A26" s="578"/>
      <c r="B26" s="316" t="str">
        <f>'Tables - lists and codes'!A25</f>
        <v>OFF</v>
      </c>
      <c r="C26" s="311" t="str">
        <f>'Tables - lists and codes'!C24</f>
        <v>P/R</v>
      </c>
      <c r="D26" s="311"/>
      <c r="E26" s="312"/>
      <c r="F26" s="195" t="str">
        <f>IFERROR(MATCH($B26,Schedule!F$5:F$23,0),"")</f>
        <v/>
      </c>
      <c r="G26" s="201" t="str">
        <f>IFERROR(VLOOKUP(F26,Schedule!$A$5:$D$23,4,FALSE),"")</f>
        <v/>
      </c>
      <c r="H26" s="202" t="e">
        <f>MATCH($B26,Schedule!H$5:H$23,0)</f>
        <v>#N/A</v>
      </c>
      <c r="I26" s="201" t="str">
        <f>IFERROR(VLOOKUP(H26,Schedule!$A$5:$D$23,4,FALSE),"")</f>
        <v/>
      </c>
      <c r="J26" s="202" t="e">
        <f>MATCH($B26,Schedule!J$5:J$23,0)</f>
        <v>#N/A</v>
      </c>
      <c r="K26" s="201" t="str">
        <f>IFERROR(VLOOKUP(J26,Schedule!$A$5:$D$23,4,FALSE),"")</f>
        <v/>
      </c>
      <c r="L26" s="202" t="e">
        <f>MATCH($B26,Schedule!L$5:L29,0)</f>
        <v>#N/A</v>
      </c>
      <c r="M26" s="201" t="str">
        <f>IFERROR(VLOOKUP(L26,Schedule!$A$5:$D$23,4,FALSE),"")</f>
        <v/>
      </c>
      <c r="N26" s="202" t="e">
        <f>MATCH($B26,Schedule!N$5:N$23,0)</f>
        <v>#N/A</v>
      </c>
      <c r="O26" s="201" t="str">
        <f>IFERROR(VLOOKUP(N26,Schedule!$A$5:$D$23,4,FALSE),"")</f>
        <v/>
      </c>
      <c r="P26" s="202" t="e">
        <f>MATCH($B26,Schedule!P$5:P$23,0)</f>
        <v>#N/A</v>
      </c>
      <c r="Q26" s="201" t="str">
        <f>IFERROR(VLOOKUP(P26,Schedule!$A$5:$D$23,4,FALSE),"")</f>
        <v/>
      </c>
      <c r="R26" s="202" t="e">
        <f>MATCH($B26,Schedule!R$5:R$23,0)</f>
        <v>#N/A</v>
      </c>
      <c r="S26" s="201" t="str">
        <f>IFERROR(VLOOKUP(R26,Schedule!$A$5:$D$23,4,FALSE),"")</f>
        <v/>
      </c>
      <c r="T26" s="202" t="e">
        <f>MATCH($B26,Schedule!U$5:U$23,0)</f>
        <v>#N/A</v>
      </c>
      <c r="U26" s="201" t="str">
        <f>IFERROR(VLOOKUP(T26,Schedule!$A$5:$D$23,4,FALSE),"")</f>
        <v/>
      </c>
      <c r="V26" s="202" t="e">
        <f>MATCH($B26,Schedule!W$5:W$23,0)</f>
        <v>#N/A</v>
      </c>
      <c r="W26" s="201" t="str">
        <f>IFERROR(VLOOKUP(V26,Schedule!$A$5:$D$23,4,FALSE),"")</f>
        <v/>
      </c>
      <c r="X26" s="202" t="e">
        <f>MATCH($B26,Schedule!Y$5:Y$23,0)</f>
        <v>#N/A</v>
      </c>
      <c r="Y26" s="201" t="str">
        <f>IFERROR(VLOOKUP(X26,Schedule!$A$5:$D$23,4,FALSE),"")</f>
        <v/>
      </c>
      <c r="Z26" s="202" t="e">
        <f>MATCH($B26,Schedule!AA$5:AA$23,0)</f>
        <v>#N/A</v>
      </c>
      <c r="AA26" s="201" t="str">
        <f>IFERROR(VLOOKUP(Z26,Schedule!$A$5:$D$23,4,FALSE),"")</f>
        <v/>
      </c>
      <c r="AB26" s="202" t="e">
        <f>MATCH($B26,Schedule!AC$5:AC$23,0)</f>
        <v>#N/A</v>
      </c>
      <c r="AC26" s="201" t="str">
        <f>IFERROR(VLOOKUP(AB26,Schedule!$A$5:$D$23,4,FALSE),"")</f>
        <v/>
      </c>
      <c r="AD26" s="202" t="e">
        <f>MATCH($B26,Schedule!AE$5:AE$23,0)</f>
        <v>#N/A</v>
      </c>
      <c r="AE26" s="201" t="str">
        <f>IFERROR(VLOOKUP(AD26,Schedule!$A$5:$D$23,4,FALSE),"")</f>
        <v/>
      </c>
      <c r="AF26" s="202" t="e">
        <f>MATCH($B26,Schedule!AG$5:AG$23,0)</f>
        <v>#N/A</v>
      </c>
      <c r="AG26" s="201" t="str">
        <f>IFERROR(VLOOKUP(AF26,Schedule!$A$5:$D$23,4,FALSE),"")</f>
        <v/>
      </c>
      <c r="AH26" s="207" t="e">
        <f>MATCH($B26,Schedule!#REF!,0)</f>
        <v>#REF!</v>
      </c>
    </row>
    <row r="27" spans="1:34" x14ac:dyDescent="0.2">
      <c r="B27" s="71"/>
      <c r="F27" s="14"/>
      <c r="G27" s="194"/>
      <c r="I27" s="194"/>
      <c r="K27" s="194"/>
      <c r="M27" s="194"/>
      <c r="O27" s="194"/>
      <c r="Q27" s="194"/>
      <c r="S27" s="194"/>
      <c r="U27" s="194"/>
      <c r="W27" s="194"/>
      <c r="Y27" s="194"/>
      <c r="AA27" s="194"/>
      <c r="AC27" s="194"/>
      <c r="AE27" s="194"/>
      <c r="AG27" s="194"/>
    </row>
    <row r="28" spans="1:34" x14ac:dyDescent="0.2">
      <c r="G28" s="194"/>
      <c r="I28" s="194"/>
      <c r="K28" s="194"/>
      <c r="M28" s="194"/>
      <c r="O28" s="194"/>
      <c r="Q28" s="194"/>
      <c r="S28" s="194"/>
      <c r="U28" s="194"/>
      <c r="W28" s="194"/>
      <c r="Y28" s="194"/>
      <c r="AA28" s="194"/>
      <c r="AC28" s="194"/>
      <c r="AE28" s="194"/>
      <c r="AG28" s="194"/>
    </row>
    <row r="29" spans="1:34" x14ac:dyDescent="0.2">
      <c r="G29" s="194"/>
      <c r="I29" s="194"/>
      <c r="K29" s="194"/>
      <c r="M29" s="194"/>
      <c r="O29" s="194"/>
      <c r="Q29" s="194"/>
      <c r="S29" s="194"/>
      <c r="U29" s="194"/>
      <c r="W29" s="194"/>
      <c r="Y29" s="194"/>
      <c r="AA29" s="194"/>
      <c r="AC29" s="194"/>
      <c r="AE29" s="194"/>
      <c r="AG29" s="194"/>
    </row>
  </sheetData>
  <mergeCells count="4">
    <mergeCell ref="B5:E5"/>
    <mergeCell ref="B13:E13"/>
    <mergeCell ref="B23:E23"/>
    <mergeCell ref="A5:A26"/>
  </mergeCells>
  <phoneticPr fontId="8" type="noConversion"/>
  <conditionalFormatting sqref="G6:AG7 G9:AG11 G8:P8 T8:AD8 P20:T22 G24:AG26 AD20:AG22 G14:P19 T14:AD19">
    <cfRule type="cellIs" dxfId="0" priority="5" stopIfTrue="1" operator="equal">
      <formula>""</formula>
    </cfRule>
  </conditionalFormatting>
  <pageMargins left="1" right="0.5" top="1" bottom="0.25" header="1" footer="0.25"/>
  <pageSetup orientation="portrait" r:id="rId1"/>
  <headerFooter alignWithMargins="0">
    <oddHeader xml:space="preserve">&amp;C&amp;"Arial,Bold"&amp;16Daily Staffing Sheet&amp;"Arial,Regular"&amp;10
</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pageSetUpPr fitToPage="1"/>
  </sheetPr>
  <dimension ref="A1:U31"/>
  <sheetViews>
    <sheetView showGridLines="0" zoomScale="70" zoomScaleNormal="70" workbookViewId="0">
      <pane ySplit="2" topLeftCell="A3" activePane="bottomLeft" state="frozen"/>
      <selection pane="bottomLeft" activeCell="F13" sqref="F13"/>
    </sheetView>
  </sheetViews>
  <sheetFormatPr defaultColWidth="9.140625" defaultRowHeight="39.950000000000003" customHeight="1" x14ac:dyDescent="0.3"/>
  <cols>
    <col min="1" max="1" width="29.85546875" style="37" customWidth="1"/>
    <col min="2" max="2" width="29.28515625" style="2" hidden="1" customWidth="1"/>
    <col min="3" max="3" width="4.28515625" style="23" hidden="1" customWidth="1"/>
    <col min="4" max="13" width="12.7109375" style="6" customWidth="1"/>
    <col min="14" max="18" width="12.7109375" style="15" customWidth="1"/>
    <col min="19" max="19" width="6.7109375" style="15" customWidth="1"/>
    <col min="20" max="20" width="9.5703125" style="15" customWidth="1"/>
    <col min="21" max="16384" width="9.140625" style="15"/>
  </cols>
  <sheetData>
    <row r="1" spans="1:21" s="9" customFormat="1" ht="30" customHeight="1" thickBot="1" x14ac:dyDescent="0.4">
      <c r="A1" s="584" t="s">
        <v>89</v>
      </c>
      <c r="B1" s="585"/>
      <c r="C1" s="585"/>
      <c r="D1" s="585"/>
      <c r="E1" s="585"/>
      <c r="F1" s="585"/>
      <c r="G1" s="585"/>
      <c r="H1" s="585"/>
      <c r="I1" s="585"/>
      <c r="J1" s="585"/>
      <c r="K1" s="585"/>
      <c r="L1" s="585"/>
      <c r="M1" s="585"/>
      <c r="N1" s="585"/>
      <c r="O1" s="585"/>
      <c r="P1" s="585"/>
      <c r="Q1" s="585"/>
      <c r="R1" s="585"/>
      <c r="S1" s="585"/>
      <c r="T1" s="586"/>
    </row>
    <row r="2" spans="1:21" s="17" customFormat="1" ht="86.25" customHeight="1" thickBot="1" x14ac:dyDescent="0.45">
      <c r="A2" s="428"/>
      <c r="B2" s="429"/>
      <c r="C2" s="430"/>
      <c r="D2" s="431" t="str">
        <f>'Tables - lists and codes'!A7</f>
        <v>Early Ck</v>
      </c>
      <c r="E2" s="432" t="str">
        <f>'Tables - lists and codes'!A8</f>
        <v>Prep Ck</v>
      </c>
      <c r="F2" s="433" t="str">
        <f>'Tables - lists and codes'!A9</f>
        <v>B&amp;P Ck</v>
      </c>
      <c r="G2" s="432" t="str">
        <f>'Tables - lists and codes'!A10</f>
        <v>Deli Ck</v>
      </c>
      <c r="H2" s="434" t="str">
        <f>'Tables - lists and codes'!A11</f>
        <v>Din Ck 1</v>
      </c>
      <c r="I2" s="434" t="str">
        <f>'Tables - lists and codes'!A12</f>
        <v>Din Ck 2</v>
      </c>
      <c r="J2" s="434" t="str">
        <f>'Tables - lists and codes'!A13</f>
        <v>Am Grill</v>
      </c>
      <c r="K2" s="432" t="str">
        <f>'Tables - lists and codes'!A14</f>
        <v>Fry Ck</v>
      </c>
      <c r="L2" s="434" t="str">
        <f>'Tables - lists and codes'!A15</f>
        <v>Entrée Ck</v>
      </c>
      <c r="M2" s="432" t="str">
        <f>'Tables - lists and codes'!A16</f>
        <v>Innov</v>
      </c>
      <c r="N2" s="432" t="str">
        <f>'Tables - lists and codes'!A17</f>
        <v>Pm Grill</v>
      </c>
      <c r="O2" s="432" t="str">
        <f>'Tables - lists and codes'!A18</f>
        <v>Stockroom</v>
      </c>
      <c r="P2" s="432" t="str">
        <f>'Tables - lists and codes'!A19</f>
        <v>Wk Open Ck</v>
      </c>
      <c r="Q2" s="432" t="str">
        <f>'Tables - lists and codes'!A20</f>
        <v>Wk Mid Ck</v>
      </c>
      <c r="R2" s="435" t="str">
        <f>'Tables - lists and codes'!A21</f>
        <v>Wk Late Ck</v>
      </c>
      <c r="T2" s="410"/>
    </row>
    <row r="3" spans="1:21" s="17" customFormat="1" ht="30" customHeight="1" thickBot="1" x14ac:dyDescent="0.3">
      <c r="A3" s="407" t="s">
        <v>90</v>
      </c>
      <c r="B3" s="405"/>
      <c r="C3" s="404"/>
      <c r="D3" s="581"/>
      <c r="E3" s="582"/>
      <c r="F3" s="582"/>
      <c r="G3" s="582"/>
      <c r="H3" s="582"/>
      <c r="I3" s="582"/>
      <c r="J3" s="582"/>
      <c r="K3" s="582"/>
      <c r="L3" s="582"/>
      <c r="M3" s="582"/>
      <c r="N3" s="582"/>
      <c r="O3" s="582"/>
      <c r="P3" s="582"/>
      <c r="Q3" s="582"/>
      <c r="R3" s="583"/>
    </row>
    <row r="4" spans="1:21" ht="30" customHeight="1" x14ac:dyDescent="0.25">
      <c r="A4" s="408" t="str">
        <f>Schedule!D5</f>
        <v>First Last</v>
      </c>
      <c r="B4" s="406" t="s">
        <v>91</v>
      </c>
      <c r="C4" s="415"/>
      <c r="D4" s="424"/>
      <c r="E4" s="425"/>
      <c r="F4" s="425"/>
      <c r="G4" s="425"/>
      <c r="H4" s="425"/>
      <c r="I4" s="425"/>
      <c r="J4" s="425"/>
      <c r="K4" s="425"/>
      <c r="L4" s="425"/>
      <c r="M4" s="425"/>
      <c r="N4" s="426"/>
      <c r="O4" s="426"/>
      <c r="P4" s="426"/>
      <c r="Q4" s="426"/>
      <c r="R4" s="427"/>
      <c r="S4" s="17"/>
      <c r="T4" s="17"/>
      <c r="U4" s="17"/>
    </row>
    <row r="5" spans="1:21" ht="30" customHeight="1" x14ac:dyDescent="0.25">
      <c r="A5" s="408" t="str">
        <f>Schedule!D6</f>
        <v xml:space="preserve"> </v>
      </c>
      <c r="B5" s="406" t="s">
        <v>26</v>
      </c>
      <c r="C5" s="415"/>
      <c r="D5" s="417"/>
      <c r="E5" s="326"/>
      <c r="F5" s="268"/>
      <c r="G5" s="268"/>
      <c r="H5" s="268"/>
      <c r="I5" s="268"/>
      <c r="J5" s="268"/>
      <c r="K5" s="268"/>
      <c r="L5" s="268"/>
      <c r="M5" s="268"/>
      <c r="N5" s="328"/>
      <c r="O5" s="328"/>
      <c r="P5" s="328"/>
      <c r="Q5" s="328"/>
      <c r="R5" s="418"/>
      <c r="S5" s="17"/>
      <c r="T5" s="17"/>
      <c r="U5" s="17"/>
    </row>
    <row r="6" spans="1:21" ht="30" customHeight="1" x14ac:dyDescent="0.25">
      <c r="A6" s="408" t="str">
        <f>Schedule!D7</f>
        <v xml:space="preserve"> </v>
      </c>
      <c r="B6" s="406" t="s">
        <v>29</v>
      </c>
      <c r="C6" s="415"/>
      <c r="D6" s="417"/>
      <c r="E6" s="268"/>
      <c r="F6" s="326"/>
      <c r="G6" s="268"/>
      <c r="H6" s="268"/>
      <c r="I6" s="268"/>
      <c r="J6" s="268"/>
      <c r="K6" s="268"/>
      <c r="L6" s="268"/>
      <c r="M6" s="268"/>
      <c r="N6" s="328"/>
      <c r="O6" s="328"/>
      <c r="P6" s="328"/>
      <c r="Q6" s="327"/>
      <c r="R6" s="418"/>
      <c r="S6" s="17"/>
      <c r="T6" s="17"/>
      <c r="U6" s="17"/>
    </row>
    <row r="7" spans="1:21" ht="30" customHeight="1" x14ac:dyDescent="0.25">
      <c r="A7" s="408" t="str">
        <f>Schedule!D8</f>
        <v xml:space="preserve"> </v>
      </c>
      <c r="B7" s="406" t="s">
        <v>31</v>
      </c>
      <c r="C7" s="415"/>
      <c r="D7" s="417"/>
      <c r="E7" s="268"/>
      <c r="F7" s="268"/>
      <c r="G7" s="326"/>
      <c r="H7" s="268"/>
      <c r="I7" s="326"/>
      <c r="J7" s="268"/>
      <c r="K7" s="268"/>
      <c r="L7" s="268"/>
      <c r="M7" s="268"/>
      <c r="N7" s="328"/>
      <c r="O7" s="328"/>
      <c r="P7" s="328"/>
      <c r="Q7" s="328"/>
      <c r="R7" s="418"/>
      <c r="S7" s="17"/>
      <c r="T7" s="17"/>
      <c r="U7" s="17"/>
    </row>
    <row r="8" spans="1:21" ht="30" customHeight="1" x14ac:dyDescent="0.25">
      <c r="A8" s="408" t="str">
        <f>Schedule!D9</f>
        <v xml:space="preserve"> </v>
      </c>
      <c r="B8" s="406" t="s">
        <v>29</v>
      </c>
      <c r="C8" s="415"/>
      <c r="D8" s="417"/>
      <c r="E8" s="268"/>
      <c r="F8" s="268"/>
      <c r="G8" s="268"/>
      <c r="H8" s="326"/>
      <c r="I8" s="268"/>
      <c r="J8" s="268"/>
      <c r="K8" s="268"/>
      <c r="L8" s="268"/>
      <c r="M8" s="268"/>
      <c r="N8" s="328"/>
      <c r="O8" s="328"/>
      <c r="P8" s="328"/>
      <c r="Q8" s="328"/>
      <c r="R8" s="418"/>
      <c r="S8" s="17"/>
      <c r="T8" s="17"/>
      <c r="U8" s="17"/>
    </row>
    <row r="9" spans="1:21" ht="30" customHeight="1" x14ac:dyDescent="0.25">
      <c r="A9" s="408" t="str">
        <f>Schedule!D10</f>
        <v xml:space="preserve"> </v>
      </c>
      <c r="B9" s="406" t="s">
        <v>92</v>
      </c>
      <c r="C9" s="415">
        <v>64</v>
      </c>
      <c r="D9" s="417"/>
      <c r="E9" s="268"/>
      <c r="F9" s="268"/>
      <c r="G9" s="268"/>
      <c r="H9" s="268"/>
      <c r="I9" s="326"/>
      <c r="J9" s="268"/>
      <c r="K9" s="268"/>
      <c r="L9" s="268"/>
      <c r="M9" s="268"/>
      <c r="N9" s="328"/>
      <c r="O9" s="328"/>
      <c r="P9" s="328"/>
      <c r="Q9" s="328"/>
      <c r="R9" s="418"/>
      <c r="S9" s="17"/>
      <c r="T9" s="17"/>
      <c r="U9" s="17"/>
    </row>
    <row r="10" spans="1:21" ht="30" customHeight="1" x14ac:dyDescent="0.25">
      <c r="A10" s="408" t="str">
        <f>Schedule!D11</f>
        <v xml:space="preserve"> </v>
      </c>
      <c r="B10" s="406" t="s">
        <v>33</v>
      </c>
      <c r="C10" s="415"/>
      <c r="D10" s="419"/>
      <c r="E10" s="326"/>
      <c r="F10" s="268"/>
      <c r="G10" s="268"/>
      <c r="H10" s="326"/>
      <c r="I10" s="326"/>
      <c r="J10" s="268"/>
      <c r="K10" s="268"/>
      <c r="L10" s="268"/>
      <c r="M10" s="268"/>
      <c r="N10" s="328"/>
      <c r="O10" s="328"/>
      <c r="P10" s="328"/>
      <c r="Q10" s="328"/>
      <c r="R10" s="418"/>
      <c r="S10" s="17"/>
      <c r="T10" s="17"/>
      <c r="U10" s="17"/>
    </row>
    <row r="11" spans="1:21" ht="30" customHeight="1" x14ac:dyDescent="0.25">
      <c r="A11" s="408" t="str">
        <f>Schedule!D12</f>
        <v xml:space="preserve"> </v>
      </c>
      <c r="B11" s="406" t="s">
        <v>93</v>
      </c>
      <c r="C11" s="415">
        <v>48</v>
      </c>
      <c r="D11" s="417"/>
      <c r="E11" s="268"/>
      <c r="F11" s="268"/>
      <c r="G11" s="268"/>
      <c r="H11" s="326"/>
      <c r="I11" s="268"/>
      <c r="J11" s="268"/>
      <c r="K11" s="268"/>
      <c r="L11" s="268"/>
      <c r="M11" s="268"/>
      <c r="N11" s="328"/>
      <c r="O11" s="328"/>
      <c r="P11" s="328"/>
      <c r="Q11" s="328"/>
      <c r="R11" s="418"/>
      <c r="S11" s="17"/>
      <c r="T11" s="17"/>
      <c r="U11" s="17"/>
    </row>
    <row r="12" spans="1:21" ht="30" customHeight="1" x14ac:dyDescent="0.25">
      <c r="A12" s="408" t="str">
        <f>Schedule!D13</f>
        <v xml:space="preserve"> </v>
      </c>
      <c r="B12" s="406"/>
      <c r="C12" s="415"/>
      <c r="D12" s="417"/>
      <c r="E12" s="326"/>
      <c r="F12" s="326"/>
      <c r="G12" s="268"/>
      <c r="H12" s="268"/>
      <c r="I12" s="268"/>
      <c r="J12" s="326"/>
      <c r="K12" s="326"/>
      <c r="L12" s="268"/>
      <c r="M12" s="268"/>
      <c r="N12" s="328"/>
      <c r="O12" s="328"/>
      <c r="P12" s="328"/>
      <c r="Q12" s="328"/>
      <c r="R12" s="418"/>
      <c r="S12" s="17"/>
      <c r="T12" s="17"/>
      <c r="U12" s="17"/>
    </row>
    <row r="13" spans="1:21" ht="30" customHeight="1" x14ac:dyDescent="0.25">
      <c r="A13" s="408" t="str">
        <f>Schedule!D14</f>
        <v xml:space="preserve"> </v>
      </c>
      <c r="B13" s="406" t="s">
        <v>35</v>
      </c>
      <c r="C13" s="415"/>
      <c r="D13" s="417"/>
      <c r="E13" s="326"/>
      <c r="F13" s="268"/>
      <c r="G13" s="268"/>
      <c r="H13" s="268"/>
      <c r="I13" s="268"/>
      <c r="J13" s="268"/>
      <c r="K13" s="268"/>
      <c r="L13" s="268"/>
      <c r="M13" s="268"/>
      <c r="N13" s="328"/>
      <c r="O13" s="328"/>
      <c r="P13" s="328"/>
      <c r="Q13" s="328"/>
      <c r="R13" s="418"/>
      <c r="S13" s="17"/>
      <c r="T13" s="17"/>
      <c r="U13" s="17"/>
    </row>
    <row r="14" spans="1:21" ht="30" customHeight="1" x14ac:dyDescent="0.25">
      <c r="A14" s="408" t="str">
        <f>Schedule!D15</f>
        <v xml:space="preserve"> </v>
      </c>
      <c r="B14" s="406" t="s">
        <v>31</v>
      </c>
      <c r="C14" s="415"/>
      <c r="D14" s="417"/>
      <c r="E14" s="268"/>
      <c r="F14" s="268"/>
      <c r="G14" s="268"/>
      <c r="H14" s="268"/>
      <c r="I14" s="268"/>
      <c r="J14" s="268"/>
      <c r="K14" s="268"/>
      <c r="L14" s="268"/>
      <c r="M14" s="268"/>
      <c r="N14" s="328"/>
      <c r="O14" s="328"/>
      <c r="P14" s="328"/>
      <c r="Q14" s="328"/>
      <c r="R14" s="418"/>
      <c r="S14" s="17"/>
      <c r="T14" s="17"/>
      <c r="U14" s="17"/>
    </row>
    <row r="15" spans="1:21" ht="30" customHeight="1" x14ac:dyDescent="0.25">
      <c r="A15" s="408" t="str">
        <f>Schedule!D16</f>
        <v xml:space="preserve"> </v>
      </c>
      <c r="B15" s="406" t="s">
        <v>94</v>
      </c>
      <c r="C15" s="415"/>
      <c r="D15" s="417"/>
      <c r="E15" s="268"/>
      <c r="F15" s="268"/>
      <c r="G15" s="268"/>
      <c r="H15" s="268"/>
      <c r="I15" s="268"/>
      <c r="J15" s="268"/>
      <c r="K15" s="268"/>
      <c r="L15" s="268"/>
      <c r="M15" s="268"/>
      <c r="N15" s="328"/>
      <c r="O15" s="328"/>
      <c r="P15" s="328"/>
      <c r="Q15" s="328"/>
      <c r="R15" s="418"/>
      <c r="S15" s="17"/>
      <c r="T15" s="17"/>
      <c r="U15" s="17"/>
    </row>
    <row r="16" spans="1:21" ht="30" customHeight="1" x14ac:dyDescent="0.25">
      <c r="A16" s="408" t="str">
        <f>Schedule!D17</f>
        <v xml:space="preserve"> </v>
      </c>
      <c r="B16" s="406" t="s">
        <v>39</v>
      </c>
      <c r="C16" s="415"/>
      <c r="D16" s="417"/>
      <c r="E16" s="268"/>
      <c r="F16" s="268"/>
      <c r="G16" s="268"/>
      <c r="H16" s="268"/>
      <c r="I16" s="268"/>
      <c r="J16" s="326"/>
      <c r="K16" s="326"/>
      <c r="L16" s="268"/>
      <c r="M16" s="268"/>
      <c r="N16" s="328"/>
      <c r="O16" s="328"/>
      <c r="P16" s="327"/>
      <c r="Q16" s="328"/>
      <c r="R16" s="420"/>
      <c r="S16" s="17"/>
      <c r="T16" s="17"/>
      <c r="U16" s="17"/>
    </row>
    <row r="17" spans="1:21" ht="30" customHeight="1" x14ac:dyDescent="0.25">
      <c r="A17" s="408" t="str">
        <f>Schedule!D18</f>
        <v xml:space="preserve"> </v>
      </c>
      <c r="B17" s="406"/>
      <c r="C17" s="415"/>
      <c r="D17" s="417"/>
      <c r="E17" s="268"/>
      <c r="F17" s="268"/>
      <c r="G17" s="268"/>
      <c r="H17" s="268"/>
      <c r="I17" s="268"/>
      <c r="J17" s="326"/>
      <c r="K17" s="326"/>
      <c r="L17" s="268"/>
      <c r="M17" s="268"/>
      <c r="N17" s="328"/>
      <c r="O17" s="328"/>
      <c r="P17" s="328"/>
      <c r="Q17" s="328"/>
      <c r="R17" s="418"/>
      <c r="S17" s="17"/>
      <c r="T17" s="17"/>
      <c r="U17" s="17"/>
    </row>
    <row r="18" spans="1:21" ht="30" customHeight="1" x14ac:dyDescent="0.25">
      <c r="A18" s="408" t="str">
        <f>Schedule!D19</f>
        <v xml:space="preserve"> </v>
      </c>
      <c r="B18" s="406"/>
      <c r="C18" s="415"/>
      <c r="D18" s="417"/>
      <c r="E18" s="268"/>
      <c r="F18" s="268"/>
      <c r="G18" s="326"/>
      <c r="H18" s="268"/>
      <c r="I18" s="268"/>
      <c r="J18" s="268"/>
      <c r="K18" s="268"/>
      <c r="L18" s="326"/>
      <c r="M18" s="268"/>
      <c r="N18" s="328"/>
      <c r="O18" s="328"/>
      <c r="P18" s="328"/>
      <c r="Q18" s="328"/>
      <c r="R18" s="418"/>
      <c r="S18" s="17"/>
      <c r="T18" s="17"/>
      <c r="U18" s="17"/>
    </row>
    <row r="19" spans="1:21" ht="30" customHeight="1" x14ac:dyDescent="0.25">
      <c r="A19" s="408" t="str">
        <f>Schedule!D20</f>
        <v xml:space="preserve"> </v>
      </c>
      <c r="B19" s="406"/>
      <c r="C19" s="415"/>
      <c r="D19" s="417"/>
      <c r="E19" s="268"/>
      <c r="F19" s="268"/>
      <c r="G19" s="268"/>
      <c r="H19" s="268"/>
      <c r="I19" s="268"/>
      <c r="J19" s="268"/>
      <c r="K19" s="268"/>
      <c r="L19" s="268"/>
      <c r="M19" s="268"/>
      <c r="N19" s="327"/>
      <c r="O19" s="328"/>
      <c r="P19" s="328"/>
      <c r="Q19" s="328"/>
      <c r="R19" s="418"/>
      <c r="S19" s="17"/>
      <c r="T19" s="17"/>
      <c r="U19" s="17"/>
    </row>
    <row r="20" spans="1:21" ht="30" customHeight="1" x14ac:dyDescent="0.25">
      <c r="A20" s="408" t="str">
        <f>Schedule!D21</f>
        <v xml:space="preserve"> </v>
      </c>
      <c r="B20" s="406"/>
      <c r="C20" s="415"/>
      <c r="D20" s="417"/>
      <c r="E20" s="268"/>
      <c r="F20" s="268"/>
      <c r="G20" s="326"/>
      <c r="H20" s="326"/>
      <c r="I20" s="326"/>
      <c r="J20" s="268"/>
      <c r="K20" s="268"/>
      <c r="L20" s="268"/>
      <c r="M20" s="268"/>
      <c r="N20" s="328"/>
      <c r="O20" s="328"/>
      <c r="P20" s="328"/>
      <c r="Q20" s="328"/>
      <c r="R20" s="418"/>
      <c r="S20" s="17"/>
      <c r="T20" s="17"/>
      <c r="U20" s="17"/>
    </row>
    <row r="21" spans="1:21" ht="30" customHeight="1" x14ac:dyDescent="0.25">
      <c r="A21" s="408" t="str">
        <f>Schedule!D22</f>
        <v xml:space="preserve"> </v>
      </c>
      <c r="B21" s="406"/>
      <c r="C21" s="415"/>
      <c r="D21" s="419"/>
      <c r="E21" s="268"/>
      <c r="F21" s="268"/>
      <c r="G21" s="326"/>
      <c r="H21" s="268"/>
      <c r="I21" s="268"/>
      <c r="J21" s="326"/>
      <c r="K21" s="268"/>
      <c r="L21" s="326"/>
      <c r="M21" s="326"/>
      <c r="N21" s="269"/>
      <c r="O21" s="269"/>
      <c r="P21" s="327"/>
      <c r="Q21" s="269"/>
      <c r="R21" s="421"/>
      <c r="S21" s="17"/>
      <c r="T21" s="17"/>
      <c r="U21" s="17"/>
    </row>
    <row r="22" spans="1:21" ht="30" customHeight="1" thickBot="1" x14ac:dyDescent="0.3">
      <c r="A22" s="409" t="str">
        <f>Schedule!D23</f>
        <v xml:space="preserve"> </v>
      </c>
      <c r="B22" s="406"/>
      <c r="C22" s="415"/>
      <c r="D22" s="419"/>
      <c r="E22" s="268"/>
      <c r="F22" s="268"/>
      <c r="G22" s="326"/>
      <c r="H22" s="326"/>
      <c r="I22" s="326"/>
      <c r="J22" s="326"/>
      <c r="K22" s="268"/>
      <c r="L22" s="268"/>
      <c r="M22" s="326"/>
      <c r="N22" s="269"/>
      <c r="O22" s="269"/>
      <c r="P22" s="327"/>
      <c r="Q22" s="269"/>
      <c r="R22" s="421"/>
      <c r="S22" s="17"/>
      <c r="T22" s="17"/>
      <c r="U22" s="17"/>
    </row>
    <row r="23" spans="1:21" ht="30" customHeight="1" thickBot="1" x14ac:dyDescent="0.3">
      <c r="A23" s="411"/>
      <c r="B23" s="412"/>
      <c r="C23" s="416"/>
      <c r="D23" s="422"/>
      <c r="E23" s="413"/>
      <c r="F23" s="413"/>
      <c r="G23" s="413"/>
      <c r="H23" s="413"/>
      <c r="I23" s="413"/>
      <c r="J23" s="413"/>
      <c r="K23" s="413"/>
      <c r="L23" s="413"/>
      <c r="M23" s="413"/>
      <c r="N23" s="414"/>
      <c r="O23" s="414"/>
      <c r="P23" s="414"/>
      <c r="Q23" s="414"/>
      <c r="R23" s="423"/>
      <c r="S23" s="17"/>
      <c r="T23" s="17"/>
      <c r="U23" s="17"/>
    </row>
    <row r="24" spans="1:21" ht="30" customHeight="1" thickBot="1" x14ac:dyDescent="0.25">
      <c r="A24" s="579" t="s">
        <v>95</v>
      </c>
      <c r="B24" s="580"/>
      <c r="C24" s="580"/>
      <c r="D24" s="580"/>
      <c r="E24" s="580"/>
      <c r="F24" s="580"/>
      <c r="G24" s="580"/>
      <c r="H24" s="580"/>
      <c r="I24" s="580"/>
      <c r="J24" s="580"/>
      <c r="K24" s="580"/>
      <c r="L24" s="580"/>
      <c r="M24" s="580"/>
    </row>
    <row r="25" spans="1:21" ht="30" customHeight="1" thickBot="1" x14ac:dyDescent="0.35">
      <c r="A25" s="280">
        <f ca="1">TODAY()</f>
        <v>44464</v>
      </c>
      <c r="B25" s="34"/>
      <c r="C25" s="34"/>
      <c r="D25" s="34"/>
      <c r="E25" s="34"/>
      <c r="F25" s="34"/>
      <c r="G25" s="36"/>
      <c r="H25" s="329"/>
      <c r="I25" s="35" t="s">
        <v>96</v>
      </c>
      <c r="J25" s="38" t="s">
        <v>97</v>
      </c>
      <c r="K25" s="34"/>
      <c r="L25" s="34"/>
      <c r="M25" s="36"/>
    </row>
    <row r="26" spans="1:21" ht="45" customHeight="1" x14ac:dyDescent="0.3"/>
    <row r="27" spans="1:21" ht="45" customHeight="1" x14ac:dyDescent="0.3"/>
    <row r="28" spans="1:21" ht="45" customHeight="1" x14ac:dyDescent="0.3"/>
    <row r="29" spans="1:21" ht="45" customHeight="1" x14ac:dyDescent="0.3"/>
    <row r="30" spans="1:21" ht="45" customHeight="1" x14ac:dyDescent="0.3"/>
    <row r="31" spans="1:21" ht="45" customHeight="1" x14ac:dyDescent="0.3"/>
  </sheetData>
  <mergeCells count="3">
    <mergeCell ref="A24:M24"/>
    <mergeCell ref="D3:R3"/>
    <mergeCell ref="A1:T1"/>
  </mergeCells>
  <dataValidations count="1">
    <dataValidation type="list" allowBlank="1" showInputMessage="1" showErrorMessage="1" sqref="D4:M23" xr:uid="{00000000-0002-0000-0600-000000000000}">
      <formula1>#REF!</formula1>
    </dataValidation>
  </dataValidations>
  <pageMargins left="0" right="0" top="0.25" bottom="0" header="0" footer="0"/>
  <pageSetup scale="6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B2:I53"/>
  <sheetViews>
    <sheetView showGridLines="0" zoomScale="115" zoomScaleNormal="115" workbookViewId="0">
      <selection activeCell="B3" sqref="B3:G3"/>
    </sheetView>
  </sheetViews>
  <sheetFormatPr defaultColWidth="9.140625" defaultRowHeight="12.75" x14ac:dyDescent="0.2"/>
  <cols>
    <col min="1" max="1" width="5" style="39" customWidth="1"/>
    <col min="2" max="2" width="18" style="42" customWidth="1"/>
    <col min="3" max="6" width="7.7109375" style="39" customWidth="1"/>
    <col min="7" max="7" width="38.140625" style="39" customWidth="1"/>
    <col min="8" max="16384" width="9.140625" style="39"/>
  </cols>
  <sheetData>
    <row r="2" spans="2:9" ht="18" customHeight="1" x14ac:dyDescent="0.25">
      <c r="B2" s="596" t="s">
        <v>100</v>
      </c>
      <c r="C2" s="597"/>
      <c r="D2" s="597"/>
      <c r="E2" s="597"/>
      <c r="F2" s="597"/>
      <c r="G2" s="598"/>
    </row>
    <row r="3" spans="2:9" ht="18" customHeight="1" x14ac:dyDescent="0.25">
      <c r="B3" s="599" t="s">
        <v>101</v>
      </c>
      <c r="C3" s="600"/>
      <c r="D3" s="600"/>
      <c r="E3" s="600"/>
      <c r="F3" s="600"/>
      <c r="G3" s="601"/>
    </row>
    <row r="4" spans="2:9" ht="15" customHeight="1" x14ac:dyDescent="0.2">
      <c r="B4" s="602" t="s">
        <v>98</v>
      </c>
      <c r="C4" s="603"/>
      <c r="D4" s="603"/>
      <c r="E4" s="603"/>
      <c r="F4" s="603"/>
      <c r="G4" s="604"/>
    </row>
    <row r="5" spans="2:9" ht="13.5" customHeight="1" x14ac:dyDescent="0.2">
      <c r="B5" s="359"/>
      <c r="C5" s="360"/>
      <c r="D5" s="360"/>
      <c r="E5" s="360"/>
      <c r="F5" s="278" t="s">
        <v>102</v>
      </c>
      <c r="G5" s="279">
        <v>44225</v>
      </c>
    </row>
    <row r="6" spans="2:9" x14ac:dyDescent="0.2">
      <c r="B6" s="273"/>
      <c r="C6" s="276"/>
      <c r="D6" s="606" t="s">
        <v>103</v>
      </c>
      <c r="E6" s="606"/>
      <c r="F6" s="606"/>
      <c r="G6" s="606"/>
    </row>
    <row r="7" spans="2:9" x14ac:dyDescent="0.2">
      <c r="B7" s="274"/>
      <c r="C7" s="275"/>
      <c r="D7" s="270"/>
      <c r="E7" s="277" t="s">
        <v>104</v>
      </c>
      <c r="F7" s="605"/>
      <c r="G7" s="605"/>
    </row>
    <row r="8" spans="2:9" x14ac:dyDescent="0.2">
      <c r="B8" s="274"/>
      <c r="C8" s="275"/>
      <c r="D8" s="270"/>
      <c r="E8" s="277" t="s">
        <v>105</v>
      </c>
      <c r="F8" s="605"/>
      <c r="G8" s="605"/>
    </row>
    <row r="9" spans="2:9" x14ac:dyDescent="0.2">
      <c r="B9" s="274"/>
      <c r="C9" s="275"/>
      <c r="D9" s="270"/>
      <c r="E9" s="277" t="s">
        <v>106</v>
      </c>
      <c r="F9" s="605"/>
      <c r="G9" s="605"/>
    </row>
    <row r="10" spans="2:9" x14ac:dyDescent="0.2">
      <c r="B10" s="274"/>
      <c r="C10" s="275"/>
      <c r="D10" s="270"/>
      <c r="E10" s="277" t="s">
        <v>107</v>
      </c>
      <c r="F10" s="605"/>
      <c r="G10" s="605"/>
    </row>
    <row r="11" spans="2:9" x14ac:dyDescent="0.2">
      <c r="B11" s="274"/>
      <c r="G11" s="40" t="s">
        <v>45</v>
      </c>
    </row>
    <row r="12" spans="2:9" ht="13.5" thickBot="1" x14ac:dyDescent="0.25">
      <c r="B12" s="271" t="s">
        <v>99</v>
      </c>
      <c r="C12" s="272" t="s">
        <v>104</v>
      </c>
      <c r="D12" s="271" t="s">
        <v>105</v>
      </c>
      <c r="E12" s="271" t="s">
        <v>106</v>
      </c>
      <c r="F12" s="271" t="s">
        <v>107</v>
      </c>
      <c r="G12" s="271" t="s">
        <v>142</v>
      </c>
      <c r="I12" s="45"/>
    </row>
    <row r="13" spans="2:9" ht="20.100000000000001" customHeight="1" x14ac:dyDescent="0.2">
      <c r="B13" s="398" t="str">
        <f>IF(Schedule!D5=0,"",Schedule!D5)</f>
        <v>First Last</v>
      </c>
      <c r="C13" s="399"/>
      <c r="D13" s="400"/>
      <c r="E13" s="400"/>
      <c r="F13" s="400"/>
      <c r="G13" s="401"/>
      <c r="I13" s="45"/>
    </row>
    <row r="14" spans="2:9" ht="20.100000000000001" customHeight="1" x14ac:dyDescent="0.2">
      <c r="B14" s="402" t="str">
        <f>IF(Schedule!D6=0,"",Schedule!D6)</f>
        <v xml:space="preserve"> </v>
      </c>
      <c r="C14" s="44"/>
      <c r="D14" s="41"/>
      <c r="E14" s="41"/>
      <c r="F14" s="41"/>
      <c r="G14" s="403"/>
      <c r="I14" s="45"/>
    </row>
    <row r="15" spans="2:9" ht="20.100000000000001" customHeight="1" x14ac:dyDescent="0.2">
      <c r="B15" s="402" t="str">
        <f>IF(Schedule!D7=0,"",Schedule!D7)</f>
        <v xml:space="preserve"> </v>
      </c>
      <c r="C15" s="44"/>
      <c r="D15" s="41"/>
      <c r="E15" s="41"/>
      <c r="F15" s="41"/>
      <c r="G15" s="403"/>
      <c r="I15" s="45"/>
    </row>
    <row r="16" spans="2:9" ht="20.100000000000001" customHeight="1" x14ac:dyDescent="0.2">
      <c r="B16" s="402" t="str">
        <f>IF(Schedule!D8=0,"",Schedule!D8)</f>
        <v xml:space="preserve"> </v>
      </c>
      <c r="C16" s="44"/>
      <c r="D16" s="41"/>
      <c r="E16" s="41"/>
      <c r="F16" s="41"/>
      <c r="G16" s="403"/>
      <c r="I16" s="45"/>
    </row>
    <row r="17" spans="2:9" ht="20.100000000000001" customHeight="1" x14ac:dyDescent="0.2">
      <c r="B17" s="402" t="str">
        <f>IF(Schedule!D9=0,"",Schedule!D9)</f>
        <v xml:space="preserve"> </v>
      </c>
      <c r="C17" s="44"/>
      <c r="D17" s="41"/>
      <c r="E17" s="41"/>
      <c r="F17" s="41"/>
      <c r="G17" s="403"/>
      <c r="I17" s="45"/>
    </row>
    <row r="18" spans="2:9" ht="20.100000000000001" customHeight="1" x14ac:dyDescent="0.2">
      <c r="B18" s="402" t="str">
        <f>IF(Schedule!D10=0,"",Schedule!D10)</f>
        <v xml:space="preserve"> </v>
      </c>
      <c r="C18" s="44"/>
      <c r="D18" s="41"/>
      <c r="E18" s="41"/>
      <c r="F18" s="41"/>
      <c r="G18" s="403"/>
      <c r="I18" s="45"/>
    </row>
    <row r="19" spans="2:9" ht="20.100000000000001" customHeight="1" x14ac:dyDescent="0.2">
      <c r="B19" s="402" t="str">
        <f>IF(Schedule!D11=0,"",Schedule!D11)</f>
        <v xml:space="preserve"> </v>
      </c>
      <c r="C19" s="44"/>
      <c r="D19" s="41"/>
      <c r="E19" s="41"/>
      <c r="F19" s="41"/>
      <c r="G19" s="403"/>
      <c r="I19" s="45"/>
    </row>
    <row r="20" spans="2:9" ht="20.100000000000001" customHeight="1" x14ac:dyDescent="0.2">
      <c r="B20" s="402" t="str">
        <f>IF(Schedule!D12=0,"",Schedule!D12)</f>
        <v xml:space="preserve"> </v>
      </c>
      <c r="C20" s="44"/>
      <c r="D20" s="41"/>
      <c r="E20" s="41"/>
      <c r="F20" s="41"/>
      <c r="G20" s="403"/>
      <c r="I20" s="45"/>
    </row>
    <row r="21" spans="2:9" ht="20.100000000000001" customHeight="1" x14ac:dyDescent="0.2">
      <c r="B21" s="402" t="str">
        <f>IF(Schedule!D13=0,"",Schedule!D13)</f>
        <v xml:space="preserve"> </v>
      </c>
      <c r="C21" s="44"/>
      <c r="D21" s="41"/>
      <c r="E21" s="41"/>
      <c r="F21" s="41"/>
      <c r="G21" s="403"/>
      <c r="I21" s="45"/>
    </row>
    <row r="22" spans="2:9" ht="20.100000000000001" customHeight="1" x14ac:dyDescent="0.2">
      <c r="B22" s="402" t="str">
        <f>IF(Schedule!D14=0,"",Schedule!D14)</f>
        <v xml:space="preserve"> </v>
      </c>
      <c r="C22" s="44"/>
      <c r="D22" s="41"/>
      <c r="E22" s="41"/>
      <c r="F22" s="41"/>
      <c r="G22" s="403"/>
      <c r="I22" s="45"/>
    </row>
    <row r="23" spans="2:9" ht="20.100000000000001" customHeight="1" x14ac:dyDescent="0.2">
      <c r="B23" s="402" t="str">
        <f>IF(Schedule!D15=0,"",Schedule!D15)</f>
        <v xml:space="preserve"> </v>
      </c>
      <c r="C23" s="44"/>
      <c r="D23" s="41"/>
      <c r="E23" s="41"/>
      <c r="F23" s="41"/>
      <c r="G23" s="403"/>
      <c r="I23" s="45"/>
    </row>
    <row r="24" spans="2:9" ht="20.100000000000001" customHeight="1" x14ac:dyDescent="0.2">
      <c r="B24" s="402" t="str">
        <f>IF(Schedule!D16=0,"",Schedule!D16)</f>
        <v xml:space="preserve"> </v>
      </c>
      <c r="C24" s="44"/>
      <c r="D24" s="41"/>
      <c r="E24" s="41"/>
      <c r="F24" s="41"/>
      <c r="G24" s="403"/>
      <c r="I24" s="45"/>
    </row>
    <row r="25" spans="2:9" ht="20.100000000000001" customHeight="1" x14ac:dyDescent="0.2">
      <c r="B25" s="402" t="str">
        <f>IF(Schedule!D17=0,"",Schedule!D17)</f>
        <v xml:space="preserve"> </v>
      </c>
      <c r="C25" s="44"/>
      <c r="D25" s="41"/>
      <c r="E25" s="41"/>
      <c r="F25" s="41"/>
      <c r="G25" s="403"/>
      <c r="I25" s="45"/>
    </row>
    <row r="26" spans="2:9" ht="20.100000000000001" customHeight="1" x14ac:dyDescent="0.2">
      <c r="B26" s="402" t="str">
        <f>IF(Schedule!D18=0,"",Schedule!D18)</f>
        <v xml:space="preserve"> </v>
      </c>
      <c r="C26" s="44"/>
      <c r="D26" s="41"/>
      <c r="E26" s="41"/>
      <c r="F26" s="41"/>
      <c r="G26" s="403"/>
      <c r="I26" s="45"/>
    </row>
    <row r="27" spans="2:9" ht="20.100000000000001" customHeight="1" x14ac:dyDescent="0.2">
      <c r="B27" s="402" t="str">
        <f>IF(Schedule!D19=0,"",Schedule!D19)</f>
        <v xml:space="preserve"> </v>
      </c>
      <c r="C27" s="44"/>
      <c r="D27" s="41"/>
      <c r="E27" s="41"/>
      <c r="F27" s="41"/>
      <c r="G27" s="403"/>
      <c r="I27" s="45"/>
    </row>
    <row r="28" spans="2:9" ht="20.100000000000001" customHeight="1" x14ac:dyDescent="0.2">
      <c r="B28" s="402" t="str">
        <f>IF(Schedule!D20=0,"",Schedule!D20)</f>
        <v xml:space="preserve"> </v>
      </c>
      <c r="C28" s="44"/>
      <c r="D28" s="41"/>
      <c r="E28" s="41"/>
      <c r="F28" s="41"/>
      <c r="G28" s="403"/>
      <c r="I28" s="45"/>
    </row>
    <row r="29" spans="2:9" ht="20.100000000000001" customHeight="1" x14ac:dyDescent="0.2">
      <c r="B29" s="402" t="str">
        <f>IF(Schedule!D21=0,"",Schedule!D21)</f>
        <v xml:space="preserve"> </v>
      </c>
      <c r="C29" s="44"/>
      <c r="D29" s="41"/>
      <c r="E29" s="41"/>
      <c r="F29" s="41"/>
      <c r="G29" s="403"/>
      <c r="I29" s="45"/>
    </row>
    <row r="30" spans="2:9" ht="20.100000000000001" customHeight="1" x14ac:dyDescent="0.2">
      <c r="B30" s="402" t="str">
        <f>IF(Schedule!D22=0,"",Schedule!D22)</f>
        <v xml:space="preserve"> </v>
      </c>
      <c r="C30" s="44"/>
      <c r="D30" s="41"/>
      <c r="E30" s="41"/>
      <c r="F30" s="41"/>
      <c r="G30" s="403"/>
      <c r="I30" s="45"/>
    </row>
    <row r="31" spans="2:9" ht="20.100000000000001" customHeight="1" x14ac:dyDescent="0.2">
      <c r="B31" s="402" t="str">
        <f>IF(Schedule!D23=0,"",Schedule!D23)</f>
        <v xml:space="preserve"> </v>
      </c>
      <c r="C31" s="44"/>
      <c r="D31" s="41"/>
      <c r="E31" s="41"/>
      <c r="F31" s="41"/>
      <c r="G31" s="403"/>
      <c r="I31" s="45"/>
    </row>
    <row r="32" spans="2:9" ht="20.100000000000001" customHeight="1" x14ac:dyDescent="0.2">
      <c r="B32" s="402" t="str">
        <f>IF(Schedule!D24=0,"",Schedule!D24)</f>
        <v/>
      </c>
      <c r="C32" s="44"/>
      <c r="D32" s="41"/>
      <c r="E32" s="41"/>
      <c r="F32" s="41"/>
      <c r="G32" s="403"/>
      <c r="I32" s="45"/>
    </row>
    <row r="33" spans="2:9" ht="20.100000000000001" customHeight="1" x14ac:dyDescent="0.2">
      <c r="B33" s="402" t="str">
        <f>IF(Schedule!D25=0,"",Schedule!D25)</f>
        <v/>
      </c>
      <c r="C33" s="44"/>
      <c r="D33" s="41"/>
      <c r="E33" s="41"/>
      <c r="F33" s="41"/>
      <c r="G33" s="403"/>
      <c r="I33" s="45"/>
    </row>
    <row r="34" spans="2:9" ht="20.100000000000001" customHeight="1" x14ac:dyDescent="0.2">
      <c r="B34" s="402" t="str">
        <f>IF(Schedule!D26=0,"",Schedule!D26)</f>
        <v/>
      </c>
      <c r="C34" s="44"/>
      <c r="D34" s="41"/>
      <c r="E34" s="41"/>
      <c r="F34" s="41"/>
      <c r="G34" s="403"/>
      <c r="I34" s="45"/>
    </row>
    <row r="35" spans="2:9" ht="20.100000000000001" customHeight="1" x14ac:dyDescent="0.2">
      <c r="B35" s="402" t="str">
        <f>IF(Schedule!D27=0,"",Schedule!D27)</f>
        <v/>
      </c>
      <c r="C35" s="44"/>
      <c r="D35" s="41"/>
      <c r="E35" s="41"/>
      <c r="F35" s="41"/>
      <c r="G35" s="403"/>
      <c r="I35" s="45"/>
    </row>
    <row r="36" spans="2:9" ht="20.100000000000001" customHeight="1" x14ac:dyDescent="0.2">
      <c r="B36" s="587" t="s">
        <v>108</v>
      </c>
      <c r="C36" s="588"/>
      <c r="D36" s="588"/>
      <c r="E36" s="588"/>
      <c r="F36" s="588"/>
      <c r="G36" s="589"/>
      <c r="I36" s="45"/>
    </row>
    <row r="37" spans="2:9" ht="20.100000000000001" customHeight="1" x14ac:dyDescent="0.2">
      <c r="B37" s="590"/>
      <c r="C37" s="591"/>
      <c r="D37" s="591"/>
      <c r="E37" s="591"/>
      <c r="F37" s="591"/>
      <c r="G37" s="592"/>
      <c r="I37" s="45"/>
    </row>
    <row r="38" spans="2:9" ht="20.100000000000001" customHeight="1" x14ac:dyDescent="0.2">
      <c r="B38" s="590"/>
      <c r="C38" s="591"/>
      <c r="D38" s="591"/>
      <c r="E38" s="591"/>
      <c r="F38" s="591"/>
      <c r="G38" s="592"/>
      <c r="I38" s="45"/>
    </row>
    <row r="39" spans="2:9" ht="20.100000000000001" customHeight="1" thickBot="1" x14ac:dyDescent="0.25">
      <c r="B39" s="593"/>
      <c r="C39" s="594"/>
      <c r="D39" s="594"/>
      <c r="E39" s="594"/>
      <c r="F39" s="594"/>
      <c r="G39" s="595"/>
      <c r="I39" s="45"/>
    </row>
    <row r="40" spans="2:9" ht="20.100000000000001" customHeight="1" x14ac:dyDescent="0.2"/>
    <row r="41" spans="2:9" ht="20.100000000000001" customHeight="1" x14ac:dyDescent="0.2"/>
    <row r="42" spans="2:9" ht="20.100000000000001" customHeight="1" x14ac:dyDescent="0.2"/>
    <row r="43" spans="2:9" ht="20.100000000000001" customHeight="1" x14ac:dyDescent="0.2"/>
    <row r="44" spans="2:9" ht="20.100000000000001" customHeight="1" x14ac:dyDescent="0.2"/>
    <row r="45" spans="2:9" ht="20.100000000000001" customHeight="1" x14ac:dyDescent="0.2"/>
    <row r="46" spans="2:9" ht="20.100000000000001" customHeight="1" x14ac:dyDescent="0.2"/>
    <row r="47" spans="2:9" ht="20.100000000000001" customHeight="1" x14ac:dyDescent="0.2"/>
    <row r="48" spans="2:9"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sheetData>
  <mergeCells count="9">
    <mergeCell ref="B36:G39"/>
    <mergeCell ref="B2:G2"/>
    <mergeCell ref="B3:G3"/>
    <mergeCell ref="B4:G4"/>
    <mergeCell ref="F10:G10"/>
    <mergeCell ref="F7:G7"/>
    <mergeCell ref="F8:G8"/>
    <mergeCell ref="F9:G9"/>
    <mergeCell ref="D6:G6"/>
  </mergeCells>
  <pageMargins left="0.45" right="0.2" top="0.25" bottom="0.2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11">
    <pageSetUpPr fitToPage="1"/>
  </sheetPr>
  <dimension ref="A1:AL72"/>
  <sheetViews>
    <sheetView zoomScale="75" zoomScaleNormal="75" zoomScaleSheetLayoutView="85" workbookViewId="0">
      <pane xSplit="5" ySplit="5" topLeftCell="F6" activePane="bottomRight" state="frozen"/>
      <selection pane="topRight" activeCell="E1" sqref="E1"/>
      <selection pane="bottomLeft" activeCell="A6" sqref="A6"/>
      <selection pane="bottomRight" activeCell="A22" sqref="A22"/>
    </sheetView>
  </sheetViews>
  <sheetFormatPr defaultRowHeight="12.75" x14ac:dyDescent="0.2"/>
  <cols>
    <col min="1" max="1" width="9.140625" style="1" customWidth="1"/>
    <col min="2" max="2" width="25.140625" bestFit="1" customWidth="1"/>
    <col min="3" max="3" width="15" bestFit="1" customWidth="1"/>
    <col min="4" max="4" width="15" customWidth="1"/>
    <col min="5" max="5" width="12.7109375" customWidth="1"/>
    <col min="6" max="6" width="5.85546875" bestFit="1" customWidth="1"/>
    <col min="7" max="7" width="17.28515625" style="15" customWidth="1"/>
    <col min="8" max="8" width="10.28515625" style="21" customWidth="1"/>
    <col min="9" max="9" width="17.28515625" style="15" customWidth="1"/>
    <col min="10" max="10" width="10.28515625" style="15" customWidth="1"/>
    <col min="11" max="11" width="17.28515625" style="15" customWidth="1"/>
    <col min="12" max="12" width="10.28515625" style="15" customWidth="1"/>
    <col min="13" max="13" width="17.28515625" style="15" customWidth="1"/>
    <col min="14" max="14" width="10.28515625" style="15" customWidth="1"/>
    <col min="15" max="15" width="17.28515625" style="15" customWidth="1"/>
    <col min="16" max="16" width="10.28515625" style="15" customWidth="1"/>
    <col min="17" max="17" width="17.28515625" style="15" customWidth="1"/>
    <col min="18" max="18" width="10.28515625" style="15" customWidth="1"/>
    <col min="19" max="19" width="17.28515625" style="15" customWidth="1"/>
    <col min="20" max="20" width="10.28515625" style="15" customWidth="1"/>
    <col min="21" max="21" width="17.28515625" style="15" customWidth="1"/>
    <col min="22" max="22" width="10.28515625" style="21" customWidth="1"/>
    <col min="23" max="23" width="17.28515625" style="15" customWidth="1"/>
    <col min="24" max="24" width="10.28515625" style="15" customWidth="1"/>
    <col min="25" max="25" width="17.28515625" style="15" customWidth="1"/>
    <col min="26" max="26" width="10.28515625" style="15" customWidth="1"/>
    <col min="27" max="27" width="17.28515625" style="15" customWidth="1"/>
    <col min="28" max="28" width="10.28515625" style="15" customWidth="1"/>
    <col min="29" max="29" width="17.28515625" style="15" customWidth="1"/>
    <col min="30" max="30" width="10.28515625" style="15" customWidth="1"/>
    <col min="31" max="31" width="17.28515625" style="15" customWidth="1"/>
    <col min="32" max="32" width="10.28515625" style="15" customWidth="1"/>
    <col min="33" max="33" width="17.28515625" style="15" customWidth="1"/>
    <col min="34" max="34" width="10.28515625" style="15" customWidth="1"/>
  </cols>
  <sheetData>
    <row r="1" spans="1:38" s="26" customFormat="1" ht="21.75" customHeight="1" x14ac:dyDescent="0.25">
      <c r="A1" s="323"/>
      <c r="B1" s="324"/>
      <c r="C1" s="324"/>
      <c r="D1" s="324"/>
      <c r="E1" s="324"/>
      <c r="F1" s="324"/>
      <c r="G1" s="324"/>
      <c r="H1" s="325"/>
      <c r="I1" s="324"/>
      <c r="J1" s="324"/>
      <c r="K1" s="324"/>
      <c r="L1" s="324"/>
      <c r="M1" s="324"/>
      <c r="N1" s="324"/>
      <c r="O1" s="324"/>
      <c r="P1" s="324"/>
      <c r="Q1" s="324"/>
      <c r="R1" s="324"/>
      <c r="S1" s="324"/>
      <c r="T1" s="324"/>
      <c r="U1" s="324"/>
      <c r="V1" s="325"/>
      <c r="W1" s="324"/>
      <c r="X1" s="324"/>
      <c r="Y1" s="324"/>
      <c r="Z1" s="324"/>
      <c r="AA1" s="324"/>
      <c r="AB1" s="324"/>
      <c r="AC1" s="324"/>
      <c r="AD1" s="324"/>
      <c r="AE1" s="324"/>
      <c r="AF1" s="324"/>
      <c r="AG1" s="324"/>
      <c r="AH1" s="324"/>
    </row>
    <row r="2" spans="1:38" s="26" customFormat="1" ht="21.75" customHeight="1" x14ac:dyDescent="0.25">
      <c r="A2" s="323"/>
      <c r="B2" s="324" t="s">
        <v>109</v>
      </c>
      <c r="C2" s="324"/>
      <c r="D2" s="324"/>
      <c r="E2" s="324"/>
      <c r="F2" s="324"/>
      <c r="G2" s="324"/>
      <c r="H2" s="325"/>
      <c r="I2" s="324"/>
      <c r="J2" s="324"/>
      <c r="K2" s="324"/>
      <c r="L2" s="324"/>
      <c r="M2" s="324"/>
      <c r="N2" s="324"/>
      <c r="O2" s="324"/>
      <c r="P2" s="324"/>
      <c r="Q2" s="324"/>
      <c r="R2" s="324"/>
      <c r="S2" s="324"/>
      <c r="T2" s="324"/>
      <c r="U2" s="324"/>
      <c r="V2" s="325"/>
      <c r="W2" s="324"/>
      <c r="X2" s="324"/>
      <c r="Y2" s="324"/>
      <c r="Z2" s="324"/>
      <c r="AA2" s="324"/>
      <c r="AB2" s="324"/>
      <c r="AC2" s="324"/>
      <c r="AD2" s="324"/>
      <c r="AE2" s="324"/>
      <c r="AF2" s="324"/>
      <c r="AG2" s="324"/>
      <c r="AH2" s="324"/>
    </row>
    <row r="3" spans="1:38" s="26" customFormat="1" ht="21.75" customHeight="1" x14ac:dyDescent="0.25">
      <c r="A3" s="323"/>
      <c r="B3" s="324" t="s">
        <v>110</v>
      </c>
      <c r="C3" s="324"/>
      <c r="D3" s="324"/>
      <c r="E3" s="324"/>
      <c r="F3" s="324"/>
      <c r="G3" s="324"/>
      <c r="H3" s="325"/>
      <c r="I3" s="324"/>
      <c r="J3" s="324"/>
      <c r="K3" s="324"/>
      <c r="L3" s="324"/>
      <c r="M3" s="324"/>
      <c r="N3" s="324"/>
      <c r="O3" s="324"/>
      <c r="P3" s="324"/>
      <c r="Q3" s="324"/>
      <c r="R3" s="324"/>
      <c r="S3" s="324"/>
      <c r="T3" s="324"/>
      <c r="U3" s="324"/>
      <c r="V3" s="325"/>
      <c r="W3" s="324"/>
      <c r="X3" s="324"/>
      <c r="Y3" s="324"/>
      <c r="Z3" s="324"/>
      <c r="AA3" s="324"/>
      <c r="AB3" s="324"/>
      <c r="AC3" s="324"/>
      <c r="AD3" s="324"/>
      <c r="AE3" s="324"/>
      <c r="AF3" s="324"/>
      <c r="AG3" s="324"/>
      <c r="AH3" s="324"/>
    </row>
    <row r="4" spans="1:38" s="31" customFormat="1" ht="21.75" customHeight="1" x14ac:dyDescent="0.25">
      <c r="G4" s="607" t="s">
        <v>111</v>
      </c>
      <c r="H4" s="608"/>
      <c r="I4" s="607" t="s">
        <v>111</v>
      </c>
      <c r="J4" s="607"/>
      <c r="K4" s="607" t="s">
        <v>111</v>
      </c>
      <c r="L4" s="608"/>
      <c r="M4" s="607" t="s">
        <v>111</v>
      </c>
      <c r="N4" s="608"/>
      <c r="O4" s="607" t="s">
        <v>111</v>
      </c>
      <c r="P4" s="608"/>
      <c r="Q4" s="607" t="s">
        <v>111</v>
      </c>
      <c r="R4" s="608"/>
      <c r="S4" s="607" t="s">
        <v>111</v>
      </c>
      <c r="T4" s="608"/>
      <c r="U4" s="607" t="s">
        <v>112</v>
      </c>
      <c r="V4" s="608"/>
      <c r="W4" s="607" t="s">
        <v>112</v>
      </c>
      <c r="X4" s="608"/>
      <c r="Y4" s="607" t="s">
        <v>112</v>
      </c>
      <c r="Z4" s="608"/>
      <c r="AA4" s="607" t="s">
        <v>112</v>
      </c>
      <c r="AB4" s="608"/>
      <c r="AC4" s="607" t="s">
        <v>112</v>
      </c>
      <c r="AD4" s="608"/>
      <c r="AE4" s="607" t="s">
        <v>112</v>
      </c>
      <c r="AF4" s="608"/>
      <c r="AG4" s="607" t="s">
        <v>112</v>
      </c>
      <c r="AH4" s="608"/>
    </row>
    <row r="5" spans="1:38" s="13" customFormat="1" ht="18.75" customHeight="1" x14ac:dyDescent="0.25">
      <c r="A5" s="13" t="s">
        <v>113</v>
      </c>
      <c r="B5" s="13" t="s">
        <v>114</v>
      </c>
      <c r="C5" s="13" t="s">
        <v>115</v>
      </c>
      <c r="D5" s="13" t="s">
        <v>85</v>
      </c>
      <c r="E5" s="13" t="s">
        <v>86</v>
      </c>
      <c r="G5" s="609" t="s">
        <v>16</v>
      </c>
      <c r="H5" s="610"/>
      <c r="I5" s="609" t="s">
        <v>17</v>
      </c>
      <c r="J5" s="610"/>
      <c r="K5" s="609" t="s">
        <v>18</v>
      </c>
      <c r="L5" s="610"/>
      <c r="M5" s="609" t="s">
        <v>19</v>
      </c>
      <c r="N5" s="610"/>
      <c r="O5" s="609" t="s">
        <v>20</v>
      </c>
      <c r="P5" s="610"/>
      <c r="Q5" s="609" t="s">
        <v>21</v>
      </c>
      <c r="R5" s="610"/>
      <c r="S5" s="609" t="s">
        <v>22</v>
      </c>
      <c r="T5" s="610"/>
      <c r="U5" s="609" t="s">
        <v>16</v>
      </c>
      <c r="V5" s="610"/>
      <c r="W5" s="609" t="s">
        <v>17</v>
      </c>
      <c r="X5" s="610"/>
      <c r="Y5" s="609" t="s">
        <v>18</v>
      </c>
      <c r="Z5" s="610"/>
      <c r="AA5" s="609" t="s">
        <v>19</v>
      </c>
      <c r="AB5" s="610"/>
      <c r="AC5" s="609" t="s">
        <v>20</v>
      </c>
      <c r="AD5" s="610"/>
      <c r="AE5" s="609" t="s">
        <v>21</v>
      </c>
      <c r="AF5" s="610"/>
      <c r="AG5" s="609" t="s">
        <v>22</v>
      </c>
      <c r="AH5" s="610"/>
    </row>
    <row r="6" spans="1:38" ht="18.75" customHeight="1" x14ac:dyDescent="0.2">
      <c r="G6" s="3"/>
      <c r="H6" s="19"/>
      <c r="I6" s="3"/>
      <c r="J6" s="3"/>
      <c r="K6" s="3"/>
      <c r="L6" s="3"/>
      <c r="M6" s="3"/>
      <c r="N6" s="3"/>
      <c r="O6" s="3"/>
      <c r="P6" s="3"/>
      <c r="Q6" s="3"/>
      <c r="R6" s="3"/>
      <c r="S6" s="3"/>
      <c r="T6" s="3"/>
      <c r="U6" s="3"/>
      <c r="V6" s="19"/>
      <c r="W6" s="3"/>
      <c r="X6" s="3"/>
      <c r="Y6" s="3"/>
      <c r="Z6" s="3"/>
      <c r="AA6" s="3"/>
      <c r="AB6" s="3"/>
      <c r="AC6" s="3"/>
      <c r="AD6" s="3"/>
      <c r="AE6" s="3"/>
      <c r="AF6" s="3"/>
      <c r="AG6" s="3"/>
      <c r="AH6" s="3"/>
      <c r="AL6" s="13"/>
    </row>
    <row r="7" spans="1:38" ht="24.95" customHeight="1" x14ac:dyDescent="0.2">
      <c r="A7" s="442" t="s">
        <v>24</v>
      </c>
      <c r="B7" s="269" t="s">
        <v>116</v>
      </c>
      <c r="C7" s="269" t="s">
        <v>56</v>
      </c>
      <c r="D7" s="448">
        <v>0.20833333333333334</v>
      </c>
      <c r="E7" s="448">
        <v>0.5625</v>
      </c>
      <c r="G7" s="20" t="str">
        <f>A7</f>
        <v>Early Ck</v>
      </c>
      <c r="H7" s="20">
        <v>1</v>
      </c>
      <c r="I7" s="20" t="str">
        <f>A7</f>
        <v>Early Ck</v>
      </c>
      <c r="J7" s="20">
        <v>1</v>
      </c>
      <c r="K7" s="20" t="str">
        <f>A7</f>
        <v>Early Ck</v>
      </c>
      <c r="L7" s="20">
        <v>1</v>
      </c>
      <c r="M7" s="20" t="str">
        <f>A7</f>
        <v>Early Ck</v>
      </c>
      <c r="N7" s="20">
        <v>1</v>
      </c>
      <c r="O7" s="20" t="str">
        <f>A7</f>
        <v>Early Ck</v>
      </c>
      <c r="P7" s="20">
        <v>1</v>
      </c>
      <c r="Q7" s="20" t="str">
        <f>A7</f>
        <v>Early Ck</v>
      </c>
      <c r="R7" s="20">
        <v>1</v>
      </c>
      <c r="S7" s="20" t="str">
        <f>A7</f>
        <v>Early Ck</v>
      </c>
      <c r="T7" s="20">
        <v>1</v>
      </c>
      <c r="U7" s="20" t="str">
        <f>A7</f>
        <v>Early Ck</v>
      </c>
      <c r="V7" s="20">
        <v>1</v>
      </c>
      <c r="W7" s="20" t="str">
        <f>A7</f>
        <v>Early Ck</v>
      </c>
      <c r="X7" s="20">
        <v>1</v>
      </c>
      <c r="Y7" s="20" t="str">
        <f>A7</f>
        <v>Early Ck</v>
      </c>
      <c r="Z7" s="20">
        <v>1</v>
      </c>
      <c r="AA7" s="20" t="str">
        <f>A7</f>
        <v>Early Ck</v>
      </c>
      <c r="AB7" s="20">
        <v>1</v>
      </c>
      <c r="AC7" s="20" t="str">
        <f>A7</f>
        <v>Early Ck</v>
      </c>
      <c r="AD7" s="20">
        <v>1</v>
      </c>
      <c r="AE7" s="20" t="str">
        <f>A7</f>
        <v>Early Ck</v>
      </c>
      <c r="AF7" s="20">
        <v>1</v>
      </c>
      <c r="AG7" s="20" t="str">
        <f>A7</f>
        <v>Early Ck</v>
      </c>
      <c r="AH7" s="20">
        <v>1</v>
      </c>
      <c r="AL7" s="231"/>
    </row>
    <row r="8" spans="1:38" ht="24.95" customHeight="1" x14ac:dyDescent="0.2">
      <c r="A8" s="442" t="s">
        <v>25</v>
      </c>
      <c r="B8" s="328" t="s">
        <v>117</v>
      </c>
      <c r="C8" s="269" t="s">
        <v>56</v>
      </c>
      <c r="D8" s="448">
        <v>0.25</v>
      </c>
      <c r="E8" s="448">
        <v>0.60416666666666663</v>
      </c>
      <c r="G8" s="20" t="str">
        <f>A8</f>
        <v>Prep Ck</v>
      </c>
      <c r="H8" s="20">
        <v>1</v>
      </c>
      <c r="I8" s="20" t="str">
        <f>A8</f>
        <v>Prep Ck</v>
      </c>
      <c r="J8" s="20">
        <v>1</v>
      </c>
      <c r="K8" s="20" t="str">
        <f>A8</f>
        <v>Prep Ck</v>
      </c>
      <c r="L8" s="20">
        <v>1</v>
      </c>
      <c r="M8" s="20" t="str">
        <f>A8</f>
        <v>Prep Ck</v>
      </c>
      <c r="N8" s="20">
        <v>1</v>
      </c>
      <c r="O8" s="20" t="str">
        <f>A8</f>
        <v>Prep Ck</v>
      </c>
      <c r="P8" s="20">
        <v>1</v>
      </c>
      <c r="Q8" s="20" t="str">
        <f>A8</f>
        <v>Prep Ck</v>
      </c>
      <c r="R8" s="20">
        <v>1</v>
      </c>
      <c r="S8" s="20" t="str">
        <f>A8</f>
        <v>Prep Ck</v>
      </c>
      <c r="T8" s="20">
        <v>1</v>
      </c>
      <c r="U8" s="20" t="str">
        <f>A8</f>
        <v>Prep Ck</v>
      </c>
      <c r="V8" s="20">
        <v>1</v>
      </c>
      <c r="W8" s="20" t="str">
        <f>A8</f>
        <v>Prep Ck</v>
      </c>
      <c r="X8" s="20">
        <v>1</v>
      </c>
      <c r="Y8" s="20" t="str">
        <f>A8</f>
        <v>Prep Ck</v>
      </c>
      <c r="Z8" s="20">
        <v>1</v>
      </c>
      <c r="AA8" s="20" t="str">
        <f>A8</f>
        <v>Prep Ck</v>
      </c>
      <c r="AB8" s="20">
        <v>1</v>
      </c>
      <c r="AC8" s="20" t="str">
        <f>A8</f>
        <v>Prep Ck</v>
      </c>
      <c r="AD8" s="20">
        <v>1</v>
      </c>
      <c r="AE8" s="20" t="str">
        <f>A8</f>
        <v>Prep Ck</v>
      </c>
      <c r="AF8" s="20">
        <v>1</v>
      </c>
      <c r="AG8" s="20" t="str">
        <f>A8</f>
        <v>Prep Ck</v>
      </c>
      <c r="AH8" s="20">
        <v>1</v>
      </c>
      <c r="AL8" s="231"/>
    </row>
    <row r="9" spans="1:38" ht="24.95" customHeight="1" x14ac:dyDescent="0.2">
      <c r="A9" s="443" t="s">
        <v>27</v>
      </c>
      <c r="B9" s="269" t="s">
        <v>118</v>
      </c>
      <c r="C9" s="444" t="s">
        <v>119</v>
      </c>
      <c r="D9" s="449">
        <v>0.29166666666666669</v>
      </c>
      <c r="E9" s="448">
        <v>0.58333333333333337</v>
      </c>
      <c r="G9" s="20" t="str">
        <f>A9</f>
        <v>B&amp;P Ck</v>
      </c>
      <c r="H9" s="20">
        <v>1</v>
      </c>
      <c r="I9" s="20" t="str">
        <f>A9</f>
        <v>B&amp;P Ck</v>
      </c>
      <c r="J9" s="20">
        <v>1</v>
      </c>
      <c r="K9" s="20" t="str">
        <f>A9</f>
        <v>B&amp;P Ck</v>
      </c>
      <c r="L9" s="20">
        <v>1</v>
      </c>
      <c r="M9" s="20" t="str">
        <f>A9</f>
        <v>B&amp;P Ck</v>
      </c>
      <c r="N9" s="20">
        <v>1</v>
      </c>
      <c r="O9" s="20" t="str">
        <f>A9</f>
        <v>B&amp;P Ck</v>
      </c>
      <c r="P9" s="20">
        <v>1</v>
      </c>
      <c r="Q9" s="20" t="str">
        <f>A9</f>
        <v>B&amp;P Ck</v>
      </c>
      <c r="R9" s="20">
        <v>0</v>
      </c>
      <c r="S9" s="20" t="str">
        <f>A9</f>
        <v>B&amp;P Ck</v>
      </c>
      <c r="T9" s="20">
        <v>0</v>
      </c>
      <c r="U9" s="20" t="str">
        <f>A9</f>
        <v>B&amp;P Ck</v>
      </c>
      <c r="V9" s="20">
        <v>1</v>
      </c>
      <c r="W9" s="20" t="str">
        <f>A9</f>
        <v>B&amp;P Ck</v>
      </c>
      <c r="X9" s="20">
        <v>1</v>
      </c>
      <c r="Y9" s="20" t="str">
        <f>A9</f>
        <v>B&amp;P Ck</v>
      </c>
      <c r="Z9" s="20">
        <v>1</v>
      </c>
      <c r="AA9" s="20" t="str">
        <f>A9</f>
        <v>B&amp;P Ck</v>
      </c>
      <c r="AB9" s="20">
        <v>1</v>
      </c>
      <c r="AC9" s="20" t="str">
        <f>A9</f>
        <v>B&amp;P Ck</v>
      </c>
      <c r="AD9" s="20">
        <v>1</v>
      </c>
      <c r="AE9" s="20" t="str">
        <f>A9</f>
        <v>B&amp;P Ck</v>
      </c>
      <c r="AF9" s="20">
        <v>0</v>
      </c>
      <c r="AG9" s="20" t="str">
        <f>A9</f>
        <v>B&amp;P Ck</v>
      </c>
      <c r="AH9" s="20">
        <v>0</v>
      </c>
      <c r="AL9" s="231"/>
    </row>
    <row r="10" spans="1:38" ht="24.95" customHeight="1" x14ac:dyDescent="0.2">
      <c r="A10" s="442" t="s">
        <v>30</v>
      </c>
      <c r="B10" s="269" t="s">
        <v>120</v>
      </c>
      <c r="C10" s="269" t="s">
        <v>56</v>
      </c>
      <c r="D10" s="448">
        <v>0.45833333333333331</v>
      </c>
      <c r="E10" s="448">
        <v>0.8125</v>
      </c>
      <c r="G10" s="20" t="str">
        <f t="shared" ref="G10:G25" si="0">A10</f>
        <v>Deli Ck</v>
      </c>
      <c r="H10" s="20">
        <v>1</v>
      </c>
      <c r="I10" s="20" t="str">
        <f t="shared" ref="I10:I25" si="1">A10</f>
        <v>Deli Ck</v>
      </c>
      <c r="J10" s="20">
        <v>1</v>
      </c>
      <c r="K10" s="20" t="str">
        <f t="shared" ref="K10:K25" si="2">A10</f>
        <v>Deli Ck</v>
      </c>
      <c r="L10" s="20">
        <v>1</v>
      </c>
      <c r="M10" s="20" t="str">
        <f t="shared" ref="M10:M25" si="3">A10</f>
        <v>Deli Ck</v>
      </c>
      <c r="N10" s="20">
        <v>1</v>
      </c>
      <c r="O10" s="20" t="str">
        <f t="shared" ref="O10:O25" si="4">A10</f>
        <v>Deli Ck</v>
      </c>
      <c r="P10" s="20">
        <v>1</v>
      </c>
      <c r="Q10" s="20" t="str">
        <f t="shared" ref="Q10:Q25" si="5">A10</f>
        <v>Deli Ck</v>
      </c>
      <c r="R10" s="20">
        <v>1</v>
      </c>
      <c r="S10" s="20" t="str">
        <f t="shared" ref="S10:S25" si="6">A10</f>
        <v>Deli Ck</v>
      </c>
      <c r="T10" s="20">
        <v>1</v>
      </c>
      <c r="U10" s="20" t="str">
        <f t="shared" ref="U10:U25" si="7">A10</f>
        <v>Deli Ck</v>
      </c>
      <c r="V10" s="20">
        <v>1</v>
      </c>
      <c r="W10" s="20" t="str">
        <f t="shared" ref="W10:W25" si="8">A10</f>
        <v>Deli Ck</v>
      </c>
      <c r="X10" s="20">
        <v>1</v>
      </c>
      <c r="Y10" s="20" t="str">
        <f t="shared" ref="Y10:Y25" si="9">A10</f>
        <v>Deli Ck</v>
      </c>
      <c r="Z10" s="20">
        <v>1</v>
      </c>
      <c r="AA10" s="20" t="str">
        <f t="shared" ref="AA10:AA25" si="10">A10</f>
        <v>Deli Ck</v>
      </c>
      <c r="AB10" s="20">
        <v>1</v>
      </c>
      <c r="AC10" s="20" t="str">
        <f t="shared" ref="AC10:AC25" si="11">A10</f>
        <v>Deli Ck</v>
      </c>
      <c r="AD10" s="20">
        <v>1</v>
      </c>
      <c r="AE10" s="20" t="str">
        <f t="shared" ref="AE10:AE25" si="12">A10</f>
        <v>Deli Ck</v>
      </c>
      <c r="AF10" s="20">
        <v>1</v>
      </c>
      <c r="AG10" s="20" t="str">
        <f t="shared" ref="AG10:AG25" si="13">A10</f>
        <v>Deli Ck</v>
      </c>
      <c r="AH10" s="20">
        <v>1</v>
      </c>
      <c r="AL10" s="231"/>
    </row>
    <row r="11" spans="1:38" ht="24.95" customHeight="1" x14ac:dyDescent="0.2">
      <c r="A11" s="445" t="s">
        <v>32</v>
      </c>
      <c r="B11" s="269" t="s">
        <v>121</v>
      </c>
      <c r="C11" s="269" t="s">
        <v>56</v>
      </c>
      <c r="D11" s="448">
        <v>0.45833333333333331</v>
      </c>
      <c r="E11" s="448">
        <v>0.8125</v>
      </c>
      <c r="G11" s="20" t="str">
        <f t="shared" si="0"/>
        <v>Din Ck 1</v>
      </c>
      <c r="H11" s="20">
        <v>1</v>
      </c>
      <c r="I11" s="20" t="str">
        <f t="shared" si="1"/>
        <v>Din Ck 1</v>
      </c>
      <c r="J11" s="20">
        <v>1</v>
      </c>
      <c r="K11" s="20" t="str">
        <f t="shared" si="2"/>
        <v>Din Ck 1</v>
      </c>
      <c r="L11" s="20">
        <v>1</v>
      </c>
      <c r="M11" s="20" t="str">
        <f t="shared" si="3"/>
        <v>Din Ck 1</v>
      </c>
      <c r="N11" s="20">
        <v>1</v>
      </c>
      <c r="O11" s="20" t="str">
        <f t="shared" si="4"/>
        <v>Din Ck 1</v>
      </c>
      <c r="P11" s="20">
        <v>1</v>
      </c>
      <c r="Q11" s="20" t="str">
        <f t="shared" si="5"/>
        <v>Din Ck 1</v>
      </c>
      <c r="R11" s="20">
        <v>1</v>
      </c>
      <c r="S11" s="20" t="str">
        <f t="shared" si="6"/>
        <v>Din Ck 1</v>
      </c>
      <c r="T11" s="20">
        <v>1</v>
      </c>
      <c r="U11" s="20" t="str">
        <f t="shared" si="7"/>
        <v>Din Ck 1</v>
      </c>
      <c r="V11" s="20">
        <v>1</v>
      </c>
      <c r="W11" s="20" t="str">
        <f t="shared" si="8"/>
        <v>Din Ck 1</v>
      </c>
      <c r="X11" s="20">
        <v>1</v>
      </c>
      <c r="Y11" s="20" t="str">
        <f t="shared" si="9"/>
        <v>Din Ck 1</v>
      </c>
      <c r="Z11" s="20">
        <v>1</v>
      </c>
      <c r="AA11" s="20" t="str">
        <f t="shared" si="10"/>
        <v>Din Ck 1</v>
      </c>
      <c r="AB11" s="20">
        <v>1</v>
      </c>
      <c r="AC11" s="20" t="str">
        <f t="shared" si="11"/>
        <v>Din Ck 1</v>
      </c>
      <c r="AD11" s="20">
        <v>1</v>
      </c>
      <c r="AE11" s="20" t="str">
        <f t="shared" si="12"/>
        <v>Din Ck 1</v>
      </c>
      <c r="AF11" s="20">
        <v>1</v>
      </c>
      <c r="AG11" s="20" t="str">
        <f t="shared" si="13"/>
        <v>Din Ck 1</v>
      </c>
      <c r="AH11" s="20">
        <v>1</v>
      </c>
      <c r="AL11" s="231"/>
    </row>
    <row r="12" spans="1:38" ht="24.95" customHeight="1" x14ac:dyDescent="0.2">
      <c r="A12" s="445" t="s">
        <v>34</v>
      </c>
      <c r="B12" s="269" t="s">
        <v>122</v>
      </c>
      <c r="C12" s="269" t="s">
        <v>56</v>
      </c>
      <c r="D12" s="448">
        <v>4.1666666666666664E-2</v>
      </c>
      <c r="E12" s="450">
        <v>0.8125</v>
      </c>
      <c r="G12" s="20" t="str">
        <f t="shared" si="0"/>
        <v>Din Ck 2</v>
      </c>
      <c r="H12" s="20">
        <v>1</v>
      </c>
      <c r="I12" s="20" t="str">
        <f t="shared" si="1"/>
        <v>Din Ck 2</v>
      </c>
      <c r="J12" s="20">
        <v>1</v>
      </c>
      <c r="K12" s="20" t="str">
        <f t="shared" si="2"/>
        <v>Din Ck 2</v>
      </c>
      <c r="L12" s="20">
        <v>1</v>
      </c>
      <c r="M12" s="20" t="str">
        <f t="shared" si="3"/>
        <v>Din Ck 2</v>
      </c>
      <c r="N12" s="20">
        <v>1</v>
      </c>
      <c r="O12" s="20" t="str">
        <f t="shared" si="4"/>
        <v>Din Ck 2</v>
      </c>
      <c r="P12" s="20">
        <v>1</v>
      </c>
      <c r="Q12" s="20" t="str">
        <f t="shared" si="5"/>
        <v>Din Ck 2</v>
      </c>
      <c r="R12" s="20">
        <v>1</v>
      </c>
      <c r="S12" s="20" t="str">
        <f t="shared" si="6"/>
        <v>Din Ck 2</v>
      </c>
      <c r="T12" s="20">
        <v>1</v>
      </c>
      <c r="U12" s="20" t="str">
        <f t="shared" si="7"/>
        <v>Din Ck 2</v>
      </c>
      <c r="V12" s="20">
        <v>1</v>
      </c>
      <c r="W12" s="20" t="str">
        <f t="shared" si="8"/>
        <v>Din Ck 2</v>
      </c>
      <c r="X12" s="20">
        <v>1</v>
      </c>
      <c r="Y12" s="20" t="str">
        <f t="shared" si="9"/>
        <v>Din Ck 2</v>
      </c>
      <c r="Z12" s="20">
        <v>1</v>
      </c>
      <c r="AA12" s="20" t="str">
        <f t="shared" si="10"/>
        <v>Din Ck 2</v>
      </c>
      <c r="AB12" s="20">
        <v>1</v>
      </c>
      <c r="AC12" s="20" t="str">
        <f t="shared" si="11"/>
        <v>Din Ck 2</v>
      </c>
      <c r="AD12" s="20">
        <v>1</v>
      </c>
      <c r="AE12" s="20" t="str">
        <f t="shared" si="12"/>
        <v>Din Ck 2</v>
      </c>
      <c r="AF12" s="20">
        <v>1</v>
      </c>
      <c r="AG12" s="20" t="str">
        <f t="shared" si="13"/>
        <v>Din Ck 2</v>
      </c>
      <c r="AH12" s="20">
        <v>1</v>
      </c>
      <c r="AL12" s="233"/>
    </row>
    <row r="13" spans="1:38" ht="24.95" customHeight="1" x14ac:dyDescent="0.2">
      <c r="A13" s="445" t="s">
        <v>40</v>
      </c>
      <c r="B13" s="269" t="s">
        <v>123</v>
      </c>
      <c r="C13" s="328" t="s">
        <v>124</v>
      </c>
      <c r="D13" s="448">
        <v>0.22916666666666666</v>
      </c>
      <c r="E13" s="450">
        <v>0.58333333333333337</v>
      </c>
      <c r="G13" s="20" t="str">
        <f t="shared" si="0"/>
        <v>Am Grill</v>
      </c>
      <c r="H13" s="20">
        <v>1</v>
      </c>
      <c r="I13" s="20" t="str">
        <f t="shared" si="1"/>
        <v>Am Grill</v>
      </c>
      <c r="J13" s="20">
        <v>1</v>
      </c>
      <c r="K13" s="20" t="str">
        <f t="shared" si="2"/>
        <v>Am Grill</v>
      </c>
      <c r="L13" s="20">
        <v>1</v>
      </c>
      <c r="M13" s="20" t="str">
        <f t="shared" si="3"/>
        <v>Am Grill</v>
      </c>
      <c r="N13" s="20">
        <v>1</v>
      </c>
      <c r="O13" s="20" t="str">
        <f t="shared" si="4"/>
        <v>Am Grill</v>
      </c>
      <c r="P13" s="20">
        <v>1</v>
      </c>
      <c r="Q13" s="20" t="str">
        <f t="shared" si="5"/>
        <v>Am Grill</v>
      </c>
      <c r="R13" s="20">
        <v>0</v>
      </c>
      <c r="S13" s="20" t="str">
        <f t="shared" si="6"/>
        <v>Am Grill</v>
      </c>
      <c r="T13" s="20">
        <v>0</v>
      </c>
      <c r="U13" s="20" t="str">
        <f t="shared" si="7"/>
        <v>Am Grill</v>
      </c>
      <c r="V13" s="20">
        <v>1</v>
      </c>
      <c r="W13" s="20" t="str">
        <f t="shared" si="8"/>
        <v>Am Grill</v>
      </c>
      <c r="X13" s="20">
        <v>1</v>
      </c>
      <c r="Y13" s="20" t="str">
        <f t="shared" si="9"/>
        <v>Am Grill</v>
      </c>
      <c r="Z13" s="20">
        <v>1</v>
      </c>
      <c r="AA13" s="20" t="str">
        <f t="shared" si="10"/>
        <v>Am Grill</v>
      </c>
      <c r="AB13" s="20">
        <v>1</v>
      </c>
      <c r="AC13" s="20" t="str">
        <f t="shared" si="11"/>
        <v>Am Grill</v>
      </c>
      <c r="AD13" s="20">
        <v>1</v>
      </c>
      <c r="AE13" s="20" t="str">
        <f t="shared" si="12"/>
        <v>Am Grill</v>
      </c>
      <c r="AF13" s="20">
        <v>0</v>
      </c>
      <c r="AG13" s="20" t="str">
        <f t="shared" si="13"/>
        <v>Am Grill</v>
      </c>
      <c r="AH13" s="20">
        <v>0</v>
      </c>
      <c r="AL13" s="233"/>
    </row>
    <row r="14" spans="1:38" ht="24.95" customHeight="1" x14ac:dyDescent="0.2">
      <c r="A14" s="442" t="s">
        <v>42</v>
      </c>
      <c r="B14" s="328" t="s">
        <v>125</v>
      </c>
      <c r="C14" s="328" t="s">
        <v>124</v>
      </c>
      <c r="D14" s="448">
        <v>0.25</v>
      </c>
      <c r="E14" s="450">
        <v>0.60416666666666663</v>
      </c>
      <c r="G14" s="20" t="str">
        <f t="shared" si="0"/>
        <v>Fry Ck</v>
      </c>
      <c r="H14" s="20">
        <v>1</v>
      </c>
      <c r="I14" s="20" t="str">
        <f t="shared" si="1"/>
        <v>Fry Ck</v>
      </c>
      <c r="J14" s="20">
        <v>1</v>
      </c>
      <c r="K14" s="20" t="str">
        <f t="shared" si="2"/>
        <v>Fry Ck</v>
      </c>
      <c r="L14" s="20">
        <v>1</v>
      </c>
      <c r="M14" s="20" t="str">
        <f t="shared" si="3"/>
        <v>Fry Ck</v>
      </c>
      <c r="N14" s="20">
        <v>1</v>
      </c>
      <c r="O14" s="20" t="str">
        <f t="shared" si="4"/>
        <v>Fry Ck</v>
      </c>
      <c r="P14" s="20">
        <v>1</v>
      </c>
      <c r="Q14" s="20" t="str">
        <f t="shared" si="5"/>
        <v>Fry Ck</v>
      </c>
      <c r="R14" s="20">
        <v>0</v>
      </c>
      <c r="S14" s="20" t="str">
        <f t="shared" si="6"/>
        <v>Fry Ck</v>
      </c>
      <c r="T14" s="20">
        <v>0</v>
      </c>
      <c r="U14" s="20" t="str">
        <f t="shared" si="7"/>
        <v>Fry Ck</v>
      </c>
      <c r="V14" s="20">
        <v>1</v>
      </c>
      <c r="W14" s="20" t="str">
        <f t="shared" si="8"/>
        <v>Fry Ck</v>
      </c>
      <c r="X14" s="20">
        <v>1</v>
      </c>
      <c r="Y14" s="20" t="str">
        <f t="shared" si="9"/>
        <v>Fry Ck</v>
      </c>
      <c r="Z14" s="20">
        <v>1</v>
      </c>
      <c r="AA14" s="20" t="str">
        <f t="shared" si="10"/>
        <v>Fry Ck</v>
      </c>
      <c r="AB14" s="20">
        <v>1</v>
      </c>
      <c r="AC14" s="20" t="str">
        <f t="shared" si="11"/>
        <v>Fry Ck</v>
      </c>
      <c r="AD14" s="20">
        <v>1</v>
      </c>
      <c r="AE14" s="20" t="str">
        <f t="shared" si="12"/>
        <v>Fry Ck</v>
      </c>
      <c r="AF14" s="20">
        <v>0</v>
      </c>
      <c r="AG14" s="20" t="str">
        <f t="shared" si="13"/>
        <v>Fry Ck</v>
      </c>
      <c r="AH14" s="20">
        <v>0</v>
      </c>
      <c r="AL14" s="233"/>
    </row>
    <row r="15" spans="1:38" ht="24.95" customHeight="1" x14ac:dyDescent="0.2">
      <c r="A15" s="445" t="s">
        <v>43</v>
      </c>
      <c r="B15" s="328" t="s">
        <v>126</v>
      </c>
      <c r="C15" s="328" t="s">
        <v>124</v>
      </c>
      <c r="D15" s="448">
        <v>0.25</v>
      </c>
      <c r="E15" s="450">
        <v>0.60416666666666663</v>
      </c>
      <c r="G15" s="20" t="str">
        <f t="shared" si="0"/>
        <v>Entrée Ck</v>
      </c>
      <c r="H15" s="20">
        <v>1</v>
      </c>
      <c r="I15" s="20" t="str">
        <f t="shared" si="1"/>
        <v>Entrée Ck</v>
      </c>
      <c r="J15" s="20">
        <v>1</v>
      </c>
      <c r="K15" s="20" t="str">
        <f t="shared" si="2"/>
        <v>Entrée Ck</v>
      </c>
      <c r="L15" s="20">
        <v>1</v>
      </c>
      <c r="M15" s="20" t="str">
        <f t="shared" si="3"/>
        <v>Entrée Ck</v>
      </c>
      <c r="N15" s="20">
        <v>1</v>
      </c>
      <c r="O15" s="20" t="str">
        <f t="shared" si="4"/>
        <v>Entrée Ck</v>
      </c>
      <c r="P15" s="20">
        <v>1</v>
      </c>
      <c r="Q15" s="20" t="str">
        <f t="shared" si="5"/>
        <v>Entrée Ck</v>
      </c>
      <c r="R15" s="20">
        <v>0</v>
      </c>
      <c r="S15" s="20" t="str">
        <f t="shared" si="6"/>
        <v>Entrée Ck</v>
      </c>
      <c r="T15" s="20">
        <v>0</v>
      </c>
      <c r="U15" s="20" t="str">
        <f t="shared" si="7"/>
        <v>Entrée Ck</v>
      </c>
      <c r="V15" s="20">
        <v>1</v>
      </c>
      <c r="W15" s="20" t="str">
        <f t="shared" si="8"/>
        <v>Entrée Ck</v>
      </c>
      <c r="X15" s="20">
        <v>1</v>
      </c>
      <c r="Y15" s="20" t="str">
        <f t="shared" si="9"/>
        <v>Entrée Ck</v>
      </c>
      <c r="Z15" s="20">
        <v>1</v>
      </c>
      <c r="AA15" s="20" t="str">
        <f t="shared" si="10"/>
        <v>Entrée Ck</v>
      </c>
      <c r="AB15" s="20">
        <v>1</v>
      </c>
      <c r="AC15" s="20" t="str">
        <f t="shared" si="11"/>
        <v>Entrée Ck</v>
      </c>
      <c r="AD15" s="20">
        <v>1</v>
      </c>
      <c r="AE15" s="20" t="str">
        <f t="shared" si="12"/>
        <v>Entrée Ck</v>
      </c>
      <c r="AF15" s="20">
        <v>0</v>
      </c>
      <c r="AG15" s="20" t="str">
        <f t="shared" si="13"/>
        <v>Entrée Ck</v>
      </c>
      <c r="AH15" s="20">
        <v>0</v>
      </c>
      <c r="AL15" s="233"/>
    </row>
    <row r="16" spans="1:38" ht="24" customHeight="1" x14ac:dyDescent="0.2">
      <c r="A16" s="4" t="s">
        <v>37</v>
      </c>
      <c r="B16" s="269" t="s">
        <v>127</v>
      </c>
      <c r="C16" s="328" t="s">
        <v>124</v>
      </c>
      <c r="D16" s="448">
        <v>0.41666666666666669</v>
      </c>
      <c r="E16" s="448">
        <v>0.77083333333333337</v>
      </c>
      <c r="G16" s="20" t="str">
        <f t="shared" si="0"/>
        <v>Innov</v>
      </c>
      <c r="H16" s="20">
        <v>1</v>
      </c>
      <c r="I16" s="20" t="str">
        <f t="shared" si="1"/>
        <v>Innov</v>
      </c>
      <c r="J16" s="20">
        <v>1</v>
      </c>
      <c r="K16" s="20" t="str">
        <f t="shared" si="2"/>
        <v>Innov</v>
      </c>
      <c r="L16" s="20">
        <v>1</v>
      </c>
      <c r="M16" s="20" t="str">
        <f t="shared" si="3"/>
        <v>Innov</v>
      </c>
      <c r="N16" s="20">
        <v>1</v>
      </c>
      <c r="O16" s="20" t="str">
        <f t="shared" si="4"/>
        <v>Innov</v>
      </c>
      <c r="P16" s="20">
        <v>1</v>
      </c>
      <c r="Q16" s="20" t="str">
        <f t="shared" si="5"/>
        <v>Innov</v>
      </c>
      <c r="R16" s="20">
        <v>0</v>
      </c>
      <c r="S16" s="20" t="str">
        <f t="shared" si="6"/>
        <v>Innov</v>
      </c>
      <c r="T16" s="20">
        <v>0</v>
      </c>
      <c r="U16" s="20" t="str">
        <f t="shared" si="7"/>
        <v>Innov</v>
      </c>
      <c r="V16" s="20">
        <v>1</v>
      </c>
      <c r="W16" s="20" t="str">
        <f t="shared" si="8"/>
        <v>Innov</v>
      </c>
      <c r="X16" s="20">
        <v>1</v>
      </c>
      <c r="Y16" s="20" t="str">
        <f t="shared" si="9"/>
        <v>Innov</v>
      </c>
      <c r="Z16" s="20">
        <v>1</v>
      </c>
      <c r="AA16" s="20" t="str">
        <f t="shared" si="10"/>
        <v>Innov</v>
      </c>
      <c r="AB16" s="20">
        <v>1</v>
      </c>
      <c r="AC16" s="20" t="str">
        <f t="shared" si="11"/>
        <v>Innov</v>
      </c>
      <c r="AD16" s="20">
        <v>1</v>
      </c>
      <c r="AE16" s="20" t="str">
        <f t="shared" si="12"/>
        <v>Innov</v>
      </c>
      <c r="AF16" s="20">
        <v>0</v>
      </c>
      <c r="AG16" s="20" t="str">
        <f t="shared" si="13"/>
        <v>Innov</v>
      </c>
      <c r="AH16" s="20">
        <v>0</v>
      </c>
      <c r="AL16" s="232"/>
    </row>
    <row r="17" spans="1:38" ht="24.95" customHeight="1" x14ac:dyDescent="0.2">
      <c r="A17" s="4" t="s">
        <v>36</v>
      </c>
      <c r="B17" s="269" t="s">
        <v>128</v>
      </c>
      <c r="C17" s="328" t="s">
        <v>124</v>
      </c>
      <c r="D17" s="448">
        <v>0.14583333333333334</v>
      </c>
      <c r="E17" s="448">
        <v>0.85416666666666663</v>
      </c>
      <c r="G17" s="20" t="str">
        <f t="shared" si="0"/>
        <v>Pm Grill</v>
      </c>
      <c r="H17" s="20">
        <v>1</v>
      </c>
      <c r="I17" s="20" t="str">
        <f t="shared" si="1"/>
        <v>Pm Grill</v>
      </c>
      <c r="J17" s="20">
        <v>1</v>
      </c>
      <c r="K17" s="20" t="str">
        <f t="shared" si="2"/>
        <v>Pm Grill</v>
      </c>
      <c r="L17" s="20">
        <v>1</v>
      </c>
      <c r="M17" s="20" t="str">
        <f t="shared" si="3"/>
        <v>Pm Grill</v>
      </c>
      <c r="N17" s="20">
        <v>1</v>
      </c>
      <c r="O17" s="20" t="str">
        <f t="shared" si="4"/>
        <v>Pm Grill</v>
      </c>
      <c r="P17" s="20">
        <v>1</v>
      </c>
      <c r="Q17" s="20" t="str">
        <f t="shared" si="5"/>
        <v>Pm Grill</v>
      </c>
      <c r="R17" s="20">
        <v>0</v>
      </c>
      <c r="S17" s="20" t="str">
        <f t="shared" si="6"/>
        <v>Pm Grill</v>
      </c>
      <c r="T17" s="20">
        <v>0</v>
      </c>
      <c r="U17" s="20" t="str">
        <f t="shared" si="7"/>
        <v>Pm Grill</v>
      </c>
      <c r="V17" s="20">
        <v>1</v>
      </c>
      <c r="W17" s="20" t="str">
        <f t="shared" si="8"/>
        <v>Pm Grill</v>
      </c>
      <c r="X17" s="20">
        <v>1</v>
      </c>
      <c r="Y17" s="20" t="str">
        <f t="shared" si="9"/>
        <v>Pm Grill</v>
      </c>
      <c r="Z17" s="20">
        <v>1</v>
      </c>
      <c r="AA17" s="20" t="str">
        <f t="shared" si="10"/>
        <v>Pm Grill</v>
      </c>
      <c r="AB17" s="20">
        <v>1</v>
      </c>
      <c r="AC17" s="20" t="str">
        <f t="shared" si="11"/>
        <v>Pm Grill</v>
      </c>
      <c r="AD17" s="20">
        <v>1</v>
      </c>
      <c r="AE17" s="20" t="str">
        <f t="shared" si="12"/>
        <v>Pm Grill</v>
      </c>
      <c r="AF17" s="20">
        <v>0</v>
      </c>
      <c r="AG17" s="20" t="str">
        <f t="shared" si="13"/>
        <v>Pm Grill</v>
      </c>
      <c r="AH17" s="20">
        <v>0</v>
      </c>
      <c r="AL17" s="232"/>
    </row>
    <row r="18" spans="1:38" ht="24.95" customHeight="1" x14ac:dyDescent="0.2">
      <c r="A18" s="4" t="s">
        <v>44</v>
      </c>
      <c r="B18" s="269" t="s">
        <v>44</v>
      </c>
      <c r="C18" s="269" t="s">
        <v>119</v>
      </c>
      <c r="D18" s="448">
        <v>0.25</v>
      </c>
      <c r="E18" s="448">
        <v>0.5</v>
      </c>
      <c r="G18" s="20" t="str">
        <f t="shared" si="0"/>
        <v>Stockroom</v>
      </c>
      <c r="H18" s="20">
        <v>1</v>
      </c>
      <c r="I18" s="20" t="str">
        <f t="shared" si="1"/>
        <v>Stockroom</v>
      </c>
      <c r="J18" s="20">
        <v>1</v>
      </c>
      <c r="K18" s="20" t="str">
        <f t="shared" si="2"/>
        <v>Stockroom</v>
      </c>
      <c r="L18" s="20">
        <v>1</v>
      </c>
      <c r="M18" s="20" t="str">
        <f t="shared" si="3"/>
        <v>Stockroom</v>
      </c>
      <c r="N18" s="20">
        <v>1</v>
      </c>
      <c r="O18" s="20" t="str">
        <f t="shared" si="4"/>
        <v>Stockroom</v>
      </c>
      <c r="P18" s="20">
        <v>1</v>
      </c>
      <c r="Q18" s="20" t="str">
        <f t="shared" si="5"/>
        <v>Stockroom</v>
      </c>
      <c r="R18" s="20">
        <v>0</v>
      </c>
      <c r="S18" s="20" t="str">
        <f t="shared" si="6"/>
        <v>Stockroom</v>
      </c>
      <c r="T18" s="20">
        <v>0</v>
      </c>
      <c r="U18" s="20" t="str">
        <f t="shared" si="7"/>
        <v>Stockroom</v>
      </c>
      <c r="V18" s="20">
        <v>1</v>
      </c>
      <c r="W18" s="20" t="str">
        <f t="shared" si="8"/>
        <v>Stockroom</v>
      </c>
      <c r="X18" s="20">
        <v>1</v>
      </c>
      <c r="Y18" s="20" t="str">
        <f t="shared" si="9"/>
        <v>Stockroom</v>
      </c>
      <c r="Z18" s="20">
        <v>1</v>
      </c>
      <c r="AA18" s="20" t="str">
        <f t="shared" si="10"/>
        <v>Stockroom</v>
      </c>
      <c r="AB18" s="20">
        <v>1</v>
      </c>
      <c r="AC18" s="20" t="str">
        <f t="shared" si="11"/>
        <v>Stockroom</v>
      </c>
      <c r="AD18" s="20">
        <v>1</v>
      </c>
      <c r="AE18" s="20" t="str">
        <f t="shared" si="12"/>
        <v>Stockroom</v>
      </c>
      <c r="AF18" s="20">
        <v>0</v>
      </c>
      <c r="AG18" s="20" t="str">
        <f t="shared" si="13"/>
        <v>Stockroom</v>
      </c>
      <c r="AH18" s="20">
        <v>0</v>
      </c>
      <c r="AL18" s="232"/>
    </row>
    <row r="19" spans="1:38" ht="24.95" customHeight="1" x14ac:dyDescent="0.2">
      <c r="A19" s="4" t="s">
        <v>41</v>
      </c>
      <c r="B19" s="269" t="s">
        <v>129</v>
      </c>
      <c r="C19" s="269" t="s">
        <v>124</v>
      </c>
      <c r="D19" s="448">
        <v>0.25</v>
      </c>
      <c r="E19" s="448">
        <v>0.60416666666666663</v>
      </c>
      <c r="G19" s="20" t="str">
        <f t="shared" si="0"/>
        <v>Wk Open Ck</v>
      </c>
      <c r="H19" s="20">
        <v>0</v>
      </c>
      <c r="I19" s="20" t="str">
        <f t="shared" si="1"/>
        <v>Wk Open Ck</v>
      </c>
      <c r="J19" s="20">
        <v>0</v>
      </c>
      <c r="K19" s="20" t="str">
        <f t="shared" si="2"/>
        <v>Wk Open Ck</v>
      </c>
      <c r="L19" s="20">
        <v>0</v>
      </c>
      <c r="M19" s="20" t="str">
        <f t="shared" si="3"/>
        <v>Wk Open Ck</v>
      </c>
      <c r="N19" s="20">
        <v>0</v>
      </c>
      <c r="O19" s="20" t="str">
        <f t="shared" si="4"/>
        <v>Wk Open Ck</v>
      </c>
      <c r="P19" s="20">
        <v>0</v>
      </c>
      <c r="Q19" s="20" t="str">
        <f t="shared" si="5"/>
        <v>Wk Open Ck</v>
      </c>
      <c r="R19" s="20">
        <v>1</v>
      </c>
      <c r="S19" s="20" t="str">
        <f t="shared" si="6"/>
        <v>Wk Open Ck</v>
      </c>
      <c r="T19" s="20">
        <v>1</v>
      </c>
      <c r="U19" s="20" t="str">
        <f t="shared" si="7"/>
        <v>Wk Open Ck</v>
      </c>
      <c r="V19" s="20">
        <v>0</v>
      </c>
      <c r="W19" s="20" t="str">
        <f t="shared" si="8"/>
        <v>Wk Open Ck</v>
      </c>
      <c r="X19" s="20">
        <v>0</v>
      </c>
      <c r="Y19" s="20" t="str">
        <f t="shared" si="9"/>
        <v>Wk Open Ck</v>
      </c>
      <c r="Z19" s="20">
        <v>0</v>
      </c>
      <c r="AA19" s="20" t="str">
        <f t="shared" si="10"/>
        <v>Wk Open Ck</v>
      </c>
      <c r="AB19" s="20">
        <v>0</v>
      </c>
      <c r="AC19" s="20" t="str">
        <f t="shared" si="11"/>
        <v>Wk Open Ck</v>
      </c>
      <c r="AD19" s="20">
        <v>0</v>
      </c>
      <c r="AE19" s="20" t="str">
        <f t="shared" si="12"/>
        <v>Wk Open Ck</v>
      </c>
      <c r="AF19" s="20">
        <v>1</v>
      </c>
      <c r="AG19" s="20" t="str">
        <f t="shared" si="13"/>
        <v>Wk Open Ck</v>
      </c>
      <c r="AH19" s="20">
        <v>1</v>
      </c>
      <c r="AL19" s="232"/>
    </row>
    <row r="20" spans="1:38" ht="24.95" customHeight="1" x14ac:dyDescent="0.2">
      <c r="A20" s="4" t="s">
        <v>28</v>
      </c>
      <c r="B20" s="269" t="s">
        <v>130</v>
      </c>
      <c r="C20" s="269" t="s">
        <v>124</v>
      </c>
      <c r="D20" s="448">
        <v>0.33333333333333331</v>
      </c>
      <c r="E20" s="448">
        <v>0.60416666666666663</v>
      </c>
      <c r="G20" s="20" t="str">
        <f t="shared" si="0"/>
        <v>Wk Mid Ck</v>
      </c>
      <c r="H20" s="20">
        <v>0</v>
      </c>
      <c r="I20" s="20" t="str">
        <f t="shared" si="1"/>
        <v>Wk Mid Ck</v>
      </c>
      <c r="J20" s="20">
        <v>0</v>
      </c>
      <c r="K20" s="20" t="str">
        <f t="shared" si="2"/>
        <v>Wk Mid Ck</v>
      </c>
      <c r="L20" s="20">
        <v>0</v>
      </c>
      <c r="M20" s="20" t="str">
        <f t="shared" si="3"/>
        <v>Wk Mid Ck</v>
      </c>
      <c r="N20" s="20">
        <v>0</v>
      </c>
      <c r="O20" s="20" t="str">
        <f t="shared" si="4"/>
        <v>Wk Mid Ck</v>
      </c>
      <c r="P20" s="20">
        <v>0</v>
      </c>
      <c r="Q20" s="20" t="str">
        <f t="shared" si="5"/>
        <v>Wk Mid Ck</v>
      </c>
      <c r="R20" s="20">
        <v>1</v>
      </c>
      <c r="S20" s="20" t="str">
        <f t="shared" si="6"/>
        <v>Wk Mid Ck</v>
      </c>
      <c r="T20" s="20">
        <v>1</v>
      </c>
      <c r="U20" s="20" t="str">
        <f t="shared" si="7"/>
        <v>Wk Mid Ck</v>
      </c>
      <c r="V20" s="20">
        <v>0</v>
      </c>
      <c r="W20" s="20" t="str">
        <f t="shared" si="8"/>
        <v>Wk Mid Ck</v>
      </c>
      <c r="X20" s="20">
        <v>0</v>
      </c>
      <c r="Y20" s="20" t="str">
        <f t="shared" si="9"/>
        <v>Wk Mid Ck</v>
      </c>
      <c r="Z20" s="20">
        <v>0</v>
      </c>
      <c r="AA20" s="20" t="str">
        <f t="shared" si="10"/>
        <v>Wk Mid Ck</v>
      </c>
      <c r="AB20" s="20">
        <v>0</v>
      </c>
      <c r="AC20" s="20" t="str">
        <f t="shared" si="11"/>
        <v>Wk Mid Ck</v>
      </c>
      <c r="AD20" s="20">
        <v>0</v>
      </c>
      <c r="AE20" s="20" t="str">
        <f t="shared" si="12"/>
        <v>Wk Mid Ck</v>
      </c>
      <c r="AF20" s="20">
        <v>1</v>
      </c>
      <c r="AG20" s="20" t="str">
        <f t="shared" si="13"/>
        <v>Wk Mid Ck</v>
      </c>
      <c r="AH20" s="20">
        <v>1</v>
      </c>
      <c r="AL20" s="232"/>
    </row>
    <row r="21" spans="1:38" ht="24.95" customHeight="1" x14ac:dyDescent="0.2">
      <c r="A21" s="4" t="s">
        <v>38</v>
      </c>
      <c r="B21" s="269" t="s">
        <v>131</v>
      </c>
      <c r="C21" s="269" t="s">
        <v>124</v>
      </c>
      <c r="D21" s="448">
        <v>0.58333333333333337</v>
      </c>
      <c r="E21" s="448">
        <v>0.85416666666666663</v>
      </c>
      <c r="G21" s="20" t="str">
        <f t="shared" si="0"/>
        <v>Wk Late Ck</v>
      </c>
      <c r="H21" s="20">
        <v>0</v>
      </c>
      <c r="I21" s="20" t="str">
        <f t="shared" si="1"/>
        <v>Wk Late Ck</v>
      </c>
      <c r="J21" s="20">
        <v>0</v>
      </c>
      <c r="K21" s="20" t="str">
        <f t="shared" si="2"/>
        <v>Wk Late Ck</v>
      </c>
      <c r="L21" s="20">
        <v>0</v>
      </c>
      <c r="M21" s="20" t="str">
        <f t="shared" si="3"/>
        <v>Wk Late Ck</v>
      </c>
      <c r="N21" s="20">
        <v>0</v>
      </c>
      <c r="O21" s="20" t="str">
        <f t="shared" si="4"/>
        <v>Wk Late Ck</v>
      </c>
      <c r="P21" s="20">
        <v>0</v>
      </c>
      <c r="Q21" s="20" t="str">
        <f t="shared" si="5"/>
        <v>Wk Late Ck</v>
      </c>
      <c r="R21" s="20">
        <v>1</v>
      </c>
      <c r="S21" s="20" t="str">
        <f t="shared" si="6"/>
        <v>Wk Late Ck</v>
      </c>
      <c r="T21" s="20">
        <v>1</v>
      </c>
      <c r="U21" s="20" t="str">
        <f t="shared" si="7"/>
        <v>Wk Late Ck</v>
      </c>
      <c r="V21" s="20">
        <v>0</v>
      </c>
      <c r="W21" s="20" t="str">
        <f t="shared" si="8"/>
        <v>Wk Late Ck</v>
      </c>
      <c r="X21" s="20">
        <v>0</v>
      </c>
      <c r="Y21" s="20" t="str">
        <f t="shared" si="9"/>
        <v>Wk Late Ck</v>
      </c>
      <c r="Z21" s="20">
        <v>0</v>
      </c>
      <c r="AA21" s="20" t="str">
        <f t="shared" si="10"/>
        <v>Wk Late Ck</v>
      </c>
      <c r="AB21" s="20">
        <v>0</v>
      </c>
      <c r="AC21" s="20" t="str">
        <f t="shared" si="11"/>
        <v>Wk Late Ck</v>
      </c>
      <c r="AD21" s="20">
        <v>0</v>
      </c>
      <c r="AE21" s="20" t="str">
        <f t="shared" si="12"/>
        <v>Wk Late Ck</v>
      </c>
      <c r="AF21" s="20">
        <v>1</v>
      </c>
      <c r="AG21" s="20" t="str">
        <f t="shared" si="13"/>
        <v>Wk Late Ck</v>
      </c>
      <c r="AH21" s="20">
        <v>1</v>
      </c>
      <c r="AL21" s="232"/>
    </row>
    <row r="22" spans="1:38" ht="24.95" customHeight="1" x14ac:dyDescent="0.2">
      <c r="A22" s="4" t="s">
        <v>49</v>
      </c>
      <c r="B22" s="328" t="s">
        <v>50</v>
      </c>
      <c r="C22" s="269" t="s">
        <v>119</v>
      </c>
      <c r="D22" s="448"/>
      <c r="E22" s="448"/>
      <c r="G22" s="20" t="str">
        <f t="shared" si="0"/>
        <v>RTO</v>
      </c>
      <c r="H22" s="32">
        <v>0</v>
      </c>
      <c r="I22" s="20" t="str">
        <f t="shared" si="1"/>
        <v>RTO</v>
      </c>
      <c r="J22" s="32">
        <v>0</v>
      </c>
      <c r="K22" s="20" t="str">
        <f t="shared" si="2"/>
        <v>RTO</v>
      </c>
      <c r="L22" s="20">
        <v>0</v>
      </c>
      <c r="M22" s="20" t="str">
        <f t="shared" si="3"/>
        <v>RTO</v>
      </c>
      <c r="N22" s="20">
        <v>0</v>
      </c>
      <c r="O22" s="20" t="str">
        <f t="shared" si="4"/>
        <v>RTO</v>
      </c>
      <c r="P22" s="20">
        <v>0</v>
      </c>
      <c r="Q22" s="20" t="str">
        <f t="shared" si="5"/>
        <v>RTO</v>
      </c>
      <c r="R22" s="20">
        <v>0</v>
      </c>
      <c r="S22" s="20" t="str">
        <f t="shared" si="6"/>
        <v>RTO</v>
      </c>
      <c r="T22" s="20">
        <v>0</v>
      </c>
      <c r="U22" s="20" t="str">
        <f t="shared" si="7"/>
        <v>RTO</v>
      </c>
      <c r="V22" s="32">
        <v>0</v>
      </c>
      <c r="W22" s="20" t="str">
        <f t="shared" si="8"/>
        <v>RTO</v>
      </c>
      <c r="X22" s="32">
        <v>0</v>
      </c>
      <c r="Y22" s="20" t="str">
        <f t="shared" si="9"/>
        <v>RTO</v>
      </c>
      <c r="Z22" s="20">
        <v>0</v>
      </c>
      <c r="AA22" s="20" t="str">
        <f t="shared" si="10"/>
        <v>RTO</v>
      </c>
      <c r="AB22" s="20">
        <v>0</v>
      </c>
      <c r="AC22" s="20" t="str">
        <f t="shared" si="11"/>
        <v>RTO</v>
      </c>
      <c r="AD22" s="20">
        <v>0</v>
      </c>
      <c r="AE22" s="20" t="str">
        <f t="shared" si="12"/>
        <v>RTO</v>
      </c>
      <c r="AF22" s="20">
        <v>0</v>
      </c>
      <c r="AG22" s="20" t="str">
        <f t="shared" si="13"/>
        <v>RTO</v>
      </c>
      <c r="AH22" s="20">
        <v>0</v>
      </c>
    </row>
    <row r="23" spans="1:38" ht="24.95" customHeight="1" x14ac:dyDescent="0.2">
      <c r="A23" s="4" t="s">
        <v>52</v>
      </c>
      <c r="B23" s="328" t="s">
        <v>132</v>
      </c>
      <c r="C23" s="269" t="s">
        <v>119</v>
      </c>
      <c r="D23" s="448"/>
      <c r="E23" s="448"/>
      <c r="G23" s="20" t="str">
        <f t="shared" si="0"/>
        <v>LOA</v>
      </c>
      <c r="H23" s="20">
        <v>0</v>
      </c>
      <c r="I23" s="20" t="str">
        <f t="shared" si="1"/>
        <v>LOA</v>
      </c>
      <c r="J23" s="20">
        <v>0</v>
      </c>
      <c r="K23" s="20" t="str">
        <f t="shared" si="2"/>
        <v>LOA</v>
      </c>
      <c r="L23" s="20">
        <v>0</v>
      </c>
      <c r="M23" s="20" t="str">
        <f t="shared" si="3"/>
        <v>LOA</v>
      </c>
      <c r="N23" s="20">
        <v>0</v>
      </c>
      <c r="O23" s="20" t="str">
        <f t="shared" si="4"/>
        <v>LOA</v>
      </c>
      <c r="P23" s="20">
        <v>0</v>
      </c>
      <c r="Q23" s="20" t="str">
        <f t="shared" si="5"/>
        <v>LOA</v>
      </c>
      <c r="R23" s="20">
        <v>0</v>
      </c>
      <c r="S23" s="20" t="str">
        <f t="shared" si="6"/>
        <v>LOA</v>
      </c>
      <c r="T23" s="20">
        <v>0</v>
      </c>
      <c r="U23" s="20" t="str">
        <f t="shared" si="7"/>
        <v>LOA</v>
      </c>
      <c r="V23" s="20">
        <v>0</v>
      </c>
      <c r="W23" s="20" t="str">
        <f t="shared" si="8"/>
        <v>LOA</v>
      </c>
      <c r="X23" s="20">
        <v>0</v>
      </c>
      <c r="Y23" s="20" t="str">
        <f t="shared" si="9"/>
        <v>LOA</v>
      </c>
      <c r="Z23" s="20">
        <v>0</v>
      </c>
      <c r="AA23" s="20" t="str">
        <f t="shared" si="10"/>
        <v>LOA</v>
      </c>
      <c r="AB23" s="20">
        <v>0</v>
      </c>
      <c r="AC23" s="20" t="str">
        <f t="shared" si="11"/>
        <v>LOA</v>
      </c>
      <c r="AD23" s="20">
        <v>0</v>
      </c>
      <c r="AE23" s="20" t="str">
        <f t="shared" si="12"/>
        <v>LOA</v>
      </c>
      <c r="AF23" s="20">
        <v>0</v>
      </c>
      <c r="AG23" s="20" t="str">
        <f t="shared" si="13"/>
        <v>LOA</v>
      </c>
      <c r="AH23" s="20">
        <v>0</v>
      </c>
    </row>
    <row r="24" spans="1:38" ht="24.95" customHeight="1" x14ac:dyDescent="0.2">
      <c r="A24" s="4" t="s">
        <v>133</v>
      </c>
      <c r="B24" s="328" t="s">
        <v>134</v>
      </c>
      <c r="C24" s="269" t="s">
        <v>119</v>
      </c>
      <c r="D24" s="448"/>
      <c r="E24" s="448"/>
      <c r="G24" s="20" t="str">
        <f t="shared" si="0"/>
        <v>TR</v>
      </c>
      <c r="H24" s="20">
        <v>0</v>
      </c>
      <c r="I24" s="20" t="str">
        <f t="shared" si="1"/>
        <v>TR</v>
      </c>
      <c r="J24" s="20">
        <v>0</v>
      </c>
      <c r="K24" s="20" t="str">
        <f t="shared" si="2"/>
        <v>TR</v>
      </c>
      <c r="L24" s="20">
        <v>0</v>
      </c>
      <c r="M24" s="20" t="str">
        <f t="shared" si="3"/>
        <v>TR</v>
      </c>
      <c r="N24" s="20">
        <v>0</v>
      </c>
      <c r="O24" s="20" t="str">
        <f t="shared" si="4"/>
        <v>TR</v>
      </c>
      <c r="P24" s="20">
        <v>0</v>
      </c>
      <c r="Q24" s="20" t="str">
        <f t="shared" si="5"/>
        <v>TR</v>
      </c>
      <c r="R24" s="20">
        <v>0</v>
      </c>
      <c r="S24" s="20" t="str">
        <f t="shared" si="6"/>
        <v>TR</v>
      </c>
      <c r="T24" s="20">
        <v>0</v>
      </c>
      <c r="U24" s="20" t="str">
        <f t="shared" si="7"/>
        <v>TR</v>
      </c>
      <c r="V24" s="20">
        <v>0</v>
      </c>
      <c r="W24" s="20" t="str">
        <f t="shared" si="8"/>
        <v>TR</v>
      </c>
      <c r="X24" s="20">
        <v>0</v>
      </c>
      <c r="Y24" s="20" t="str">
        <f t="shared" si="9"/>
        <v>TR</v>
      </c>
      <c r="Z24" s="20">
        <v>0</v>
      </c>
      <c r="AA24" s="20" t="str">
        <f t="shared" si="10"/>
        <v>TR</v>
      </c>
      <c r="AB24" s="20">
        <v>0</v>
      </c>
      <c r="AC24" s="20" t="str">
        <f t="shared" si="11"/>
        <v>TR</v>
      </c>
      <c r="AD24" s="20">
        <v>0</v>
      </c>
      <c r="AE24" s="20" t="str">
        <f t="shared" si="12"/>
        <v>TR</v>
      </c>
      <c r="AF24" s="20">
        <v>0</v>
      </c>
      <c r="AG24" s="20" t="str">
        <f t="shared" si="13"/>
        <v>TR</v>
      </c>
      <c r="AH24" s="20">
        <v>0</v>
      </c>
    </row>
    <row r="25" spans="1:38" ht="24.95" customHeight="1" x14ac:dyDescent="0.2">
      <c r="A25" s="446" t="s">
        <v>53</v>
      </c>
      <c r="B25" s="328" t="s">
        <v>53</v>
      </c>
      <c r="C25" s="328" t="s">
        <v>119</v>
      </c>
      <c r="D25" s="451"/>
      <c r="E25" s="452"/>
      <c r="G25" s="20" t="str">
        <f t="shared" si="0"/>
        <v>OFF</v>
      </c>
      <c r="H25" s="20">
        <v>0</v>
      </c>
      <c r="I25" s="20" t="str">
        <f t="shared" si="1"/>
        <v>OFF</v>
      </c>
      <c r="J25" s="20">
        <v>0</v>
      </c>
      <c r="K25" s="20" t="str">
        <f t="shared" si="2"/>
        <v>OFF</v>
      </c>
      <c r="L25" s="20">
        <v>0</v>
      </c>
      <c r="M25" s="20" t="str">
        <f t="shared" si="3"/>
        <v>OFF</v>
      </c>
      <c r="N25" s="20">
        <v>0</v>
      </c>
      <c r="O25" s="20" t="str">
        <f t="shared" si="4"/>
        <v>OFF</v>
      </c>
      <c r="P25" s="20">
        <v>0</v>
      </c>
      <c r="Q25" s="20" t="str">
        <f t="shared" si="5"/>
        <v>OFF</v>
      </c>
      <c r="R25" s="20">
        <v>0</v>
      </c>
      <c r="S25" s="20" t="str">
        <f t="shared" si="6"/>
        <v>OFF</v>
      </c>
      <c r="T25" s="20">
        <v>0</v>
      </c>
      <c r="U25" s="20" t="str">
        <f t="shared" si="7"/>
        <v>OFF</v>
      </c>
      <c r="V25" s="20">
        <v>0</v>
      </c>
      <c r="W25" s="20" t="str">
        <f t="shared" si="8"/>
        <v>OFF</v>
      </c>
      <c r="X25" s="20">
        <v>0</v>
      </c>
      <c r="Y25" s="20" t="str">
        <f t="shared" si="9"/>
        <v>OFF</v>
      </c>
      <c r="Z25" s="20">
        <v>0</v>
      </c>
      <c r="AA25" s="20" t="str">
        <f t="shared" si="10"/>
        <v>OFF</v>
      </c>
      <c r="AB25" s="20">
        <v>0</v>
      </c>
      <c r="AC25" s="20" t="str">
        <f t="shared" si="11"/>
        <v>OFF</v>
      </c>
      <c r="AD25" s="20">
        <v>0</v>
      </c>
      <c r="AE25" s="20" t="str">
        <f t="shared" si="12"/>
        <v>OFF</v>
      </c>
      <c r="AF25" s="20">
        <v>0</v>
      </c>
      <c r="AG25" s="20" t="str">
        <f t="shared" si="13"/>
        <v>OFF</v>
      </c>
      <c r="AH25" s="20">
        <v>0</v>
      </c>
    </row>
    <row r="26" spans="1:38" x14ac:dyDescent="0.2">
      <c r="A26" s="18"/>
      <c r="B26" s="17"/>
      <c r="C26" s="14"/>
      <c r="D26" s="14"/>
    </row>
    <row r="27" spans="1:38" x14ac:dyDescent="0.2">
      <c r="E27">
        <f>SUM(G27:AH27)</f>
        <v>152</v>
      </c>
      <c r="G27" s="18"/>
      <c r="H27" s="22">
        <f>SUM(H7:H26)</f>
        <v>12</v>
      </c>
      <c r="I27" s="17"/>
      <c r="J27" s="22">
        <f>SUM(J7:J26)</f>
        <v>12</v>
      </c>
      <c r="K27" s="12"/>
      <c r="L27" s="22">
        <f>SUM(L7:L26)</f>
        <v>12</v>
      </c>
      <c r="M27" s="17"/>
      <c r="N27" s="22">
        <f>SUM(N7:N26)</f>
        <v>12</v>
      </c>
      <c r="O27" s="17"/>
      <c r="P27" s="22">
        <f>SUM(P7:P26)</f>
        <v>12</v>
      </c>
      <c r="Q27" s="24"/>
      <c r="R27" s="22">
        <f>SUM(R7:R26)</f>
        <v>8</v>
      </c>
      <c r="T27" s="22">
        <f>SUM(T7:T26)</f>
        <v>8</v>
      </c>
      <c r="U27" s="18"/>
      <c r="V27" s="22">
        <f>SUM(V7:V26)</f>
        <v>12</v>
      </c>
      <c r="W27" s="17"/>
      <c r="X27" s="22">
        <f>SUM(X7:X26)</f>
        <v>12</v>
      </c>
      <c r="Y27" s="12"/>
      <c r="Z27" s="22">
        <f>SUM(Z7:Z26)</f>
        <v>12</v>
      </c>
      <c r="AA27" s="17"/>
      <c r="AB27" s="22">
        <f>SUM(AB7:AB26)</f>
        <v>12</v>
      </c>
      <c r="AC27" s="17"/>
      <c r="AD27" s="22">
        <f>SUM(AD7:AD26)</f>
        <v>12</v>
      </c>
      <c r="AE27" s="24"/>
      <c r="AF27" s="22">
        <f>SUM(AF7:AF26)</f>
        <v>8</v>
      </c>
      <c r="AH27" s="22">
        <f>SUM(AH7:AH26)</f>
        <v>8</v>
      </c>
    </row>
    <row r="28" spans="1:38" ht="15" x14ac:dyDescent="0.2">
      <c r="G28" s="3" t="s">
        <v>21</v>
      </c>
      <c r="H28" s="19"/>
      <c r="I28" s="3" t="s">
        <v>22</v>
      </c>
      <c r="J28" s="3"/>
      <c r="K28" s="3" t="s">
        <v>16</v>
      </c>
      <c r="L28" s="3"/>
      <c r="M28" s="3" t="s">
        <v>17</v>
      </c>
      <c r="N28" s="3"/>
      <c r="O28" s="3" t="s">
        <v>18</v>
      </c>
      <c r="P28" s="3"/>
      <c r="Q28" s="3" t="s">
        <v>19</v>
      </c>
      <c r="R28" s="3"/>
      <c r="S28" s="3" t="s">
        <v>20</v>
      </c>
      <c r="T28" s="3"/>
      <c r="U28" s="3" t="s">
        <v>21</v>
      </c>
      <c r="V28" s="19"/>
      <c r="W28" s="3" t="s">
        <v>22</v>
      </c>
      <c r="X28" s="3"/>
      <c r="Y28" s="3" t="s">
        <v>16</v>
      </c>
      <c r="Z28" s="3"/>
      <c r="AA28" s="3" t="s">
        <v>17</v>
      </c>
      <c r="AB28" s="3"/>
      <c r="AC28" s="3" t="s">
        <v>18</v>
      </c>
      <c r="AD28" s="3"/>
      <c r="AE28" s="3" t="s">
        <v>19</v>
      </c>
      <c r="AF28" s="3"/>
      <c r="AG28" s="3" t="s">
        <v>20</v>
      </c>
      <c r="AH28" s="3"/>
    </row>
    <row r="29" spans="1:38" x14ac:dyDescent="0.2">
      <c r="G29" s="18"/>
      <c r="H29" s="22"/>
      <c r="I29" s="17"/>
      <c r="J29" s="17"/>
      <c r="K29" s="12"/>
      <c r="L29" s="12"/>
      <c r="M29" s="17"/>
      <c r="N29" s="12"/>
      <c r="O29" s="17"/>
      <c r="P29" s="12"/>
      <c r="Q29" s="24"/>
      <c r="R29" s="12"/>
      <c r="T29" s="12"/>
      <c r="U29" s="18"/>
      <c r="V29" s="22"/>
      <c r="W29" s="17"/>
      <c r="X29" s="17"/>
      <c r="Y29" s="12"/>
      <c r="Z29" s="12"/>
      <c r="AA29" s="17"/>
      <c r="AB29" s="12"/>
      <c r="AC29" s="17"/>
      <c r="AD29" s="12"/>
      <c r="AE29" s="24"/>
      <c r="AF29" s="12"/>
      <c r="AH29" s="12"/>
    </row>
    <row r="41" spans="2:5" x14ac:dyDescent="0.2">
      <c r="C41" s="15" t="s">
        <v>135</v>
      </c>
      <c r="D41" s="15" t="s">
        <v>136</v>
      </c>
      <c r="E41" s="15" t="s">
        <v>135</v>
      </c>
    </row>
    <row r="42" spans="2:5" x14ac:dyDescent="0.2">
      <c r="B42" s="17" t="s">
        <v>116</v>
      </c>
      <c r="C42" s="238">
        <v>0.26041666666666669</v>
      </c>
      <c r="D42" s="238">
        <v>0.39583333333333331</v>
      </c>
      <c r="E42" s="238">
        <v>0.45833333333333331</v>
      </c>
    </row>
    <row r="43" spans="2:5" x14ac:dyDescent="0.2">
      <c r="B43" s="12" t="s">
        <v>117</v>
      </c>
      <c r="C43" s="238">
        <v>0.30208333333333331</v>
      </c>
      <c r="D43" s="239">
        <v>0.45833333333333331</v>
      </c>
      <c r="E43" s="238">
        <v>0.53125</v>
      </c>
    </row>
    <row r="44" spans="2:5" x14ac:dyDescent="0.2">
      <c r="B44" s="17" t="s">
        <v>118</v>
      </c>
      <c r="C44" s="238">
        <v>0.40625</v>
      </c>
      <c r="D44" s="238">
        <v>0.5625</v>
      </c>
      <c r="E44" s="239" t="s">
        <v>137</v>
      </c>
    </row>
    <row r="45" spans="2:5" x14ac:dyDescent="0.2">
      <c r="B45" s="17" t="s">
        <v>120</v>
      </c>
      <c r="C45" s="238">
        <v>0.55208333333333337</v>
      </c>
      <c r="D45" s="238">
        <v>0.61458333333333337</v>
      </c>
      <c r="E45" s="239">
        <v>0.6875</v>
      </c>
    </row>
    <row r="46" spans="2:5" x14ac:dyDescent="0.2">
      <c r="B46" s="17" t="s">
        <v>121</v>
      </c>
      <c r="C46" s="238">
        <v>0.55208333333333337</v>
      </c>
      <c r="D46" s="239">
        <v>0.64583333333333337</v>
      </c>
      <c r="E46" s="238">
        <v>0.69791666666666663</v>
      </c>
    </row>
    <row r="47" spans="2:5" x14ac:dyDescent="0.2">
      <c r="B47" s="17" t="s">
        <v>122</v>
      </c>
      <c r="C47" s="238">
        <v>0.66666666666666663</v>
      </c>
      <c r="D47" s="239" t="s">
        <v>137</v>
      </c>
      <c r="E47" s="239" t="s">
        <v>137</v>
      </c>
    </row>
    <row r="48" spans="2:5" x14ac:dyDescent="0.2">
      <c r="B48" s="17" t="s">
        <v>123</v>
      </c>
      <c r="C48" s="239">
        <v>0.39583333333333331</v>
      </c>
      <c r="D48" s="239">
        <v>0.54166666666666663</v>
      </c>
      <c r="E48" s="239" t="s">
        <v>137</v>
      </c>
    </row>
    <row r="49" spans="2:5" x14ac:dyDescent="0.2">
      <c r="B49" s="12" t="s">
        <v>125</v>
      </c>
      <c r="C49" s="238">
        <v>0.33333333333333331</v>
      </c>
      <c r="D49" s="238">
        <v>0.5625</v>
      </c>
      <c r="E49" s="239" t="s">
        <v>137</v>
      </c>
    </row>
    <row r="50" spans="2:5" x14ac:dyDescent="0.2">
      <c r="B50" s="12" t="s">
        <v>126</v>
      </c>
      <c r="C50" s="238">
        <v>0.33333333333333331</v>
      </c>
      <c r="D50" s="238">
        <v>0.45833333333333331</v>
      </c>
      <c r="E50" s="238">
        <v>0.54166666666666663</v>
      </c>
    </row>
    <row r="51" spans="2:5" x14ac:dyDescent="0.2">
      <c r="B51" s="15" t="s">
        <v>127</v>
      </c>
      <c r="C51" s="239">
        <v>0.45833333333333331</v>
      </c>
      <c r="D51" s="239">
        <v>0.58333333333333337</v>
      </c>
      <c r="E51" s="238">
        <v>0.69791666666666663</v>
      </c>
    </row>
    <row r="52" spans="2:5" x14ac:dyDescent="0.2">
      <c r="B52" s="15" t="s">
        <v>128</v>
      </c>
      <c r="C52" s="238">
        <v>0.78125</v>
      </c>
      <c r="D52" s="239" t="s">
        <v>137</v>
      </c>
      <c r="E52" s="239" t="s">
        <v>137</v>
      </c>
    </row>
    <row r="53" spans="2:5" x14ac:dyDescent="0.2">
      <c r="B53" s="12" t="s">
        <v>138</v>
      </c>
      <c r="C53" s="238"/>
      <c r="D53" s="238"/>
      <c r="E53" s="238"/>
    </row>
    <row r="54" spans="2:5" x14ac:dyDescent="0.2">
      <c r="B54" s="17" t="s">
        <v>44</v>
      </c>
      <c r="C54" s="238"/>
      <c r="D54" s="238"/>
      <c r="E54" s="238"/>
    </row>
    <row r="55" spans="2:5" x14ac:dyDescent="0.2">
      <c r="B55" s="17" t="s">
        <v>139</v>
      </c>
      <c r="C55" s="239">
        <v>0.33333333333333331</v>
      </c>
      <c r="D55" s="239">
        <v>0.52083333333333337</v>
      </c>
      <c r="E55" s="238">
        <v>0.41666666666666669</v>
      </c>
    </row>
    <row r="56" spans="2:5" x14ac:dyDescent="0.2">
      <c r="B56" s="17" t="s">
        <v>140</v>
      </c>
      <c r="C56" s="239" t="s">
        <v>137</v>
      </c>
      <c r="D56" s="238">
        <v>0.40625</v>
      </c>
      <c r="E56" s="239">
        <v>0.5</v>
      </c>
    </row>
    <row r="57" spans="2:5" x14ac:dyDescent="0.2">
      <c r="B57" s="17" t="s">
        <v>141</v>
      </c>
      <c r="C57" s="239" t="s">
        <v>137</v>
      </c>
      <c r="D57" s="238">
        <v>0.63541666666666663</v>
      </c>
      <c r="E57" s="238">
        <v>0.82291666666666663</v>
      </c>
    </row>
    <row r="58" spans="2:5" x14ac:dyDescent="0.2">
      <c r="B58" s="12"/>
    </row>
    <row r="59" spans="2:5" x14ac:dyDescent="0.2">
      <c r="B59" s="17"/>
    </row>
    <row r="60" spans="2:5" x14ac:dyDescent="0.2">
      <c r="B60" s="17"/>
    </row>
    <row r="61" spans="2:5" x14ac:dyDescent="0.2">
      <c r="B61" s="17"/>
    </row>
    <row r="62" spans="2:5" x14ac:dyDescent="0.2">
      <c r="B62" s="17"/>
    </row>
    <row r="63" spans="2:5" x14ac:dyDescent="0.2">
      <c r="B63" s="17"/>
    </row>
    <row r="64" spans="2:5" x14ac:dyDescent="0.2">
      <c r="B64" s="12"/>
    </row>
    <row r="65" spans="2:2" x14ac:dyDescent="0.2">
      <c r="B65" s="12"/>
    </row>
    <row r="66" spans="2:2" x14ac:dyDescent="0.2">
      <c r="B66" s="15"/>
    </row>
    <row r="67" spans="2:2" x14ac:dyDescent="0.2">
      <c r="B67" s="15"/>
    </row>
    <row r="68" spans="2:2" x14ac:dyDescent="0.2">
      <c r="B68" s="12"/>
    </row>
    <row r="69" spans="2:2" x14ac:dyDescent="0.2">
      <c r="B69" s="17"/>
    </row>
    <row r="70" spans="2:2" x14ac:dyDescent="0.2">
      <c r="B70" s="17"/>
    </row>
    <row r="71" spans="2:2" x14ac:dyDescent="0.2">
      <c r="B71" s="17"/>
    </row>
    <row r="72" spans="2:2" x14ac:dyDescent="0.2">
      <c r="B72" s="17"/>
    </row>
  </sheetData>
  <mergeCells count="28">
    <mergeCell ref="G4:H4"/>
    <mergeCell ref="G5:H5"/>
    <mergeCell ref="I4:J4"/>
    <mergeCell ref="I5:J5"/>
    <mergeCell ref="AE5:AF5"/>
    <mergeCell ref="K4:L4"/>
    <mergeCell ref="M4:N4"/>
    <mergeCell ref="O4:P4"/>
    <mergeCell ref="Q4:R4"/>
    <mergeCell ref="K5:L5"/>
    <mergeCell ref="M5:N5"/>
    <mergeCell ref="O5:P5"/>
    <mergeCell ref="Q5:R5"/>
    <mergeCell ref="AA4:AB4"/>
    <mergeCell ref="AC4:AD4"/>
    <mergeCell ref="AE4:AF4"/>
    <mergeCell ref="AG5:AH5"/>
    <mergeCell ref="S5:T5"/>
    <mergeCell ref="U5:V5"/>
    <mergeCell ref="W5:X5"/>
    <mergeCell ref="Y5:Z5"/>
    <mergeCell ref="AA5:AB5"/>
    <mergeCell ref="AC5:AD5"/>
    <mergeCell ref="AG4:AH4"/>
    <mergeCell ref="S4:T4"/>
    <mergeCell ref="U4:V4"/>
    <mergeCell ref="W4:X4"/>
    <mergeCell ref="Y4:Z4"/>
  </mergeCells>
  <phoneticPr fontId="8" type="noConversion"/>
  <printOptions horizontalCentered="1" verticalCentered="1"/>
  <pageMargins left="0" right="0" top="0.25" bottom="0.25" header="0.5" footer="0.5"/>
  <pageSetup scale="3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328682DDAC5845A5688E4E7AD76315" ma:contentTypeVersion="7" ma:contentTypeDescription="Create a new document." ma:contentTypeScope="" ma:versionID="3f1d66feb6f966b1f18ef64913eb536e">
  <xsd:schema xmlns:xsd="http://www.w3.org/2001/XMLSchema" xmlns:xs="http://www.w3.org/2001/XMLSchema" xmlns:p="http://schemas.microsoft.com/office/2006/metadata/properties" xmlns:ns2="863af573-1c2e-407d-9c82-dd0d12b1fafb" xmlns:ns3="fffff30e-b050-4e8f-81ba-af4d395ed938" targetNamespace="http://schemas.microsoft.com/office/2006/metadata/properties" ma:root="true" ma:fieldsID="cac65966c0123e10539b2550e269f025" ns2:_="" ns3:_="">
    <xsd:import namespace="863af573-1c2e-407d-9c82-dd0d12b1fafb"/>
    <xsd:import namespace="fffff30e-b050-4e8f-81ba-af4d395ed93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3af573-1c2e-407d-9c82-dd0d12b1fa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ffff30e-b050-4e8f-81ba-af4d395ed93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7DF3B8-5E53-4F84-99ED-83BBEBDEBFCD}">
  <ds:schemaRefs>
    <ds:schemaRef ds:uri="http://schemas.microsoft.com/sharepoint/v3/contenttype/forms"/>
  </ds:schemaRefs>
</ds:datastoreItem>
</file>

<file path=customXml/itemProps2.xml><?xml version="1.0" encoding="utf-8"?>
<ds:datastoreItem xmlns:ds="http://schemas.openxmlformats.org/officeDocument/2006/customXml" ds:itemID="{4153A4D2-9A3C-42BB-A8DC-262540CEA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3af573-1c2e-407d-9c82-dd0d12b1fafb"/>
    <ds:schemaRef ds:uri="fffff30e-b050-4e8f-81ba-af4d395ed9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Notes</vt:lpstr>
      <vt:lpstr>Cook Senority</vt:lpstr>
      <vt:lpstr>Shifts To Post</vt:lpstr>
      <vt:lpstr>Schedule</vt:lpstr>
      <vt:lpstr>Daily Map</vt:lpstr>
      <vt:lpstr>Daily Sheets</vt:lpstr>
      <vt:lpstr>Cooks Trained</vt:lpstr>
      <vt:lpstr>Training</vt:lpstr>
      <vt:lpstr>Tables - lists and codes</vt:lpstr>
      <vt:lpstr>'Daily Map'!Print_Area</vt:lpstr>
      <vt:lpstr>Schedule!Print_Area</vt:lpstr>
      <vt:lpstr>'Tables - lists and codes'!Print_Area</vt:lpstr>
      <vt:lpstr>Training!Print_Area</vt:lpstr>
      <vt:lpstr>'Daily Sheets'!Print_Titles</vt:lpstr>
      <vt:lpstr>Schedule!Print_Titles</vt:lpstr>
    </vt:vector>
  </TitlesOfParts>
  <Manager/>
  <Company>Allina Health System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 W REGISTRAR</dc:creator>
  <cp:keywords/>
  <dc:description/>
  <cp:lastModifiedBy>Humphrey, Jonathan</cp:lastModifiedBy>
  <cp:revision/>
  <cp:lastPrinted>2021-09-25T16:06:37Z</cp:lastPrinted>
  <dcterms:created xsi:type="dcterms:W3CDTF">1999-04-13T15:03:27Z</dcterms:created>
  <dcterms:modified xsi:type="dcterms:W3CDTF">2021-09-25T16:29:48Z</dcterms:modified>
  <cp:category/>
  <cp:contentStatus/>
</cp:coreProperties>
</file>