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Otavi\Documents\Embed\STM32\Projects\CurrentController\Resources\DataPacket\"/>
    </mc:Choice>
  </mc:AlternateContent>
  <xr:revisionPtr revIDLastSave="0" documentId="13_ncr:1_{69A38085-32FD-49F6-89B0-A4930732163A}" xr6:coauthVersionLast="47" xr6:coauthVersionMax="47" xr10:uidLastSave="{00000000-0000-0000-0000-000000000000}"/>
  <bookViews>
    <workbookView xWindow="-120" yWindow="-120" windowWidth="29040" windowHeight="15720" activeTab="4" xr2:uid="{00000000-000D-0000-FFFF-FFFF00000000}"/>
  </bookViews>
  <sheets>
    <sheet name="Data Packet" sheetId="4" r:id="rId1"/>
    <sheet name="Commands v0.1" sheetId="5" r:id="rId2"/>
    <sheet name="Commands v0.2" sheetId="6" r:id="rId3"/>
    <sheet name="Config data" sheetId="7" r:id="rId4"/>
    <sheet name="Config data (2)" sheetId="8" r:id="rId5"/>
  </sheets>
  <definedNames>
    <definedName name="_xlnm._FilterDatabase" localSheetId="1" hidden="1">'Commands v0.1'!$A$1:$K$29</definedName>
    <definedName name="_xlnm._FilterDatabase" localSheetId="2" hidden="1">'Commands v0.2'!$A$1:$K$15</definedName>
    <definedName name="_xlnm.Print_Area" localSheetId="1">'Commands v0.1'!$A$1:$K$18</definedName>
    <definedName name="_xlnm.Print_Area" localSheetId="2">'Commands v0.2'!$A$1:$K$14</definedName>
    <definedName name="_xlnm.Print_Area" localSheetId="0">'Data Packet'!$A$1:$F$18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8" l="1"/>
  <c r="I13" i="8"/>
  <c r="J13" i="8" s="1"/>
  <c r="K13" i="8" s="1"/>
  <c r="I12" i="8"/>
  <c r="J12" i="8" s="1"/>
  <c r="K12" i="8" s="1"/>
  <c r="I11" i="8"/>
  <c r="J11" i="8" s="1"/>
  <c r="K11" i="8" s="1"/>
  <c r="I10" i="8"/>
  <c r="J10" i="8" s="1"/>
  <c r="K10" i="8" s="1"/>
  <c r="I9" i="8"/>
  <c r="J9" i="8" s="1"/>
  <c r="K9" i="8" s="1"/>
  <c r="I8" i="8"/>
  <c r="J8" i="8" s="1"/>
  <c r="K8" i="8" s="1"/>
  <c r="I7" i="8"/>
  <c r="J7" i="8" s="1"/>
  <c r="K7" i="8" s="1"/>
  <c r="I6" i="8"/>
  <c r="J6" i="8" s="1"/>
  <c r="K6" i="8" s="1"/>
  <c r="I5" i="8"/>
  <c r="J5" i="8" s="1"/>
  <c r="K5" i="8" s="1"/>
  <c r="I4" i="8"/>
  <c r="J4" i="8" s="1"/>
  <c r="K4" i="8" s="1"/>
  <c r="I3" i="8"/>
  <c r="J3" i="8" s="1"/>
  <c r="K3" i="8" s="1"/>
  <c r="I2" i="8"/>
  <c r="J2" i="8" s="1"/>
  <c r="K2" i="8" s="1"/>
  <c r="K11" i="7"/>
  <c r="K10" i="7"/>
  <c r="K9" i="7"/>
  <c r="K8" i="7"/>
  <c r="K7" i="7"/>
  <c r="K6" i="7"/>
  <c r="K5" i="7"/>
  <c r="I3" i="7"/>
  <c r="J3" i="7" s="1"/>
  <c r="K3" i="7" s="1"/>
  <c r="I4" i="7"/>
  <c r="J4" i="7" s="1"/>
  <c r="K4" i="7" s="1"/>
  <c r="I5" i="7"/>
  <c r="J5" i="7" s="1"/>
  <c r="I6" i="7"/>
  <c r="J6" i="7" s="1"/>
  <c r="I7" i="7"/>
  <c r="J7" i="7" s="1"/>
  <c r="I8" i="7"/>
  <c r="J8" i="7" s="1"/>
  <c r="I9" i="7"/>
  <c r="J9" i="7" s="1"/>
  <c r="I10" i="7"/>
  <c r="J10" i="7" s="1"/>
  <c r="I11" i="7"/>
  <c r="J11" i="7" s="1"/>
  <c r="I12" i="7"/>
  <c r="J12" i="7" s="1"/>
  <c r="K12" i="7" s="1"/>
  <c r="I13" i="7"/>
  <c r="J13" i="7" s="1"/>
  <c r="K13" i="7" s="1"/>
  <c r="I2" i="7"/>
  <c r="J2" i="7" s="1"/>
  <c r="K2" i="7" s="1"/>
  <c r="C14" i="7"/>
</calcChain>
</file>

<file path=xl/sharedStrings.xml><?xml version="1.0" encoding="utf-8"?>
<sst xmlns="http://schemas.openxmlformats.org/spreadsheetml/2006/main" count="612" uniqueCount="250">
  <si>
    <t>Start byte 1</t>
  </si>
  <si>
    <t>Start byte 2</t>
  </si>
  <si>
    <t>0x01 - 0xFE (including 0x01 and 0xFE)</t>
  </si>
  <si>
    <t>0x00 - 0xFF (including 0x00 and 0xFF)</t>
  </si>
  <si>
    <t>Command byte</t>
  </si>
  <si>
    <t>Payload data bytes</t>
  </si>
  <si>
    <t>Payload data lenght (Num) byte</t>
  </si>
  <si>
    <t>Data Packet</t>
  </si>
  <si>
    <t>Num * (0x00 - 0xFF)</t>
  </si>
  <si>
    <t>CRC8</t>
  </si>
  <si>
    <t>The minimun quantity of payload data bytes is 0 per data packet.
The maximum quantity of payload data bytes is 255 per data packet.
The minimum quantity of bytes per data packet is 5, when quantity of payload data bytes is 0.
The maximum quantity of bytes per data packet is 260, when quantity of payload data bytes is 255.
The CRC8 uses the polynomial: 0x07.</t>
  </si>
  <si>
    <t>Item</t>
  </si>
  <si>
    <t>Function</t>
  </si>
  <si>
    <t>Packet</t>
  </si>
  <si>
    <t>0xAA</t>
  </si>
  <si>
    <t>0x55</t>
  </si>
  <si>
    <t>0x10</t>
  </si>
  <si>
    <t>0x00</t>
  </si>
  <si>
    <t>-</t>
  </si>
  <si>
    <t>0x20</t>
  </si>
  <si>
    <t>Notes</t>
  </si>
  <si>
    <t>0x01</t>
  </si>
  <si>
    <t>The CRC8 is dependent of the payload. Payload is not fixed.</t>
  </si>
  <si>
    <t>Direction</t>
  </si>
  <si>
    <t>From PC to Microcontroller</t>
  </si>
  <si>
    <t>From Microcontroller to PC</t>
  </si>
  <si>
    <t>0x11</t>
  </si>
  <si>
    <t>0x12</t>
  </si>
  <si>
    <t>0x13</t>
  </si>
  <si>
    <t>Asks for the current kp, ki and kd values</t>
  </si>
  <si>
    <t>Sends the current kp, ki and kd values</t>
  </si>
  <si>
    <t>0xEF</t>
  </si>
  <si>
    <t>0xAA 0x55 0x13 0x00 0xEF</t>
  </si>
  <si>
    <t>0x14</t>
  </si>
  <si>
    <t>0x15</t>
  </si>
  <si>
    <t>0x16</t>
  </si>
  <si>
    <t>0xAA 0x55 0x15 0x01 0x00 0xEB</t>
  </si>
  <si>
    <t>0xEB</t>
  </si>
  <si>
    <t xml:space="preserve">0xAA 0x55 0x15 0x01 0x01 0xEC </t>
  </si>
  <si>
    <t>0xEC</t>
  </si>
  <si>
    <t>Stops the controller</t>
  </si>
  <si>
    <t>Starts the controller</t>
  </si>
  <si>
    <t>0xAA 0x55 0x16 0x00 0xAE</t>
  </si>
  <si>
    <t>0xAE</t>
  </si>
  <si>
    <t>0x17</t>
  </si>
  <si>
    <t>0x18</t>
  </si>
  <si>
    <t>0x00 0x00</t>
  </si>
  <si>
    <t>0xAA 0x55 0x18 0x02 0x00 0x00 0xDC</t>
  </si>
  <si>
    <t>0x02</t>
  </si>
  <si>
    <t>0xDC</t>
  </si>
  <si>
    <t>0x19</t>
  </si>
  <si>
    <t>0xAA 0x55 0x19 0x02 0x00 0x00 0xCA</t>
  </si>
  <si>
    <t>0xCA</t>
  </si>
  <si>
    <t>0x00 0x00 0x00 0x00</t>
  </si>
  <si>
    <t>0xAA 0x55 0x20 0x04 0x00 0x00 0x00 0x00 0xE7</t>
  </si>
  <si>
    <t>0x04</t>
  </si>
  <si>
    <t>0xE7</t>
  </si>
  <si>
    <t>0x21</t>
  </si>
  <si>
    <t>0xAA 0x55 0x21 0x04 0x00 0x00 0x00 0x00 0xCE</t>
  </si>
  <si>
    <t>0xCE</t>
  </si>
  <si>
    <t>0x22</t>
  </si>
  <si>
    <t>0xAA 0x55 0x22 0x01 0x00 0x1C</t>
  </si>
  <si>
    <t>0x1C</t>
  </si>
  <si>
    <t>0xAA 0x55 0x22 0x01 0x01 0x1B</t>
  </si>
  <si>
    <t>0x1B</t>
  </si>
  <si>
    <t>Disables the send of the current process variable value (electrical current in uA) from microcontroller to PC at each 100ms</t>
  </si>
  <si>
    <t>Enables the send of the current process variable value (electrical current in uA) from microcontroller to PC at each 100ms</t>
  </si>
  <si>
    <t>Sets the value of Setpoint (electrical current in mA): [0 : 4294967295] = [0x00000000 : 0xFFFFFFFF]</t>
  </si>
  <si>
    <t>Sends the current process variable value (electrical current in mA): [0 : 4294967295] = [0x00000000 : 0xFFFFFFFF]</t>
  </si>
  <si>
    <t>Asks for the current sampling interval, PID interval, Setpoint, Moving Average Window values</t>
  </si>
  <si>
    <t>Sends the current sampling interval, interval PID, Setpoint, Moving Average Window values</t>
  </si>
  <si>
    <t>Sets the value of sampling interval: [0 : 65535] = [0x0000 : 0xFFFF]</t>
  </si>
  <si>
    <t>Sets the value of interval PID: [0 : 65535] = [0x0000 : 0xFFFF]</t>
  </si>
  <si>
    <t>Sets the value of kp: [0 : 4294967295] = [0x00000000 : 0xFFFFFFFF]</t>
  </si>
  <si>
    <t>Sets the value of ki: [0 : 4294967295] = [0x00000000 : 0xFFFFFFFF]</t>
  </si>
  <si>
    <t>Sets the value of kd: [0 : 4294967295] = [0x00000000 : 0xFFFFFFFF]</t>
  </si>
  <si>
    <t>0x00 0x00 0x00 0x00 0x00 0x00 0x00 0x00 0x00 0x00 0x00 0x00</t>
  </si>
  <si>
    <t xml:space="preserve">0xAA 0x55 0x10 0x04 0x00 0x00 0x00 0x00 0x42 </t>
  </si>
  <si>
    <t>0x42</t>
  </si>
  <si>
    <t>0xAA 0x55 0x11 0x04 0x00 0x00 0x00 0x00 0x6B</t>
  </si>
  <si>
    <t>0x6B</t>
  </si>
  <si>
    <t>0xAA 0x55 0x12 0x04 0x00 0x00 0x00 0x00 0x10</t>
  </si>
  <si>
    <t>0xAA 0x55 0x14 0x0C 0x00 0x00 0x00 0x00 0x00 0x00 0x00 0x00 0x00 0x00 0x00 0x00 0xDB</t>
  </si>
  <si>
    <t>0x0C</t>
  </si>
  <si>
    <t>0xDB</t>
  </si>
  <si>
    <t>0x23</t>
  </si>
  <si>
    <t>0xAA 0x55 0x23 0x02 0x00 0x00 0xFF</t>
  </si>
  <si>
    <t>0xFF</t>
  </si>
  <si>
    <t>0x00 0x00 0x00 0x00 0x00 0x00 0x00 0x00 0x00 0x00</t>
  </si>
  <si>
    <t>0xAA 0x55 0x17 0x0A 0x00 0x00 0x00 0x00 0x00 0x00 0x00 0x00 0x00 0x00 0x0A</t>
  </si>
  <si>
    <t>0x0A</t>
  </si>
  <si>
    <t>Asks for min and max sum of errors</t>
  </si>
  <si>
    <t>0xAA 0x55 0x24 0x00 0x7D</t>
  </si>
  <si>
    <t>0x24</t>
  </si>
  <si>
    <t>0x7D</t>
  </si>
  <si>
    <t>Sends the current min and max sum of errors values</t>
  </si>
  <si>
    <t>0xAA 0x55 0x25 0x08 0x00 0x00 0x00 0x00 0x00 0x00 0x00 0x00 0xEB</t>
  </si>
  <si>
    <t>0x25</t>
  </si>
  <si>
    <t>0x08</t>
  </si>
  <si>
    <t>0x00 0x00 0x00 0x00 0x00 0x00 0x00 0x00</t>
  </si>
  <si>
    <t>Asks for min and max controlled variable</t>
  </si>
  <si>
    <t>0xAA 0x55 0x26 0x00 0x57</t>
  </si>
  <si>
    <t>0x26</t>
  </si>
  <si>
    <t>0x57</t>
  </si>
  <si>
    <t>Sends the current min and max controlled variable</t>
  </si>
  <si>
    <t>0xAA 0x55 0x27 0x08 0x00 0x00 0x00 0x00 0x00 0x00 0x00 0x00 0x3B</t>
  </si>
  <si>
    <t>0x27</t>
  </si>
  <si>
    <t>0x3B</t>
  </si>
  <si>
    <t>Sets the value of moving average window: [0 : 65535] = [0x0000 : 0xFFFF]</t>
  </si>
  <si>
    <t>Sets the value of min sum of errors: [0 : 4294967295] = [0x00000000 : 0xFFFFFFFF]</t>
  </si>
  <si>
    <t>Sets the value of max sum of errors: [0 : 4294967295] = [0x00000000 : 0xFFFFFFFF]</t>
  </si>
  <si>
    <t>Sets the value of min controlled variable: [0 : 4294967295] = [0x00000000 : 0xFFFFFFFF]</t>
  </si>
  <si>
    <t>Sets the value of max controlled variable: [0 : 4294967295] = [0x00000000 : 0xFFFFFFFF]</t>
  </si>
  <si>
    <t>0x28</t>
  </si>
  <si>
    <t>0x29</t>
  </si>
  <si>
    <t>0x30</t>
  </si>
  <si>
    <t>0x31</t>
  </si>
  <si>
    <t>0xAA 0x55 0x28 0x04 0x00 0x00 0x00 0x00 0xA8</t>
  </si>
  <si>
    <t>0xA8</t>
  </si>
  <si>
    <t>0xAA 0x55 0x29 0x04 0x00 0x00 0x00 0x00 0x81</t>
  </si>
  <si>
    <t>0x81</t>
  </si>
  <si>
    <t>0xAA 0x55 0x30 0x04 0x00 0x00 0x00 0x00 0x79</t>
  </si>
  <si>
    <t>0x79</t>
  </si>
  <si>
    <t>0xAA 0x55 0x31 0x04 0x00 0x00 0x00 0x00 0x50</t>
  </si>
  <si>
    <t>0x50</t>
  </si>
  <si>
    <t>Asks for PID offset and PID Bias</t>
  </si>
  <si>
    <t>Sends the PID offset and PID Bias</t>
  </si>
  <si>
    <t>Sets the value of PID Offset: [0 : 4294967295] = [0x00000000 : 0xFFFFFFFF]</t>
  </si>
  <si>
    <t>Sets the value of PID Bias: [0 : 4294967295] = [0x00000000 : 0xFFFFFFFF]</t>
  </si>
  <si>
    <t>0x32</t>
  </si>
  <si>
    <t>0x33</t>
  </si>
  <si>
    <t>0x34</t>
  </si>
  <si>
    <t>0x35</t>
  </si>
  <si>
    <t>0xAA 0x55 0x32 0x00 0x54</t>
  </si>
  <si>
    <t>0x54</t>
  </si>
  <si>
    <t>0xAA 0x55 0x33 0x08 0x00 0x00 0x00 0x00 0x00 0x00 0x00 0x00 0x0E</t>
  </si>
  <si>
    <t>0x0E</t>
  </si>
  <si>
    <t>0xAA 0x55 0x34 0x04 0x00 0x00 0x00 0x00 0xDD</t>
  </si>
  <si>
    <t>0xDD</t>
  </si>
  <si>
    <t>0xAA 0x55 0x35 0x04 0x00 0x00 0x00 0x00 0xF4</t>
  </si>
  <si>
    <t>0xF4</t>
  </si>
  <si>
    <t>Sets the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</si>
  <si>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0x01 0x2A 0x00 0x00 0x00 0x00 0x00 0x00 0x00 0x00 0x00 0x00 0x00 0x00 0x00 0x00 0x00 0x00 0x00 0x00 0x00 0x00 0x00 0x00 0x00 0x00 0x00 0x00 0x00 0x00 0x00 0x00 0x00 0x00 0x00 0x00 0x00 0x00 0x00 0x00 0x00 0x00 0x00 0x00 0x8D</t>
  </si>
  <si>
    <t>0x2A</t>
  </si>
  <si>
    <t>0x00 0x00 0x00 0x00 0x00 0x00 0x00 0x00 0x00 0x00 0x00 0x00 0x00 0x00 0x00 0x00 0x00 0x00 0x00 0x00 0x00 0x00 0x00 0x00 0x00 0x00 0x00 0x00 0x00 0x00 0x00 0x00 0x00 0x00 0x00 0x00 0x00 0x00 0x00 0x00 0x00 0x00</t>
  </si>
  <si>
    <t>0x8D</t>
  </si>
  <si>
    <t>0xAA 0x55 0x02 0x00 0xAD</t>
  </si>
  <si>
    <t>0xAD</t>
  </si>
  <si>
    <t>0x03</t>
  </si>
  <si>
    <t>Sets the value of PID Setpoint (electrical current in mA):
(4 bytes) = [0 : 4294967295] = [0x00000000 : 0xFFFFFFFF]</t>
  </si>
  <si>
    <t>0xAA 0x55 0x03 0x04 0x00 0x00 0x00 0x00 0xA7</t>
  </si>
  <si>
    <t>0xA7</t>
  </si>
  <si>
    <t>0xAA 0x55 0x04 0x01 0x01 0x25</t>
  </si>
  <si>
    <t>0xAA 0x55 0x04 0x01 0x00 0x22</t>
  </si>
  <si>
    <t>0xAA 0x55 0x05 0x01 0x00 0x49</t>
  </si>
  <si>
    <t>0x05</t>
  </si>
  <si>
    <t>0x49</t>
  </si>
  <si>
    <t>0xAA 0x55 0x05 0x01 0x01 0x4E</t>
  </si>
  <si>
    <t>0x4E</t>
  </si>
  <si>
    <t>RESERVED</t>
  </si>
  <si>
    <t>FREE</t>
  </si>
  <si>
    <t>0x06 - 0x7F</t>
  </si>
  <si>
    <t>0x80</t>
  </si>
  <si>
    <t>Asks for the current value of configuration data:
[kp | ki  | kd | PID Interval | Sampling Interval | Moving Average Window | Min Sum of Errors | Max Sum of Errors | Min Controlled Variable | Max Controlled Variable | PID Offset | PID Bias]</t>
  </si>
  <si>
    <t>Sends the current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</si>
  <si>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0x80 0x2A 0x00 0x00 0x00 0x00 0x00 0x00 0x00 0x00 0x00 0x00 0x00 0x00 0x00 0x00 0x00 0x00 0x00 0x00 0x00 0x00 0x00 0x00 0x00 0x00 0x00 0x00 0x00 0x00 0x00 0x00 0x00 0x00 0x00 0x00 0x00 0x00 0x00 0x00 0x00 0x00 0x00 0x00 0xD1</t>
  </si>
  <si>
    <t>0xD1</t>
  </si>
  <si>
    <t>0xAA 0x55 0x81 0x04 0x00 0x00 0x00 0x00 0x19</t>
  </si>
  <si>
    <t>0x82</t>
  </si>
  <si>
    <t>0xAA 0x55 0x82 0x04 0x00 0x00 0x00 0x00 0x62</t>
  </si>
  <si>
    <t>0x62</t>
  </si>
  <si>
    <t>Sends the current process variable value (electrical current in mA):
(4 byter) = [0 : 4294967295] = [0x00000000 : 0xFFFFFFFF]</t>
  </si>
  <si>
    <t>0x83 - 0xFE</t>
  </si>
  <si>
    <t>0XFF</t>
  </si>
  <si>
    <t>Sends the current value of PID Setpoint (electrical current in mA):
(4 bytes) = [0 : 4294967295] = [0x00000000 : 0xFFFFFFFF]</t>
  </si>
  <si>
    <t>Description</t>
  </si>
  <si>
    <t>Kp</t>
  </si>
  <si>
    <t>Ki</t>
  </si>
  <si>
    <t>Kd</t>
  </si>
  <si>
    <t>PID Interval</t>
  </si>
  <si>
    <t>Sampling Interval</t>
  </si>
  <si>
    <t>Qty bytes</t>
  </si>
  <si>
    <t>Moving Average Window</t>
  </si>
  <si>
    <t>Min Sum of Errors</t>
  </si>
  <si>
    <t>Max Sum of Errors</t>
  </si>
  <si>
    <t>Min Controlled Variable</t>
  </si>
  <si>
    <t>Max Controlled Variable</t>
  </si>
  <si>
    <t>PID Offset</t>
  </si>
  <si>
    <t>PID Bias</t>
  </si>
  <si>
    <t>Total bytes</t>
  </si>
  <si>
    <t>15</t>
  </si>
  <si>
    <t>f1</t>
  </si>
  <si>
    <t>Byte 1 [HEX]</t>
  </si>
  <si>
    <t>Byte 2 [HEX]</t>
  </si>
  <si>
    <t>Byte 3 [HEX]</t>
  </si>
  <si>
    <t>Byte 4 [HEX]</t>
  </si>
  <si>
    <t>Data [HEX]</t>
  </si>
  <si>
    <t>Data [DEC]</t>
  </si>
  <si>
    <t>64</t>
  </si>
  <si>
    <t>46</t>
  </si>
  <si>
    <t>05</t>
  </si>
  <si>
    <t>21</t>
  </si>
  <si>
    <t>43</t>
  </si>
  <si>
    <t>bc</t>
  </si>
  <si>
    <t>e0</t>
  </si>
  <si>
    <t>ff</t>
  </si>
  <si>
    <t>54</t>
  </si>
  <si>
    <t>10</t>
  </si>
  <si>
    <t>98</t>
  </si>
  <si>
    <t>02</t>
  </si>
  <si>
    <t>00</t>
  </si>
  <si>
    <t>ea</t>
  </si>
  <si>
    <t>ae</t>
  </si>
  <si>
    <t>40</t>
  </si>
  <si>
    <t>80</t>
  </si>
  <si>
    <t>12</t>
  </si>
  <si>
    <t>ee</t>
  </si>
  <si>
    <t>ab</t>
  </si>
  <si>
    <t>56</t>
  </si>
  <si>
    <t>Calc [DEC]</t>
  </si>
  <si>
    <t>FF</t>
  </si>
  <si>
    <t>Byte 0 [HEX]
(just to complete the 40 bytes required by excel)</t>
  </si>
  <si>
    <t>85</t>
  </si>
  <si>
    <t>42</t>
  </si>
  <si>
    <t>48</t>
  </si>
  <si>
    <t>79</t>
  </si>
  <si>
    <t>ed</t>
  </si>
  <si>
    <t>ad</t>
  </si>
  <si>
    <t>01</t>
  </si>
  <si>
    <t>20</t>
  </si>
  <si>
    <t>6a</t>
  </si>
  <si>
    <t>2b</t>
  </si>
  <si>
    <t>28</t>
  </si>
  <si>
    <t>C3</t>
  </si>
  <si>
    <t>50</t>
  </si>
  <si>
    <t>07</t>
  </si>
  <si>
    <t>D0</t>
  </si>
  <si>
    <t>86</t>
  </si>
  <si>
    <t>A0</t>
  </si>
  <si>
    <t>FA</t>
  </si>
  <si>
    <t>3B</t>
  </si>
  <si>
    <t>9A</t>
  </si>
  <si>
    <t>A2</t>
  </si>
  <si>
    <t>F0</t>
  </si>
  <si>
    <t>F1</t>
  </si>
  <si>
    <t>CA</t>
  </si>
  <si>
    <t>D9</t>
  </si>
  <si>
    <t>0F</t>
  </si>
  <si>
    <t>4A</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</si>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</sst>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00"/>
    <numFmt numFmtId="167" formatCode="#,##0.0"/>
  </numFmts>
  <fonts count="7" x14ac:knownFonts="1">
    <font>
      <sz val="11"/>
      <color theme="1"/>
      <name val="Calibri"/>
      <family val="2"/>
      <scheme val="minor"/>
    </font>
    <font>
      <b/>
      <sz val="11"/>
      <color theme="1"/>
      <name val="Calibri"/>
      <family val="2"/>
      <scheme val="minor"/>
    </font>
    <font>
      <sz val="8"/>
      <name val="Calibri"/>
      <family val="2"/>
      <scheme val="minor"/>
    </font>
    <font>
      <sz val="9"/>
      <color theme="1"/>
      <name val="Calibri"/>
      <family val="2"/>
      <scheme val="minor"/>
    </font>
    <font>
      <b/>
      <sz val="9"/>
      <color theme="1"/>
      <name val="Calibri"/>
      <family val="2"/>
      <scheme val="minor"/>
    </font>
    <font>
      <sz val="9"/>
      <name val="Calibri"/>
      <family val="2"/>
      <scheme val="minor"/>
    </font>
    <font>
      <sz val="11"/>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style="thin">
        <color theme="0"/>
      </left>
      <right/>
      <top style="thin">
        <color theme="0"/>
      </top>
      <bottom style="thin">
        <color theme="0"/>
      </bottom>
      <diagonal/>
    </border>
  </borders>
  <cellStyleXfs count="1">
    <xf numFmtId="0" fontId="0" fillId="0" borderId="0"/>
  </cellStyleXfs>
  <cellXfs count="49">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1" fillId="0" borderId="0" xfId="0" applyFont="1" applyAlignment="1">
      <alignment vertical="center" wrapText="1"/>
    </xf>
    <xf numFmtId="0" fontId="3" fillId="2" borderId="1" xfId="0" applyFont="1" applyFill="1" applyBorder="1" applyAlignment="1">
      <alignment horizontal="center"/>
    </xf>
    <xf numFmtId="0" fontId="0" fillId="2" borderId="0" xfId="0" applyFill="1"/>
    <xf numFmtId="0" fontId="5" fillId="2" borderId="1" xfId="0" applyFont="1" applyFill="1" applyBorder="1" applyAlignment="1">
      <alignment horizontal="center"/>
    </xf>
    <xf numFmtId="0" fontId="5" fillId="2" borderId="0" xfId="0" applyFont="1" applyFill="1"/>
    <xf numFmtId="0" fontId="3" fillId="0" borderId="0" xfId="0" applyFont="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right" vertical="center"/>
    </xf>
    <xf numFmtId="0" fontId="0" fillId="0" borderId="11" xfId="0" applyBorder="1" applyAlignment="1">
      <alignment horizontal="center" vertical="center"/>
    </xf>
    <xf numFmtId="0" fontId="1" fillId="0" borderId="12" xfId="0" applyFont="1" applyBorder="1" applyAlignment="1">
      <alignment horizontal="center" vertical="center"/>
    </xf>
    <xf numFmtId="49" fontId="6" fillId="3" borderId="10" xfId="0" applyNumberFormat="1"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1" xfId="0" applyFont="1" applyBorder="1" applyAlignment="1">
      <alignment horizontal="center" vertical="center"/>
    </xf>
    <xf numFmtId="1" fontId="0" fillId="0" borderId="0" xfId="0" applyNumberFormat="1" applyAlignment="1">
      <alignment horizontal="center" vertical="center"/>
    </xf>
    <xf numFmtId="0" fontId="1" fillId="0" borderId="13" xfId="0" applyFont="1" applyBorder="1" applyAlignment="1">
      <alignment horizontal="center" vertical="center"/>
    </xf>
    <xf numFmtId="0" fontId="0" fillId="0" borderId="13" xfId="0" applyBorder="1" applyAlignment="1">
      <alignment horizontal="center" vertical="center"/>
    </xf>
    <xf numFmtId="49" fontId="1" fillId="0" borderId="12" xfId="0" applyNumberFormat="1" applyFont="1" applyBorder="1" applyAlignment="1">
      <alignment horizontal="center" vertical="center" wrapText="1"/>
    </xf>
    <xf numFmtId="49" fontId="0" fillId="0" borderId="0" xfId="0" applyNumberFormat="1" applyAlignment="1">
      <alignment horizontal="center" vertical="center"/>
    </xf>
    <xf numFmtId="49" fontId="6" fillId="4" borderId="10" xfId="0" applyNumberFormat="1" applyFont="1" applyFill="1" applyBorder="1" applyAlignment="1">
      <alignment horizontal="center" vertical="center"/>
    </xf>
    <xf numFmtId="0" fontId="1" fillId="0" borderId="14" xfId="0" applyFont="1" applyBorder="1" applyAlignment="1">
      <alignment horizontal="center" vertical="center"/>
    </xf>
    <xf numFmtId="49" fontId="6" fillId="3" borderId="15" xfId="0" applyNumberFormat="1" applyFont="1" applyFill="1" applyBorder="1" applyAlignment="1">
      <alignment horizontal="center" vertical="center"/>
    </xf>
    <xf numFmtId="1" fontId="1" fillId="0" borderId="13" xfId="0" applyNumberFormat="1" applyFont="1" applyBorder="1" applyAlignment="1">
      <alignment horizontal="center" vertical="center"/>
    </xf>
    <xf numFmtId="166" fontId="0" fillId="0" borderId="13" xfId="0" applyNumberFormat="1" applyBorder="1" applyAlignment="1">
      <alignment horizontal="center" vertical="center"/>
    </xf>
    <xf numFmtId="3" fontId="0" fillId="0" borderId="13" xfId="0" applyNumberFormat="1" applyBorder="1" applyAlignment="1">
      <alignment horizontal="center" vertical="center"/>
    </xf>
    <xf numFmtId="167" fontId="0" fillId="0" borderId="13"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9C78-9A57-42A9-943E-E0786B8B6A0B}">
  <sheetPr>
    <pageSetUpPr fitToPage="1"/>
  </sheetPr>
  <dimension ref="A1:NE1136"/>
  <sheetViews>
    <sheetView zoomScaleNormal="100" workbookViewId="0">
      <selection activeCell="F22" sqref="F22"/>
    </sheetView>
  </sheetViews>
  <sheetFormatPr defaultRowHeight="15" x14ac:dyDescent="0.25"/>
  <cols>
    <col min="1" max="4" width="34" style="1" bestFit="1" customWidth="1"/>
    <col min="5" max="5" width="18.42578125" style="1" bestFit="1" customWidth="1"/>
    <col min="6" max="6" width="34" style="1" bestFit="1" customWidth="1"/>
    <col min="7" max="8" width="9.140625" style="1" customWidth="1"/>
    <col min="9" max="10" width="9.140625" style="1"/>
    <col min="11" max="11" width="9.140625" style="1" customWidth="1"/>
    <col min="12" max="13" width="9.140625" style="1"/>
    <col min="14" max="14" width="9.140625" style="1" customWidth="1"/>
  </cols>
  <sheetData>
    <row r="1" spans="1:369" x14ac:dyDescent="0.25">
      <c r="A1" s="36" t="s">
        <v>7</v>
      </c>
      <c r="B1" s="36"/>
      <c r="C1" s="36"/>
      <c r="D1" s="36"/>
      <c r="E1" s="36"/>
      <c r="F1" s="36"/>
      <c r="G1" s="3"/>
      <c r="H1" s="3"/>
      <c r="I1" s="3"/>
      <c r="J1" s="3"/>
      <c r="K1" s="3"/>
      <c r="L1" s="3"/>
      <c r="M1" s="3"/>
      <c r="N1" s="3"/>
      <c r="O1" s="3"/>
      <c r="P1" s="3"/>
      <c r="Q1" s="3"/>
      <c r="R1" s="3"/>
      <c r="S1" s="3"/>
      <c r="T1" s="3"/>
      <c r="U1" s="3"/>
      <c r="V1" s="3"/>
      <c r="W1" s="3"/>
      <c r="X1" s="3"/>
      <c r="Y1" s="3"/>
      <c r="Z1" s="3"/>
      <c r="AA1" s="3"/>
      <c r="AB1" s="3"/>
      <c r="AC1" s="3"/>
      <c r="AD1" s="3"/>
      <c r="AE1" s="3"/>
      <c r="AF1" s="3"/>
      <c r="AG1" s="3"/>
    </row>
    <row r="2" spans="1:369" x14ac:dyDescent="0.25">
      <c r="A2" s="2" t="s">
        <v>0</v>
      </c>
      <c r="B2" s="2" t="s">
        <v>1</v>
      </c>
      <c r="C2" s="2" t="s">
        <v>4</v>
      </c>
      <c r="D2" s="2" t="s">
        <v>6</v>
      </c>
      <c r="E2" s="2" t="s">
        <v>5</v>
      </c>
      <c r="F2" s="2" t="s">
        <v>9</v>
      </c>
      <c r="G2" s="3"/>
      <c r="H2" s="3"/>
      <c r="I2" s="3"/>
      <c r="J2" s="3"/>
      <c r="K2" s="3"/>
      <c r="L2" s="3"/>
      <c r="M2" s="3"/>
      <c r="N2" s="3"/>
      <c r="O2" s="3"/>
      <c r="P2" s="3"/>
      <c r="Q2" s="3"/>
      <c r="R2" s="3"/>
      <c r="S2" s="3"/>
      <c r="T2" s="3"/>
      <c r="U2" s="3"/>
      <c r="V2" s="3"/>
      <c r="W2" s="3"/>
      <c r="X2" s="3"/>
      <c r="Y2" s="3"/>
      <c r="Z2" s="3"/>
      <c r="AA2" s="3"/>
      <c r="AB2" s="3"/>
      <c r="AC2" s="3"/>
      <c r="AD2" s="3"/>
      <c r="AE2" s="3"/>
      <c r="AF2" s="3"/>
      <c r="AG2" s="3"/>
    </row>
    <row r="3" spans="1:369" x14ac:dyDescent="0.25">
      <c r="A3" s="4" t="s">
        <v>2</v>
      </c>
      <c r="B3" s="4" t="s">
        <v>2</v>
      </c>
      <c r="C3" s="4" t="s">
        <v>2</v>
      </c>
      <c r="D3" s="4" t="s">
        <v>3</v>
      </c>
      <c r="E3" s="4" t="s">
        <v>8</v>
      </c>
      <c r="F3" s="4" t="s">
        <v>3</v>
      </c>
      <c r="G3" s="3"/>
      <c r="H3" s="3"/>
      <c r="I3" s="3"/>
      <c r="J3" s="3"/>
      <c r="K3" s="3"/>
      <c r="L3" s="3"/>
      <c r="M3" s="3"/>
      <c r="N3" s="3"/>
      <c r="O3" s="3"/>
      <c r="P3" s="3"/>
      <c r="Q3" s="3"/>
      <c r="R3" s="3"/>
      <c r="S3" s="3"/>
      <c r="T3" s="3"/>
      <c r="U3" s="3"/>
      <c r="V3" s="3"/>
      <c r="W3" s="3"/>
      <c r="X3" s="3"/>
      <c r="Y3" s="3"/>
      <c r="Z3" s="3"/>
      <c r="AA3" s="3"/>
      <c r="AB3" s="3"/>
      <c r="AC3" s="3"/>
      <c r="AD3" s="3"/>
      <c r="AE3" s="3"/>
      <c r="AF3" s="3"/>
      <c r="AG3" s="3"/>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row>
    <row r="4" spans="1:369"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69"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69" ht="15.75" thickBot="1"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69" x14ac:dyDescent="0.25">
      <c r="A7" s="27" t="s">
        <v>10</v>
      </c>
      <c r="B7" s="28"/>
      <c r="C7" s="28"/>
      <c r="D7" s="28"/>
      <c r="E7" s="29"/>
      <c r="F7" s="3"/>
      <c r="G7" s="3"/>
      <c r="H7" s="3"/>
      <c r="I7" s="3"/>
      <c r="J7" s="3"/>
      <c r="K7" s="3"/>
      <c r="L7" s="3"/>
      <c r="M7" s="3"/>
      <c r="N7" s="3"/>
      <c r="O7" s="3"/>
      <c r="P7" s="3"/>
      <c r="Q7" s="3"/>
      <c r="R7" s="3"/>
      <c r="S7" s="3"/>
      <c r="T7" s="3"/>
      <c r="U7" s="3"/>
      <c r="V7" s="3"/>
      <c r="W7" s="3"/>
      <c r="X7" s="3"/>
      <c r="Y7" s="3"/>
      <c r="Z7" s="3"/>
      <c r="AA7" s="3"/>
      <c r="AB7" s="3"/>
      <c r="AC7" s="3"/>
      <c r="AD7" s="3"/>
      <c r="AE7" s="3"/>
      <c r="AF7" s="3"/>
      <c r="AG7" s="3"/>
    </row>
    <row r="8" spans="1:369" x14ac:dyDescent="0.25">
      <c r="A8" s="30"/>
      <c r="B8" s="31"/>
      <c r="C8" s="31"/>
      <c r="D8" s="31"/>
      <c r="E8" s="32"/>
      <c r="F8" s="3"/>
      <c r="G8" s="3"/>
      <c r="H8" s="3"/>
      <c r="I8" s="3"/>
      <c r="J8" s="3"/>
      <c r="K8" s="3"/>
      <c r="L8" s="3"/>
      <c r="M8" s="3"/>
      <c r="N8" s="3"/>
      <c r="O8" s="3"/>
      <c r="P8" s="3"/>
      <c r="Q8" s="3"/>
      <c r="R8" s="3"/>
      <c r="S8" s="3"/>
      <c r="T8" s="3"/>
      <c r="U8" s="3"/>
      <c r="V8" s="3"/>
      <c r="W8" s="3"/>
      <c r="X8" s="3"/>
      <c r="Y8" s="3"/>
      <c r="Z8" s="3"/>
      <c r="AA8" s="3"/>
      <c r="AB8" s="3"/>
      <c r="AC8" s="3"/>
      <c r="AD8" s="3"/>
      <c r="AE8" s="3"/>
      <c r="AF8" s="3"/>
      <c r="AG8" s="3"/>
    </row>
    <row r="9" spans="1:369" x14ac:dyDescent="0.25">
      <c r="A9" s="30"/>
      <c r="B9" s="31"/>
      <c r="C9" s="31"/>
      <c r="D9" s="31"/>
      <c r="E9" s="32"/>
      <c r="F9" s="3"/>
      <c r="G9" s="3"/>
      <c r="H9" s="3"/>
      <c r="I9" s="3"/>
      <c r="J9" s="3"/>
      <c r="K9" s="3"/>
      <c r="L9" s="3"/>
      <c r="M9" s="3"/>
      <c r="N9" s="3"/>
      <c r="O9" s="3"/>
      <c r="P9" s="3"/>
      <c r="Q9" s="3"/>
      <c r="R9" s="3"/>
      <c r="S9" s="3"/>
      <c r="T9" s="3"/>
      <c r="U9" s="3"/>
      <c r="V9" s="3"/>
      <c r="W9" s="3"/>
      <c r="X9" s="3"/>
      <c r="Y9" s="3"/>
      <c r="Z9" s="3"/>
      <c r="AA9" s="3"/>
      <c r="AB9" s="3"/>
      <c r="AC9" s="3"/>
      <c r="AD9" s="3"/>
      <c r="AE9" s="3"/>
      <c r="AF9" s="3"/>
      <c r="AG9" s="3"/>
    </row>
    <row r="10" spans="1:369" x14ac:dyDescent="0.25">
      <c r="A10" s="30"/>
      <c r="B10" s="31"/>
      <c r="C10" s="31"/>
      <c r="D10" s="31"/>
      <c r="E10" s="32"/>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69" x14ac:dyDescent="0.25">
      <c r="A11" s="30"/>
      <c r="B11" s="31"/>
      <c r="C11" s="31"/>
      <c r="D11" s="31"/>
      <c r="E11" s="32"/>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69" x14ac:dyDescent="0.25">
      <c r="A12" s="30"/>
      <c r="B12" s="31"/>
      <c r="C12" s="31"/>
      <c r="D12" s="31"/>
      <c r="E12" s="32"/>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69" x14ac:dyDescent="0.25">
      <c r="A13" s="30"/>
      <c r="B13" s="31"/>
      <c r="C13" s="31"/>
      <c r="D13" s="31"/>
      <c r="E13" s="32"/>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69" x14ac:dyDescent="0.25">
      <c r="A14" s="30"/>
      <c r="B14" s="31"/>
      <c r="C14" s="31"/>
      <c r="D14" s="31"/>
      <c r="E14" s="32"/>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69" x14ac:dyDescent="0.25">
      <c r="A15" s="30"/>
      <c r="B15" s="31"/>
      <c r="C15" s="31"/>
      <c r="D15" s="31"/>
      <c r="E15" s="32"/>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69" ht="15.75" thickBot="1" x14ac:dyDescent="0.3">
      <c r="A16" s="33"/>
      <c r="B16" s="34"/>
      <c r="C16" s="34"/>
      <c r="D16" s="34"/>
      <c r="E16" s="35"/>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spans="1:33"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spans="1:33"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spans="1:33"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spans="1:33"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spans="1:33"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spans="1:33"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spans="1:33"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spans="1:33"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spans="1:33"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spans="1:33"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spans="1:33"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spans="1:33"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spans="1:33"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spans="1:33"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spans="1:33"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spans="1:33"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spans="1:33"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spans="1:33"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spans="1:33"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spans="1:33"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spans="1:33"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spans="1:33"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spans="1:33"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spans="1:33"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spans="1:33"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spans="1:33"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spans="1:33"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spans="1:33"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spans="1:33"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spans="1:33"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spans="1:33"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spans="1:33"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spans="1:33"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spans="1:33"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spans="1:33"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spans="1:33"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spans="1:33"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spans="1:33"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spans="1:33"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spans="1:33"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spans="1:33"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spans="1:33"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spans="1:33"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spans="1:33"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spans="1:33"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spans="1:33"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spans="1:33"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spans="1:33"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spans="1:33"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spans="1:33"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spans="1:33"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spans="1:33"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spans="1:33"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spans="1:33"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spans="1:33"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spans="1:33"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spans="1:33"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spans="1:33"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spans="1:33"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spans="1:33"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spans="1:33"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spans="1:33"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spans="1:33"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spans="1:33"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spans="1:33"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spans="1:33"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spans="1:33"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spans="1:33"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spans="1:33"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spans="1:33"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spans="1:33"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spans="1:33"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spans="1:33"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spans="1:33"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spans="1:33"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spans="1:33"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spans="1:33"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spans="1:33"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spans="1:33"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spans="1:33"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spans="1:33"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spans="1:33"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spans="1:33"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spans="1:33"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spans="1:33"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spans="1:33"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spans="1:33"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spans="1:33"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spans="1:33"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spans="1:33"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spans="1:33"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spans="1:33"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spans="1:33"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spans="1:33"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spans="1:33"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spans="1:33"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spans="1:33"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spans="1:33"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spans="1:33"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spans="1:33"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spans="1:33"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spans="1:33"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spans="1:33"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spans="1:33"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spans="1:33"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spans="1:33"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spans="1:33"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spans="1:33"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spans="1:33"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spans="1:33"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spans="1:33"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spans="1:33"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spans="1:33"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spans="1:33"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spans="1:33"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spans="1:33"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spans="1:33"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spans="1:33"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spans="1:33"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spans="1:33"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spans="1:33"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spans="1:33"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spans="1:33"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spans="1:33"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spans="1:33"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spans="1:33"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spans="1:33"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spans="1:33"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spans="1:33"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spans="1:33"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spans="1:33"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spans="1:33"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spans="1:33"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spans="1:33"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spans="1:33"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spans="1:33"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spans="1:33"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spans="1:33"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spans="1:33"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spans="1:33"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spans="1:33"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spans="1:33"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spans="1:33"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spans="1:33"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spans="1:33"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spans="1:33"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spans="1:33"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spans="1:33"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spans="1:33"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spans="1:33"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spans="1:33"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spans="1:33"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spans="1:33"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spans="1:33"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spans="1:33"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spans="1:33"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spans="1:33"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spans="1:33"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spans="1:33"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spans="1:33"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spans="1:33"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spans="1:33"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spans="1:33"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spans="1:33"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spans="1:33"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spans="1:33"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spans="1:33"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spans="1:33"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spans="1:33"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spans="1:33"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spans="1:33"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spans="1:33"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spans="1:33"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spans="1:33"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spans="1:33"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spans="1:33"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spans="1:33"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spans="1:33"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spans="1:33"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spans="1:33"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spans="1:33"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spans="1:33"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spans="1:33"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spans="1:33"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spans="1:33"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spans="1:33"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spans="1:33"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spans="1:33"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spans="1:33"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spans="1:33"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spans="1:33"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spans="1:33"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spans="1:33"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spans="1:33"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spans="1:33"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spans="1:33"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spans="1:33"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spans="1:33"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spans="1:33"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spans="1:33"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spans="1:33"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spans="1:33"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spans="1:33"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spans="1:33"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spans="1:33"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spans="1:33"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spans="1:33"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spans="1:33"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spans="1:33"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spans="1:33"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spans="1:33"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spans="1:33"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spans="1:33"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spans="1:33"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spans="1:33"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spans="1:33"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spans="1:33"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spans="1:33"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spans="1:33"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spans="1:33"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spans="1:33"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spans="1:33"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spans="1:33"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spans="1:33"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spans="1:33"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spans="1:33"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spans="1:33"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spans="1:33"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spans="1:33"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spans="1:33"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spans="1:33"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spans="1:33"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spans="1:33"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spans="1:33"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spans="1:33"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spans="1:33"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spans="1:33"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spans="1:33"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spans="1:33"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spans="1:33"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spans="1:33"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spans="1:33"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spans="1:33"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spans="1:33"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spans="1:33"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spans="1:33"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spans="1:33"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spans="1:33"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spans="1:33"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spans="1:33"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spans="1:33"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spans="1:33"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spans="1:33"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spans="1:33"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spans="1:33"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spans="1:33"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spans="1:33"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spans="1:33"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spans="1:33"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spans="1:33"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spans="1:33"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spans="1:33"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spans="1:33"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spans="1:33"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spans="1:33"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spans="1:33"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spans="1:33"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spans="1:33"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spans="1:33"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spans="1:33"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spans="1:33"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spans="1:33"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spans="1:33"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spans="1:33"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spans="1:33"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spans="1:33"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spans="1:33"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spans="1:33"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spans="1:33"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spans="1:33"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spans="1:33"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spans="1:33"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spans="1:33"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spans="1:33"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spans="1:33"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spans="1:33"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spans="1:33"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spans="1:33"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spans="1:33"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spans="1:33"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spans="1:33"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spans="1:33"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spans="1:33"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spans="1:33"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spans="1:33"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spans="1:33"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spans="1:33"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spans="1:33"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spans="1:33"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spans="1:33"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spans="1:33"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spans="1:33"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spans="1:33"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spans="1:33"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spans="1:33"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spans="1:33"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spans="1:33"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spans="1:33"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spans="1:33"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spans="1:33"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spans="1:33"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spans="1:33"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spans="1:33"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spans="1:33"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spans="1:33"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spans="1:33"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spans="1:33"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spans="1:33"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spans="1:33"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spans="1:33"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spans="1:33"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spans="1:33"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spans="1:33"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spans="1:33"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spans="1:33"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spans="1:33"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spans="1:33"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spans="1:33"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spans="1:33"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spans="1:33"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spans="1:33"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spans="1:33"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spans="1:33"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spans="1:33"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spans="1:33"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spans="1:33"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spans="1:33"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spans="1:33"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spans="1:33"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spans="1:33"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spans="1:33"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spans="1:33"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spans="1:33"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spans="1:33"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spans="1:33"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spans="1:33"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spans="1:33"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spans="1:33"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spans="1:33"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spans="1:33"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spans="1:33"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spans="1:33"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spans="1:33"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spans="1:33"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spans="1:33"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spans="1:33"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spans="1:33"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spans="1:33"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spans="1:33"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spans="1:33"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spans="1:33"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spans="1:33"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spans="1:33"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spans="1:33"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spans="1:33"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spans="1:33"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spans="1:33"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spans="1:33"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spans="1:33"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spans="1:33"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spans="1:33"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spans="1:33"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spans="1:33"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spans="1:33"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spans="1:33"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spans="1:33"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spans="1:33"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spans="1:33"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spans="1:33"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spans="1:33"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spans="1:33"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spans="1:33"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spans="1:33"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spans="1:33"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spans="1:33"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spans="1:33"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spans="1:33"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spans="1:33"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spans="1:33"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spans="1:33"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spans="1:33"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spans="1:33"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spans="1:33"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spans="1:33"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spans="1:33"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spans="1:33"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spans="1:33"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spans="1:33"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spans="1:33"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spans="1:33"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spans="1:33"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spans="1:33"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spans="1:33"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spans="1:33"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spans="1:33"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spans="1:33"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spans="1:33"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spans="1:33"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spans="1:33"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spans="1:33"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spans="1:33"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spans="1:33"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spans="1:33"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spans="1:33"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spans="1:33"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spans="1:33"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spans="1:33"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spans="1:33"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spans="1:33"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spans="1:33"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spans="1:33"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spans="1:33"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spans="1:33"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spans="1:33"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spans="1:33"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spans="1:33"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spans="1:33"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spans="1:33"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spans="1:33"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spans="1:33"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spans="1:33"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spans="1:33"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spans="1:33"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spans="1:33"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spans="1:33"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spans="1:33"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spans="1:33"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spans="1:33"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spans="1:33"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spans="1:33"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spans="1:33"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spans="1:33"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spans="1:33"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spans="1:33"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spans="1:33"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spans="1:33"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spans="1:33"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spans="1:33"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spans="1:33"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spans="1:33"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spans="1:33"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spans="1:33"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spans="1:33"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spans="1:33"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spans="1:33"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spans="1:33"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spans="1:33"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spans="1:33"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spans="1:33"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spans="1:33"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spans="1:33"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spans="1:33"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spans="1:33"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spans="1:33"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spans="1:33"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spans="1:33"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spans="1:33"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spans="1:33"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spans="1:33"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spans="1:33"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spans="1:33"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spans="1:33"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spans="1:33"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spans="1:33"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spans="1:33"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spans="1:33"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spans="1:33"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spans="1:33"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spans="1:33"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spans="1:33"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spans="1:33"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spans="1:33"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spans="1:33"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spans="1:33"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spans="1:33"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spans="1:33"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spans="1:33"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spans="1:33"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spans="1:33"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spans="1:33"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spans="1:33"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spans="1:33"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spans="1:33"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spans="1:33"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spans="1:33"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spans="1:33"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spans="1:33"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spans="1:33"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spans="1:33"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spans="1:33"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spans="1:33"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spans="1:33"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spans="1:33"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spans="1:33"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spans="1:33"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spans="1:33"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spans="1:33"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spans="1:33"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spans="1:33"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spans="1:33"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spans="1:33"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spans="1:33"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spans="1:33"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spans="1:33"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spans="1:33"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spans="1:33"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spans="1:33"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spans="1:33"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spans="1:33"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spans="1:33"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spans="1:33"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spans="1:33"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spans="1:33"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spans="1:33"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spans="1:33"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spans="1:33"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spans="1:33"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spans="1:33"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spans="1:33"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spans="1:33"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spans="1:33"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spans="1:33"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spans="1:33"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spans="1:33"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spans="1:33"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spans="1:33"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spans="1:33"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spans="1:33"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spans="1:33"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spans="1:33"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spans="1:33"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spans="1:33"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spans="1:33"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spans="1:33"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spans="1:33"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spans="1:33"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spans="1:33"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spans="1:33"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spans="1:33"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spans="1:33"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spans="1:33"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spans="1:33"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spans="1:33"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spans="1:33"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spans="1:33"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spans="1:33"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spans="1:33"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spans="1:33"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spans="1:33"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spans="1:33"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spans="1:33"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spans="1:33"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spans="1:33"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spans="1:33"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spans="1:33"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spans="1:33"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spans="1:33"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spans="1:33"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row r="1001" spans="1:33"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row>
    <row r="1002" spans="1:33"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row>
    <row r="1003" spans="1:33"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row>
    <row r="1004" spans="1:33"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row>
    <row r="1005" spans="1:33"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row>
    <row r="1006" spans="1:33"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row>
    <row r="1007" spans="1:33"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row>
    <row r="1008" spans="1:33"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row>
    <row r="1009" spans="1:33"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row>
    <row r="1010" spans="1:33"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row>
    <row r="1011" spans="1:33" x14ac:dyDescent="0.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row>
    <row r="1012" spans="1:33" x14ac:dyDescent="0.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row>
    <row r="1013" spans="1:33" x14ac:dyDescent="0.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row>
    <row r="1014" spans="1:33" x14ac:dyDescent="0.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row>
    <row r="1015" spans="1:33" x14ac:dyDescent="0.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row>
    <row r="1016" spans="1:33" x14ac:dyDescent="0.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row>
    <row r="1017" spans="1:33" x14ac:dyDescent="0.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row>
    <row r="1018" spans="1:33" x14ac:dyDescent="0.2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row>
    <row r="1019" spans="1:33" x14ac:dyDescent="0.2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row>
    <row r="1020" spans="1:33" x14ac:dyDescent="0.2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row>
    <row r="1021" spans="1:33" x14ac:dyDescent="0.2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row>
    <row r="1022" spans="1:33" x14ac:dyDescent="0.2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row>
    <row r="1023" spans="1:33" x14ac:dyDescent="0.2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row>
    <row r="1024" spans="1:33" x14ac:dyDescent="0.2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row>
    <row r="1025" spans="1:33" x14ac:dyDescent="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row>
    <row r="1026" spans="1:33" x14ac:dyDescent="0.2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row>
    <row r="1027" spans="1:33" x14ac:dyDescent="0.2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row>
    <row r="1028" spans="1:33" x14ac:dyDescent="0.2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row>
    <row r="1029" spans="1:33" x14ac:dyDescent="0.2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row>
    <row r="1030" spans="1:33" x14ac:dyDescent="0.2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row>
    <row r="1031" spans="1:33" x14ac:dyDescent="0.2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row>
    <row r="1032" spans="1:33" x14ac:dyDescent="0.2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row>
    <row r="1033" spans="1:33" x14ac:dyDescent="0.2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row>
    <row r="1034" spans="1:33" x14ac:dyDescent="0.2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row>
    <row r="1035" spans="1:33" x14ac:dyDescent="0.2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row>
    <row r="1036" spans="1:33" x14ac:dyDescent="0.2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row>
    <row r="1037" spans="1:33" x14ac:dyDescent="0.2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row>
    <row r="1038" spans="1:33" x14ac:dyDescent="0.2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row>
    <row r="1039" spans="1:33" x14ac:dyDescent="0.2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row>
    <row r="1040" spans="1:33" x14ac:dyDescent="0.2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row>
    <row r="1041" spans="1:33" x14ac:dyDescent="0.2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row>
    <row r="1042" spans="1:33" x14ac:dyDescent="0.2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row>
    <row r="1043" spans="1:33" x14ac:dyDescent="0.2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row>
    <row r="1044" spans="1:33" x14ac:dyDescent="0.2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row>
    <row r="1045" spans="1:33" x14ac:dyDescent="0.2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row>
    <row r="1046" spans="1:33" x14ac:dyDescent="0.2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row>
    <row r="1047" spans="1:33" x14ac:dyDescent="0.2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row>
    <row r="1048" spans="1:33" x14ac:dyDescent="0.2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row>
    <row r="1049" spans="1:33" x14ac:dyDescent="0.2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row>
    <row r="1050" spans="1:33" x14ac:dyDescent="0.2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row>
    <row r="1051" spans="1:33" x14ac:dyDescent="0.2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row>
    <row r="1052" spans="1:33" x14ac:dyDescent="0.2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row>
    <row r="1053" spans="1:33" x14ac:dyDescent="0.2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row>
    <row r="1054" spans="1:33" x14ac:dyDescent="0.2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row>
    <row r="1055" spans="1:33" x14ac:dyDescent="0.2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row>
    <row r="1056" spans="1:33" x14ac:dyDescent="0.2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row>
    <row r="1057" spans="1:33" x14ac:dyDescent="0.2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row>
    <row r="1058" spans="1:33" x14ac:dyDescent="0.2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row>
    <row r="1059" spans="1:33" x14ac:dyDescent="0.2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row>
    <row r="1060" spans="1:33" x14ac:dyDescent="0.2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row>
    <row r="1061" spans="1:33" x14ac:dyDescent="0.2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row>
    <row r="1062" spans="1:33" x14ac:dyDescent="0.2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row>
    <row r="1063" spans="1:33" x14ac:dyDescent="0.2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row>
    <row r="1064" spans="1:33" x14ac:dyDescent="0.2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row>
    <row r="1065" spans="1:33" x14ac:dyDescent="0.2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row>
    <row r="1066" spans="1:33" x14ac:dyDescent="0.2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row>
    <row r="1067" spans="1:33" x14ac:dyDescent="0.2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row>
    <row r="1068" spans="1:33" x14ac:dyDescent="0.2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row>
    <row r="1069" spans="1:33" x14ac:dyDescent="0.2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row>
    <row r="1070" spans="1:33" x14ac:dyDescent="0.2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row>
    <row r="1071" spans="1:33" x14ac:dyDescent="0.2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row>
    <row r="1072" spans="1:33" x14ac:dyDescent="0.2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row>
    <row r="1073" spans="1:33" x14ac:dyDescent="0.2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row>
    <row r="1074" spans="1:33" x14ac:dyDescent="0.2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row>
    <row r="1075" spans="1:33" x14ac:dyDescent="0.2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row>
    <row r="1076" spans="1:33" x14ac:dyDescent="0.2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row>
    <row r="1077" spans="1:33" x14ac:dyDescent="0.2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row>
    <row r="1078" spans="1:33" x14ac:dyDescent="0.2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row>
    <row r="1079" spans="1:33" x14ac:dyDescent="0.2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row>
    <row r="1080" spans="1:33" x14ac:dyDescent="0.2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row>
    <row r="1081" spans="1:33" x14ac:dyDescent="0.2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row>
    <row r="1082" spans="1:33" x14ac:dyDescent="0.2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row>
    <row r="1083" spans="1:33" x14ac:dyDescent="0.2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row>
    <row r="1084" spans="1:33" x14ac:dyDescent="0.2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row>
    <row r="1085" spans="1:33" x14ac:dyDescent="0.2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row>
    <row r="1086" spans="1:33" x14ac:dyDescent="0.2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row>
    <row r="1087" spans="1:33" x14ac:dyDescent="0.2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row>
    <row r="1088" spans="1:33" x14ac:dyDescent="0.2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row>
    <row r="1089" spans="1:33" x14ac:dyDescent="0.2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row>
    <row r="1090" spans="1:33" x14ac:dyDescent="0.2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row>
    <row r="1091" spans="1:33" x14ac:dyDescent="0.2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row>
    <row r="1092" spans="1:33" x14ac:dyDescent="0.2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row>
    <row r="1093" spans="1:33" x14ac:dyDescent="0.2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row>
    <row r="1094" spans="1:33" x14ac:dyDescent="0.2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row>
    <row r="1095" spans="1:33" x14ac:dyDescent="0.2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row>
    <row r="1096" spans="1:33" x14ac:dyDescent="0.2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row>
    <row r="1097" spans="1:33" x14ac:dyDescent="0.2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row>
    <row r="1098" spans="1:33" x14ac:dyDescent="0.2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row>
    <row r="1099" spans="1:33" x14ac:dyDescent="0.2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row>
    <row r="1100" spans="1:33" x14ac:dyDescent="0.2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row>
    <row r="1101" spans="1:33" x14ac:dyDescent="0.2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row>
    <row r="1102" spans="1:33" x14ac:dyDescent="0.2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row>
    <row r="1103" spans="1:33" x14ac:dyDescent="0.2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row>
    <row r="1104" spans="1:33" x14ac:dyDescent="0.2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row>
    <row r="1105" spans="1:33" x14ac:dyDescent="0.2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row>
    <row r="1106" spans="1:33" x14ac:dyDescent="0.2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row>
    <row r="1107" spans="1:33" x14ac:dyDescent="0.2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row>
    <row r="1108" spans="1:33" x14ac:dyDescent="0.2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row>
    <row r="1109" spans="1:33" x14ac:dyDescent="0.2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row>
    <row r="1110" spans="1:33" x14ac:dyDescent="0.2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row>
    <row r="1111" spans="1:33" x14ac:dyDescent="0.2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row>
    <row r="1112" spans="1:33" x14ac:dyDescent="0.2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row>
    <row r="1113" spans="1:33" x14ac:dyDescent="0.2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row>
    <row r="1114" spans="1:33" x14ac:dyDescent="0.2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row>
    <row r="1115" spans="1:33" x14ac:dyDescent="0.2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row>
    <row r="1116" spans="1:33" x14ac:dyDescent="0.2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row>
    <row r="1117" spans="1:33" x14ac:dyDescent="0.2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row>
    <row r="1118" spans="1:33" x14ac:dyDescent="0.2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row>
    <row r="1119" spans="1:33" x14ac:dyDescent="0.2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row>
    <row r="1120" spans="1:33" x14ac:dyDescent="0.2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row>
    <row r="1121" spans="1:33" x14ac:dyDescent="0.2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row>
    <row r="1122" spans="1:33" x14ac:dyDescent="0.2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row>
    <row r="1123" spans="1:33" x14ac:dyDescent="0.2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row>
    <row r="1124" spans="1:33" x14ac:dyDescent="0.2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row>
    <row r="1125" spans="1:33" x14ac:dyDescent="0.2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row>
    <row r="1126" spans="1:33" x14ac:dyDescent="0.2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row>
    <row r="1127" spans="1:33" x14ac:dyDescent="0.2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row>
    <row r="1128" spans="1:33" x14ac:dyDescent="0.2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row>
    <row r="1129" spans="1:33" x14ac:dyDescent="0.2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row>
    <row r="1130" spans="1:33" x14ac:dyDescent="0.2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row>
    <row r="1131" spans="1:33" x14ac:dyDescent="0.2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row>
    <row r="1132" spans="1:33" x14ac:dyDescent="0.2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row>
    <row r="1133" spans="1:33" x14ac:dyDescent="0.2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row>
    <row r="1134" spans="1:33" x14ac:dyDescent="0.2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row>
    <row r="1135" spans="1:33" x14ac:dyDescent="0.2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row>
    <row r="1136" spans="1:33" x14ac:dyDescent="0.2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row>
  </sheetData>
  <mergeCells count="2">
    <mergeCell ref="A7:E16"/>
    <mergeCell ref="A1:F1"/>
  </mergeCells>
  <phoneticPr fontId="2" type="noConversion"/>
  <pageMargins left="0.511811024" right="0.511811024" top="0.78740157499999996" bottom="0.78740157499999996" header="0.31496062000000002" footer="0.31496062000000002"/>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B8B0-5B17-4A82-8032-D4706BCA4450}">
  <sheetPr>
    <pageSetUpPr fitToPage="1"/>
  </sheetPr>
  <dimension ref="A1:K32"/>
  <sheetViews>
    <sheetView zoomScaleNormal="100" workbookViewId="0">
      <selection activeCell="A16" sqref="A16:XFD16"/>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8.28515625" style="1" customWidth="1"/>
    <col min="6" max="6" width="10.140625" style="1" customWidth="1"/>
    <col min="7" max="7" width="46.42578125" style="1" bestFit="1" customWidth="1"/>
    <col min="8" max="8" width="5.7109375" style="1" customWidth="1"/>
    <col min="9" max="9" width="23.42578125" style="1" customWidth="1"/>
    <col min="10" max="10" width="97.5703125" style="1" bestFit="1"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8" customFormat="1" x14ac:dyDescent="0.25">
      <c r="A2" s="7">
        <v>1</v>
      </c>
      <c r="B2" s="7" t="s">
        <v>77</v>
      </c>
      <c r="C2" s="7" t="s">
        <v>14</v>
      </c>
      <c r="D2" s="7" t="s">
        <v>15</v>
      </c>
      <c r="E2" s="7" t="s">
        <v>16</v>
      </c>
      <c r="F2" s="7" t="s">
        <v>55</v>
      </c>
      <c r="G2" s="7" t="s">
        <v>53</v>
      </c>
      <c r="H2" s="7" t="s">
        <v>78</v>
      </c>
      <c r="I2" s="7" t="s">
        <v>24</v>
      </c>
      <c r="J2" s="7" t="s">
        <v>73</v>
      </c>
      <c r="K2" s="7" t="s">
        <v>22</v>
      </c>
    </row>
    <row r="3" spans="1:11" s="8" customFormat="1" x14ac:dyDescent="0.25">
      <c r="A3" s="7">
        <v>2</v>
      </c>
      <c r="B3" s="7" t="s">
        <v>79</v>
      </c>
      <c r="C3" s="7" t="s">
        <v>14</v>
      </c>
      <c r="D3" s="7" t="s">
        <v>15</v>
      </c>
      <c r="E3" s="7" t="s">
        <v>26</v>
      </c>
      <c r="F3" s="7" t="s">
        <v>55</v>
      </c>
      <c r="G3" s="7" t="s">
        <v>53</v>
      </c>
      <c r="H3" s="7" t="s">
        <v>80</v>
      </c>
      <c r="I3" s="7" t="s">
        <v>24</v>
      </c>
      <c r="J3" s="7" t="s">
        <v>74</v>
      </c>
      <c r="K3" s="7" t="s">
        <v>22</v>
      </c>
    </row>
    <row r="4" spans="1:11" s="8" customFormat="1" x14ac:dyDescent="0.25">
      <c r="A4" s="7">
        <v>3</v>
      </c>
      <c r="B4" s="7" t="s">
        <v>81</v>
      </c>
      <c r="C4" s="7" t="s">
        <v>14</v>
      </c>
      <c r="D4" s="7" t="s">
        <v>15</v>
      </c>
      <c r="E4" s="7" t="s">
        <v>27</v>
      </c>
      <c r="F4" s="7" t="s">
        <v>55</v>
      </c>
      <c r="G4" s="7" t="s">
        <v>53</v>
      </c>
      <c r="H4" s="7" t="s">
        <v>16</v>
      </c>
      <c r="I4" s="7" t="s">
        <v>24</v>
      </c>
      <c r="J4" s="7" t="s">
        <v>75</v>
      </c>
      <c r="K4" s="7" t="s">
        <v>22</v>
      </c>
    </row>
    <row r="5" spans="1:11" s="8" customFormat="1" x14ac:dyDescent="0.25">
      <c r="A5" s="7">
        <v>4</v>
      </c>
      <c r="B5" s="7" t="s">
        <v>32</v>
      </c>
      <c r="C5" s="7" t="s">
        <v>14</v>
      </c>
      <c r="D5" s="7" t="s">
        <v>15</v>
      </c>
      <c r="E5" s="7" t="s">
        <v>28</v>
      </c>
      <c r="F5" s="7" t="s">
        <v>17</v>
      </c>
      <c r="G5" s="7" t="s">
        <v>18</v>
      </c>
      <c r="H5" s="7" t="s">
        <v>31</v>
      </c>
      <c r="I5" s="7" t="s">
        <v>24</v>
      </c>
      <c r="J5" s="7" t="s">
        <v>29</v>
      </c>
      <c r="K5" s="7" t="s">
        <v>18</v>
      </c>
    </row>
    <row r="6" spans="1:11" s="8" customFormat="1" x14ac:dyDescent="0.25">
      <c r="A6" s="7">
        <v>5</v>
      </c>
      <c r="B6" s="7" t="s">
        <v>82</v>
      </c>
      <c r="C6" s="7" t="s">
        <v>14</v>
      </c>
      <c r="D6" s="7" t="s">
        <v>15</v>
      </c>
      <c r="E6" s="7" t="s">
        <v>33</v>
      </c>
      <c r="F6" s="7" t="s">
        <v>83</v>
      </c>
      <c r="G6" s="7" t="s">
        <v>76</v>
      </c>
      <c r="H6" s="7" t="s">
        <v>84</v>
      </c>
      <c r="I6" s="7" t="s">
        <v>25</v>
      </c>
      <c r="J6" s="7" t="s">
        <v>30</v>
      </c>
      <c r="K6" s="7" t="s">
        <v>22</v>
      </c>
    </row>
    <row r="7" spans="1:11" s="8" customFormat="1" x14ac:dyDescent="0.25">
      <c r="A7" s="7">
        <v>6</v>
      </c>
      <c r="B7" s="7" t="s">
        <v>36</v>
      </c>
      <c r="C7" s="7" t="s">
        <v>14</v>
      </c>
      <c r="D7" s="7" t="s">
        <v>15</v>
      </c>
      <c r="E7" s="7" t="s">
        <v>34</v>
      </c>
      <c r="F7" s="7" t="s">
        <v>21</v>
      </c>
      <c r="G7" s="7" t="s">
        <v>17</v>
      </c>
      <c r="H7" s="7" t="s">
        <v>37</v>
      </c>
      <c r="I7" s="7" t="s">
        <v>24</v>
      </c>
      <c r="J7" s="7" t="s">
        <v>40</v>
      </c>
      <c r="K7" s="7" t="s">
        <v>18</v>
      </c>
    </row>
    <row r="8" spans="1:11" s="8" customFormat="1" x14ac:dyDescent="0.25">
      <c r="A8" s="7">
        <v>7</v>
      </c>
      <c r="B8" s="7" t="s">
        <v>38</v>
      </c>
      <c r="C8" s="7" t="s">
        <v>14</v>
      </c>
      <c r="D8" s="7" t="s">
        <v>15</v>
      </c>
      <c r="E8" s="7" t="s">
        <v>34</v>
      </c>
      <c r="F8" s="7" t="s">
        <v>21</v>
      </c>
      <c r="G8" s="7" t="s">
        <v>21</v>
      </c>
      <c r="H8" s="7" t="s">
        <v>39</v>
      </c>
      <c r="I8" s="7" t="s">
        <v>24</v>
      </c>
      <c r="J8" s="7" t="s">
        <v>41</v>
      </c>
      <c r="K8" s="7" t="s">
        <v>18</v>
      </c>
    </row>
    <row r="9" spans="1:11" s="8" customFormat="1" x14ac:dyDescent="0.25">
      <c r="A9" s="7">
        <v>8</v>
      </c>
      <c r="B9" s="7" t="s">
        <v>42</v>
      </c>
      <c r="C9" s="7" t="s">
        <v>14</v>
      </c>
      <c r="D9" s="7" t="s">
        <v>15</v>
      </c>
      <c r="E9" s="7" t="s">
        <v>35</v>
      </c>
      <c r="F9" s="7" t="s">
        <v>17</v>
      </c>
      <c r="G9" s="7" t="s">
        <v>18</v>
      </c>
      <c r="H9" s="7" t="s">
        <v>43</v>
      </c>
      <c r="I9" s="7" t="s">
        <v>24</v>
      </c>
      <c r="J9" s="7" t="s">
        <v>69</v>
      </c>
      <c r="K9" s="7" t="s">
        <v>18</v>
      </c>
    </row>
    <row r="10" spans="1:11" s="8" customFormat="1" x14ac:dyDescent="0.25">
      <c r="A10" s="7">
        <v>9</v>
      </c>
      <c r="B10" s="7" t="s">
        <v>89</v>
      </c>
      <c r="C10" s="7" t="s">
        <v>14</v>
      </c>
      <c r="D10" s="7" t="s">
        <v>15</v>
      </c>
      <c r="E10" s="7" t="s">
        <v>44</v>
      </c>
      <c r="F10" s="7" t="s">
        <v>90</v>
      </c>
      <c r="G10" s="7" t="s">
        <v>88</v>
      </c>
      <c r="H10" s="7" t="s">
        <v>90</v>
      </c>
      <c r="I10" s="7" t="s">
        <v>25</v>
      </c>
      <c r="J10" s="7" t="s">
        <v>70</v>
      </c>
      <c r="K10" s="7" t="s">
        <v>22</v>
      </c>
    </row>
    <row r="11" spans="1:11" s="8" customFormat="1" x14ac:dyDescent="0.25">
      <c r="A11" s="7">
        <v>10</v>
      </c>
      <c r="B11" s="7" t="s">
        <v>47</v>
      </c>
      <c r="C11" s="7" t="s">
        <v>14</v>
      </c>
      <c r="D11" s="7" t="s">
        <v>15</v>
      </c>
      <c r="E11" s="7" t="s">
        <v>45</v>
      </c>
      <c r="F11" s="7" t="s">
        <v>48</v>
      </c>
      <c r="G11" s="7" t="s">
        <v>46</v>
      </c>
      <c r="H11" s="7" t="s">
        <v>49</v>
      </c>
      <c r="I11" s="7" t="s">
        <v>24</v>
      </c>
      <c r="J11" s="7" t="s">
        <v>71</v>
      </c>
      <c r="K11" s="7" t="s">
        <v>22</v>
      </c>
    </row>
    <row r="12" spans="1:11" s="8" customFormat="1" x14ac:dyDescent="0.25">
      <c r="A12" s="7">
        <v>11</v>
      </c>
      <c r="B12" s="7" t="s">
        <v>51</v>
      </c>
      <c r="C12" s="7" t="s">
        <v>14</v>
      </c>
      <c r="D12" s="7" t="s">
        <v>15</v>
      </c>
      <c r="E12" s="7" t="s">
        <v>50</v>
      </c>
      <c r="F12" s="7" t="s">
        <v>48</v>
      </c>
      <c r="G12" s="7" t="s">
        <v>46</v>
      </c>
      <c r="H12" s="7" t="s">
        <v>52</v>
      </c>
      <c r="I12" s="7" t="s">
        <v>24</v>
      </c>
      <c r="J12" s="7" t="s">
        <v>72</v>
      </c>
      <c r="K12" s="7" t="s">
        <v>22</v>
      </c>
    </row>
    <row r="13" spans="1:11" s="8" customFormat="1" x14ac:dyDescent="0.25">
      <c r="A13" s="7">
        <v>12</v>
      </c>
      <c r="B13" s="7" t="s">
        <v>54</v>
      </c>
      <c r="C13" s="7" t="s">
        <v>14</v>
      </c>
      <c r="D13" s="7" t="s">
        <v>15</v>
      </c>
      <c r="E13" s="7" t="s">
        <v>19</v>
      </c>
      <c r="F13" s="7" t="s">
        <v>55</v>
      </c>
      <c r="G13" s="7" t="s">
        <v>53</v>
      </c>
      <c r="H13" s="7" t="s">
        <v>56</v>
      </c>
      <c r="I13" s="7" t="s">
        <v>24</v>
      </c>
      <c r="J13" s="7" t="s">
        <v>67</v>
      </c>
      <c r="K13" s="7" t="s">
        <v>22</v>
      </c>
    </row>
    <row r="14" spans="1:11" s="8" customFormat="1" x14ac:dyDescent="0.25">
      <c r="A14" s="7">
        <v>13</v>
      </c>
      <c r="B14" s="7" t="s">
        <v>58</v>
      </c>
      <c r="C14" s="7" t="s">
        <v>14</v>
      </c>
      <c r="D14" s="7" t="s">
        <v>15</v>
      </c>
      <c r="E14" s="7" t="s">
        <v>57</v>
      </c>
      <c r="F14" s="7" t="s">
        <v>55</v>
      </c>
      <c r="G14" s="7" t="s">
        <v>53</v>
      </c>
      <c r="H14" s="7" t="s">
        <v>59</v>
      </c>
      <c r="I14" s="7" t="s">
        <v>25</v>
      </c>
      <c r="J14" s="7" t="s">
        <v>68</v>
      </c>
      <c r="K14" s="7" t="s">
        <v>22</v>
      </c>
    </row>
    <row r="15" spans="1:11" s="8" customFormat="1" x14ac:dyDescent="0.25">
      <c r="A15" s="7">
        <v>14</v>
      </c>
      <c r="B15" s="7" t="s">
        <v>61</v>
      </c>
      <c r="C15" s="7" t="s">
        <v>14</v>
      </c>
      <c r="D15" s="7" t="s">
        <v>15</v>
      </c>
      <c r="E15" s="7" t="s">
        <v>60</v>
      </c>
      <c r="F15" s="7" t="s">
        <v>21</v>
      </c>
      <c r="G15" s="7" t="s">
        <v>17</v>
      </c>
      <c r="H15" s="7" t="s">
        <v>62</v>
      </c>
      <c r="I15" s="7" t="s">
        <v>24</v>
      </c>
      <c r="J15" s="7" t="s">
        <v>65</v>
      </c>
      <c r="K15" s="7" t="s">
        <v>18</v>
      </c>
    </row>
    <row r="16" spans="1:11" s="8" customFormat="1" x14ac:dyDescent="0.25">
      <c r="A16" s="7">
        <v>15</v>
      </c>
      <c r="B16" s="7" t="s">
        <v>63</v>
      </c>
      <c r="C16" s="7" t="s">
        <v>14</v>
      </c>
      <c r="D16" s="7" t="s">
        <v>15</v>
      </c>
      <c r="E16" s="7" t="s">
        <v>60</v>
      </c>
      <c r="F16" s="7" t="s">
        <v>21</v>
      </c>
      <c r="G16" s="7" t="s">
        <v>21</v>
      </c>
      <c r="H16" s="7" t="s">
        <v>64</v>
      </c>
      <c r="I16" s="7" t="s">
        <v>24</v>
      </c>
      <c r="J16" s="7" t="s">
        <v>66</v>
      </c>
      <c r="K16" s="7" t="s">
        <v>18</v>
      </c>
    </row>
    <row r="17" spans="1:11" s="10" customFormat="1" ht="12" x14ac:dyDescent="0.2">
      <c r="A17" s="9">
        <v>16</v>
      </c>
      <c r="B17" s="9" t="s">
        <v>86</v>
      </c>
      <c r="C17" s="9" t="s">
        <v>14</v>
      </c>
      <c r="D17" s="9" t="s">
        <v>15</v>
      </c>
      <c r="E17" s="9" t="s">
        <v>85</v>
      </c>
      <c r="F17" s="9" t="s">
        <v>48</v>
      </c>
      <c r="G17" s="9" t="s">
        <v>46</v>
      </c>
      <c r="H17" s="9" t="s">
        <v>87</v>
      </c>
      <c r="I17" s="9" t="s">
        <v>24</v>
      </c>
      <c r="J17" s="9" t="s">
        <v>108</v>
      </c>
      <c r="K17" s="9" t="s">
        <v>22</v>
      </c>
    </row>
    <row r="18" spans="1:11" s="8" customFormat="1" x14ac:dyDescent="0.25">
      <c r="A18" s="7">
        <v>17</v>
      </c>
      <c r="B18" s="7" t="s">
        <v>92</v>
      </c>
      <c r="C18" s="7" t="s">
        <v>14</v>
      </c>
      <c r="D18" s="7" t="s">
        <v>15</v>
      </c>
      <c r="E18" s="7" t="s">
        <v>93</v>
      </c>
      <c r="F18" s="7" t="s">
        <v>17</v>
      </c>
      <c r="G18" s="7" t="s">
        <v>18</v>
      </c>
      <c r="H18" s="7" t="s">
        <v>94</v>
      </c>
      <c r="I18" s="7" t="s">
        <v>24</v>
      </c>
      <c r="J18" s="7" t="s">
        <v>91</v>
      </c>
      <c r="K18" s="7" t="s">
        <v>18</v>
      </c>
    </row>
    <row r="19" spans="1:11" s="8" customFormat="1" x14ac:dyDescent="0.25">
      <c r="A19" s="7">
        <v>18</v>
      </c>
      <c r="B19" s="7" t="s">
        <v>96</v>
      </c>
      <c r="C19" s="7" t="s">
        <v>14</v>
      </c>
      <c r="D19" s="7" t="s">
        <v>15</v>
      </c>
      <c r="E19" s="7" t="s">
        <v>97</v>
      </c>
      <c r="F19" s="7" t="s">
        <v>98</v>
      </c>
      <c r="G19" s="7" t="s">
        <v>99</v>
      </c>
      <c r="H19" s="7" t="s">
        <v>37</v>
      </c>
      <c r="I19" s="7" t="s">
        <v>25</v>
      </c>
      <c r="J19" s="7" t="s">
        <v>95</v>
      </c>
      <c r="K19" s="7" t="s">
        <v>22</v>
      </c>
    </row>
    <row r="20" spans="1:11" s="8" customFormat="1" x14ac:dyDescent="0.25">
      <c r="A20" s="7">
        <v>19</v>
      </c>
      <c r="B20" s="7" t="s">
        <v>101</v>
      </c>
      <c r="C20" s="7" t="s">
        <v>14</v>
      </c>
      <c r="D20" s="7" t="s">
        <v>15</v>
      </c>
      <c r="E20" s="7" t="s">
        <v>102</v>
      </c>
      <c r="F20" s="7" t="s">
        <v>17</v>
      </c>
      <c r="G20" s="7" t="s">
        <v>18</v>
      </c>
      <c r="H20" s="7" t="s">
        <v>103</v>
      </c>
      <c r="I20" s="7" t="s">
        <v>24</v>
      </c>
      <c r="J20" s="7" t="s">
        <v>100</v>
      </c>
      <c r="K20" s="7" t="s">
        <v>18</v>
      </c>
    </row>
    <row r="21" spans="1:11" s="8" customFormat="1" x14ac:dyDescent="0.25">
      <c r="A21" s="7">
        <v>20</v>
      </c>
      <c r="B21" s="7" t="s">
        <v>105</v>
      </c>
      <c r="C21" s="7" t="s">
        <v>14</v>
      </c>
      <c r="D21" s="7" t="s">
        <v>15</v>
      </c>
      <c r="E21" s="7" t="s">
        <v>106</v>
      </c>
      <c r="F21" s="7" t="s">
        <v>98</v>
      </c>
      <c r="G21" s="7" t="s">
        <v>99</v>
      </c>
      <c r="H21" s="7" t="s">
        <v>107</v>
      </c>
      <c r="I21" s="7" t="s">
        <v>25</v>
      </c>
      <c r="J21" s="7" t="s">
        <v>104</v>
      </c>
      <c r="K21" s="7" t="s">
        <v>22</v>
      </c>
    </row>
    <row r="22" spans="1:11" s="8" customFormat="1" x14ac:dyDescent="0.25">
      <c r="A22" s="7">
        <v>21</v>
      </c>
      <c r="B22" s="7" t="s">
        <v>117</v>
      </c>
      <c r="C22" s="7" t="s">
        <v>14</v>
      </c>
      <c r="D22" s="7" t="s">
        <v>15</v>
      </c>
      <c r="E22" s="7" t="s">
        <v>113</v>
      </c>
      <c r="F22" s="7" t="s">
        <v>55</v>
      </c>
      <c r="G22" s="7" t="s">
        <v>53</v>
      </c>
      <c r="H22" s="7" t="s">
        <v>118</v>
      </c>
      <c r="I22" s="7" t="s">
        <v>24</v>
      </c>
      <c r="J22" s="7" t="s">
        <v>109</v>
      </c>
      <c r="K22" s="7" t="s">
        <v>22</v>
      </c>
    </row>
    <row r="23" spans="1:11" s="8" customFormat="1" x14ac:dyDescent="0.25">
      <c r="A23" s="7">
        <v>22</v>
      </c>
      <c r="B23" s="7" t="s">
        <v>119</v>
      </c>
      <c r="C23" s="7" t="s">
        <v>14</v>
      </c>
      <c r="D23" s="7" t="s">
        <v>15</v>
      </c>
      <c r="E23" s="7" t="s">
        <v>114</v>
      </c>
      <c r="F23" s="7" t="s">
        <v>55</v>
      </c>
      <c r="G23" s="7" t="s">
        <v>53</v>
      </c>
      <c r="H23" s="7" t="s">
        <v>120</v>
      </c>
      <c r="I23" s="7" t="s">
        <v>24</v>
      </c>
      <c r="J23" s="7" t="s">
        <v>110</v>
      </c>
      <c r="K23" s="7" t="s">
        <v>22</v>
      </c>
    </row>
    <row r="24" spans="1:11" s="8" customFormat="1" x14ac:dyDescent="0.25">
      <c r="A24" s="7">
        <v>23</v>
      </c>
      <c r="B24" s="7" t="s">
        <v>121</v>
      </c>
      <c r="C24" s="7" t="s">
        <v>14</v>
      </c>
      <c r="D24" s="7" t="s">
        <v>15</v>
      </c>
      <c r="E24" s="7" t="s">
        <v>115</v>
      </c>
      <c r="F24" s="7" t="s">
        <v>55</v>
      </c>
      <c r="G24" s="7" t="s">
        <v>53</v>
      </c>
      <c r="H24" s="7" t="s">
        <v>122</v>
      </c>
      <c r="I24" s="7" t="s">
        <v>24</v>
      </c>
      <c r="J24" s="7" t="s">
        <v>111</v>
      </c>
      <c r="K24" s="7" t="s">
        <v>22</v>
      </c>
    </row>
    <row r="25" spans="1:11" s="8" customFormat="1" x14ac:dyDescent="0.25">
      <c r="A25" s="7">
        <v>24</v>
      </c>
      <c r="B25" s="7" t="s">
        <v>123</v>
      </c>
      <c r="C25" s="7" t="s">
        <v>14</v>
      </c>
      <c r="D25" s="7" t="s">
        <v>15</v>
      </c>
      <c r="E25" s="7" t="s">
        <v>116</v>
      </c>
      <c r="F25" s="7" t="s">
        <v>55</v>
      </c>
      <c r="G25" s="7" t="s">
        <v>53</v>
      </c>
      <c r="H25" s="7" t="s">
        <v>124</v>
      </c>
      <c r="I25" s="7" t="s">
        <v>24</v>
      </c>
      <c r="J25" s="7" t="s">
        <v>112</v>
      </c>
      <c r="K25" s="7" t="s">
        <v>22</v>
      </c>
    </row>
    <row r="26" spans="1:11" s="8" customFormat="1" x14ac:dyDescent="0.25">
      <c r="A26" s="7">
        <v>25</v>
      </c>
      <c r="B26" s="7" t="s">
        <v>133</v>
      </c>
      <c r="C26" s="7" t="s">
        <v>14</v>
      </c>
      <c r="D26" s="7" t="s">
        <v>15</v>
      </c>
      <c r="E26" s="7" t="s">
        <v>129</v>
      </c>
      <c r="F26" s="7" t="s">
        <v>17</v>
      </c>
      <c r="G26" s="7" t="s">
        <v>18</v>
      </c>
      <c r="H26" s="7" t="s">
        <v>134</v>
      </c>
      <c r="I26" s="7" t="s">
        <v>24</v>
      </c>
      <c r="J26" s="7" t="s">
        <v>125</v>
      </c>
      <c r="K26" s="7" t="s">
        <v>18</v>
      </c>
    </row>
    <row r="27" spans="1:11" s="8" customFormat="1" x14ac:dyDescent="0.25">
      <c r="A27" s="7">
        <v>26</v>
      </c>
      <c r="B27" s="7" t="s">
        <v>135</v>
      </c>
      <c r="C27" s="7" t="s">
        <v>14</v>
      </c>
      <c r="D27" s="7" t="s">
        <v>15</v>
      </c>
      <c r="E27" s="7" t="s">
        <v>130</v>
      </c>
      <c r="F27" s="7" t="s">
        <v>98</v>
      </c>
      <c r="G27" s="7" t="s">
        <v>99</v>
      </c>
      <c r="H27" s="7" t="s">
        <v>136</v>
      </c>
      <c r="I27" s="7" t="s">
        <v>25</v>
      </c>
      <c r="J27" s="7" t="s">
        <v>126</v>
      </c>
      <c r="K27" s="7" t="s">
        <v>22</v>
      </c>
    </row>
    <row r="28" spans="1:11" s="8" customFormat="1" x14ac:dyDescent="0.25">
      <c r="A28" s="7">
        <v>27</v>
      </c>
      <c r="B28" s="7" t="s">
        <v>137</v>
      </c>
      <c r="C28" s="7" t="s">
        <v>14</v>
      </c>
      <c r="D28" s="7" t="s">
        <v>15</v>
      </c>
      <c r="E28" s="7" t="s">
        <v>131</v>
      </c>
      <c r="F28" s="7" t="s">
        <v>55</v>
      </c>
      <c r="G28" s="7" t="s">
        <v>53</v>
      </c>
      <c r="H28" s="7" t="s">
        <v>138</v>
      </c>
      <c r="I28" s="7" t="s">
        <v>24</v>
      </c>
      <c r="J28" s="7" t="s">
        <v>127</v>
      </c>
      <c r="K28" s="7" t="s">
        <v>22</v>
      </c>
    </row>
    <row r="29" spans="1:11" s="8" customFormat="1" x14ac:dyDescent="0.25">
      <c r="A29" s="7">
        <v>28</v>
      </c>
      <c r="B29" s="7" t="s">
        <v>139</v>
      </c>
      <c r="C29" s="7" t="s">
        <v>14</v>
      </c>
      <c r="D29" s="7" t="s">
        <v>15</v>
      </c>
      <c r="E29" s="7" t="s">
        <v>132</v>
      </c>
      <c r="F29" s="7" t="s">
        <v>55</v>
      </c>
      <c r="G29" s="7" t="s">
        <v>53</v>
      </c>
      <c r="H29" s="7" t="s">
        <v>140</v>
      </c>
      <c r="I29" s="7" t="s">
        <v>24</v>
      </c>
      <c r="J29" s="7" t="s">
        <v>128</v>
      </c>
      <c r="K29" s="7" t="s">
        <v>22</v>
      </c>
    </row>
    <row r="30" spans="1:11" x14ac:dyDescent="0.25">
      <c r="A30" s="11"/>
      <c r="B30" s="11"/>
      <c r="C30" s="11"/>
      <c r="D30" s="11"/>
      <c r="E30" s="11"/>
      <c r="F30" s="11"/>
      <c r="G30" s="11"/>
      <c r="H30" s="11"/>
      <c r="I30" s="11"/>
      <c r="J30" s="11"/>
      <c r="K30" s="11"/>
    </row>
    <row r="31" spans="1:11" x14ac:dyDescent="0.25">
      <c r="A31" s="11"/>
      <c r="B31" s="11"/>
      <c r="C31" s="11"/>
      <c r="D31" s="11"/>
      <c r="E31" s="11"/>
      <c r="F31" s="11"/>
      <c r="G31" s="11"/>
      <c r="H31" s="11"/>
      <c r="I31" s="11"/>
      <c r="J31" s="11"/>
      <c r="K31" s="11"/>
    </row>
    <row r="32" spans="1:11" x14ac:dyDescent="0.25">
      <c r="A32" s="11"/>
      <c r="B32" s="11"/>
      <c r="C32" s="11"/>
      <c r="D32" s="11"/>
      <c r="E32" s="11"/>
      <c r="F32" s="11"/>
      <c r="G32" s="11"/>
      <c r="H32" s="11"/>
      <c r="I32" s="11"/>
      <c r="J32" s="11"/>
      <c r="K32" s="11"/>
    </row>
  </sheetData>
  <autoFilter ref="A1:K29"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B657F-0BAD-4DF8-BA58-E07351F31F9C}">
  <sheetPr>
    <pageSetUpPr fitToPage="1"/>
  </sheetPr>
  <dimension ref="A1:K18"/>
  <sheetViews>
    <sheetView zoomScaleNormal="100" workbookViewId="0">
      <selection activeCell="G20" sqref="G20"/>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11.5703125" style="1" customWidth="1"/>
    <col min="6" max="6" width="10.140625" style="1" customWidth="1"/>
    <col min="7" max="7" width="58.85546875" style="1" customWidth="1"/>
    <col min="8" max="8" width="5.7109375" style="1" customWidth="1"/>
    <col min="9" max="9" width="23.42578125" style="1" customWidth="1"/>
    <col min="10" max="10" width="121.42578125" style="15"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19" customFormat="1" x14ac:dyDescent="0.25">
      <c r="A2" s="17">
        <v>1</v>
      </c>
      <c r="B2" s="17" t="s">
        <v>159</v>
      </c>
      <c r="C2" s="17" t="s">
        <v>18</v>
      </c>
      <c r="D2" s="17" t="s">
        <v>18</v>
      </c>
      <c r="E2" s="17" t="s">
        <v>17</v>
      </c>
      <c r="F2" s="17" t="s">
        <v>18</v>
      </c>
      <c r="G2" s="17" t="s">
        <v>18</v>
      </c>
      <c r="H2" s="17" t="s">
        <v>18</v>
      </c>
      <c r="I2" s="17" t="s">
        <v>18</v>
      </c>
      <c r="J2" s="17" t="s">
        <v>159</v>
      </c>
      <c r="K2" s="17" t="s">
        <v>18</v>
      </c>
    </row>
    <row r="3" spans="1:11" s="18" customFormat="1" ht="36" x14ac:dyDescent="0.25">
      <c r="A3" s="16">
        <v>2</v>
      </c>
      <c r="B3" s="17" t="s">
        <v>142</v>
      </c>
      <c r="C3" s="16" t="s">
        <v>14</v>
      </c>
      <c r="D3" s="16" t="s">
        <v>15</v>
      </c>
      <c r="E3" s="16" t="s">
        <v>21</v>
      </c>
      <c r="F3" s="16" t="s">
        <v>143</v>
      </c>
      <c r="G3" s="17" t="s">
        <v>144</v>
      </c>
      <c r="H3" s="16" t="s">
        <v>145</v>
      </c>
      <c r="I3" s="16" t="s">
        <v>24</v>
      </c>
      <c r="J3" s="17" t="s">
        <v>141</v>
      </c>
      <c r="K3" s="16" t="s">
        <v>22</v>
      </c>
    </row>
    <row r="4" spans="1:11" s="18" customFormat="1" ht="36" x14ac:dyDescent="0.25">
      <c r="A4" s="16">
        <v>3</v>
      </c>
      <c r="B4" s="17" t="s">
        <v>146</v>
      </c>
      <c r="C4" s="16" t="s">
        <v>14</v>
      </c>
      <c r="D4" s="16" t="s">
        <v>15</v>
      </c>
      <c r="E4" s="16" t="s">
        <v>48</v>
      </c>
      <c r="F4" s="16" t="s">
        <v>17</v>
      </c>
      <c r="G4" s="17" t="s">
        <v>18</v>
      </c>
      <c r="H4" s="16" t="s">
        <v>147</v>
      </c>
      <c r="I4" s="16" t="s">
        <v>24</v>
      </c>
      <c r="J4" s="17" t="s">
        <v>163</v>
      </c>
      <c r="K4" s="16" t="s">
        <v>18</v>
      </c>
    </row>
    <row r="5" spans="1:11" s="18" customFormat="1" ht="24" x14ac:dyDescent="0.25">
      <c r="A5" s="16">
        <v>4</v>
      </c>
      <c r="B5" s="16" t="s">
        <v>150</v>
      </c>
      <c r="C5" s="16" t="s">
        <v>14</v>
      </c>
      <c r="D5" s="16" t="s">
        <v>15</v>
      </c>
      <c r="E5" s="16" t="s">
        <v>148</v>
      </c>
      <c r="F5" s="16" t="s">
        <v>55</v>
      </c>
      <c r="G5" s="16" t="s">
        <v>53</v>
      </c>
      <c r="H5" s="16" t="s">
        <v>151</v>
      </c>
      <c r="I5" s="16" t="s">
        <v>24</v>
      </c>
      <c r="J5" s="17" t="s">
        <v>149</v>
      </c>
      <c r="K5" s="16" t="s">
        <v>22</v>
      </c>
    </row>
    <row r="6" spans="1:11" x14ac:dyDescent="0.25">
      <c r="A6" s="12">
        <v>5</v>
      </c>
      <c r="B6" s="12" t="s">
        <v>153</v>
      </c>
      <c r="C6" s="12" t="s">
        <v>14</v>
      </c>
      <c r="D6" s="12" t="s">
        <v>15</v>
      </c>
      <c r="E6" s="12" t="s">
        <v>55</v>
      </c>
      <c r="F6" s="12" t="s">
        <v>21</v>
      </c>
      <c r="G6" s="12" t="s">
        <v>17</v>
      </c>
      <c r="H6" s="12" t="s">
        <v>60</v>
      </c>
      <c r="I6" s="12" t="s">
        <v>24</v>
      </c>
      <c r="J6" s="13" t="s">
        <v>40</v>
      </c>
      <c r="K6" s="12" t="s">
        <v>18</v>
      </c>
    </row>
    <row r="7" spans="1:11" x14ac:dyDescent="0.25">
      <c r="A7" s="12">
        <v>6</v>
      </c>
      <c r="B7" s="12" t="s">
        <v>152</v>
      </c>
      <c r="C7" s="12" t="s">
        <v>14</v>
      </c>
      <c r="D7" s="12" t="s">
        <v>15</v>
      </c>
      <c r="E7" s="12" t="s">
        <v>55</v>
      </c>
      <c r="F7" s="12" t="s">
        <v>21</v>
      </c>
      <c r="G7" s="12" t="s">
        <v>21</v>
      </c>
      <c r="H7" s="12" t="s">
        <v>97</v>
      </c>
      <c r="I7" s="12" t="s">
        <v>24</v>
      </c>
      <c r="J7" s="13" t="s">
        <v>41</v>
      </c>
      <c r="K7" s="12" t="s">
        <v>18</v>
      </c>
    </row>
    <row r="8" spans="1:11" x14ac:dyDescent="0.25">
      <c r="A8" s="12">
        <v>7</v>
      </c>
      <c r="B8" s="12" t="s">
        <v>154</v>
      </c>
      <c r="C8" s="12" t="s">
        <v>14</v>
      </c>
      <c r="D8" s="12" t="s">
        <v>15</v>
      </c>
      <c r="E8" s="12" t="s">
        <v>155</v>
      </c>
      <c r="F8" s="12" t="s">
        <v>21</v>
      </c>
      <c r="G8" s="12" t="s">
        <v>17</v>
      </c>
      <c r="H8" s="12" t="s">
        <v>156</v>
      </c>
      <c r="I8" s="12" t="s">
        <v>24</v>
      </c>
      <c r="J8" s="13" t="s">
        <v>65</v>
      </c>
      <c r="K8" s="12" t="s">
        <v>18</v>
      </c>
    </row>
    <row r="9" spans="1:11" x14ac:dyDescent="0.25">
      <c r="A9" s="12">
        <v>8</v>
      </c>
      <c r="B9" s="12" t="s">
        <v>157</v>
      </c>
      <c r="C9" s="12" t="s">
        <v>14</v>
      </c>
      <c r="D9" s="12" t="s">
        <v>15</v>
      </c>
      <c r="E9" s="12" t="s">
        <v>155</v>
      </c>
      <c r="F9" s="12" t="s">
        <v>21</v>
      </c>
      <c r="G9" s="12" t="s">
        <v>21</v>
      </c>
      <c r="H9" s="12" t="s">
        <v>158</v>
      </c>
      <c r="I9" s="12" t="s">
        <v>24</v>
      </c>
      <c r="J9" s="13" t="s">
        <v>66</v>
      </c>
      <c r="K9" s="12" t="s">
        <v>18</v>
      </c>
    </row>
    <row r="10" spans="1:11" x14ac:dyDescent="0.25">
      <c r="A10" s="12">
        <v>9</v>
      </c>
      <c r="B10" s="12" t="s">
        <v>160</v>
      </c>
      <c r="C10" s="12" t="s">
        <v>18</v>
      </c>
      <c r="D10" s="12" t="s">
        <v>18</v>
      </c>
      <c r="E10" s="12" t="s">
        <v>161</v>
      </c>
      <c r="F10" s="12" t="s">
        <v>18</v>
      </c>
      <c r="G10" s="12" t="s">
        <v>18</v>
      </c>
      <c r="H10" s="12" t="s">
        <v>18</v>
      </c>
      <c r="I10" s="12" t="s">
        <v>24</v>
      </c>
      <c r="J10" s="13" t="s">
        <v>160</v>
      </c>
      <c r="K10" s="12" t="s">
        <v>18</v>
      </c>
    </row>
    <row r="11" spans="1:11" s="18" customFormat="1" ht="36" x14ac:dyDescent="0.25">
      <c r="A11" s="16">
        <v>10</v>
      </c>
      <c r="B11" s="17" t="s">
        <v>165</v>
      </c>
      <c r="C11" s="16" t="s">
        <v>14</v>
      </c>
      <c r="D11" s="16" t="s">
        <v>15</v>
      </c>
      <c r="E11" s="16" t="s">
        <v>162</v>
      </c>
      <c r="F11" s="16" t="s">
        <v>143</v>
      </c>
      <c r="G11" s="17" t="s">
        <v>144</v>
      </c>
      <c r="H11" s="16" t="s">
        <v>166</v>
      </c>
      <c r="I11" s="16" t="s">
        <v>25</v>
      </c>
      <c r="J11" s="17" t="s">
        <v>164</v>
      </c>
      <c r="K11" s="16" t="s">
        <v>22</v>
      </c>
    </row>
    <row r="12" spans="1:11" s="18" customFormat="1" ht="24" x14ac:dyDescent="0.25">
      <c r="A12" s="16">
        <v>11</v>
      </c>
      <c r="B12" s="17" t="s">
        <v>167</v>
      </c>
      <c r="C12" s="16" t="s">
        <v>14</v>
      </c>
      <c r="D12" s="16" t="s">
        <v>15</v>
      </c>
      <c r="E12" s="16" t="s">
        <v>120</v>
      </c>
      <c r="F12" s="16" t="s">
        <v>55</v>
      </c>
      <c r="G12" s="17" t="s">
        <v>53</v>
      </c>
      <c r="H12" s="16" t="s">
        <v>50</v>
      </c>
      <c r="I12" s="16" t="s">
        <v>25</v>
      </c>
      <c r="J12" s="17" t="s">
        <v>174</v>
      </c>
      <c r="K12" s="16" t="s">
        <v>22</v>
      </c>
    </row>
    <row r="13" spans="1:11" s="18" customFormat="1" ht="24" x14ac:dyDescent="0.25">
      <c r="A13" s="16">
        <v>12</v>
      </c>
      <c r="B13" s="16" t="s">
        <v>169</v>
      </c>
      <c r="C13" s="16" t="s">
        <v>14</v>
      </c>
      <c r="D13" s="16" t="s">
        <v>15</v>
      </c>
      <c r="E13" s="16" t="s">
        <v>168</v>
      </c>
      <c r="F13" s="16" t="s">
        <v>55</v>
      </c>
      <c r="G13" s="16" t="s">
        <v>53</v>
      </c>
      <c r="H13" s="16" t="s">
        <v>170</v>
      </c>
      <c r="I13" s="16" t="s">
        <v>25</v>
      </c>
      <c r="J13" s="17" t="s">
        <v>171</v>
      </c>
      <c r="K13" s="16" t="s">
        <v>22</v>
      </c>
    </row>
    <row r="14" spans="1:11" s="20" customFormat="1" ht="12" x14ac:dyDescent="0.2">
      <c r="A14" s="12">
        <v>13</v>
      </c>
      <c r="B14" s="12" t="s">
        <v>160</v>
      </c>
      <c r="C14" s="12" t="s">
        <v>18</v>
      </c>
      <c r="D14" s="12" t="s">
        <v>18</v>
      </c>
      <c r="E14" s="12" t="s">
        <v>172</v>
      </c>
      <c r="F14" s="12" t="s">
        <v>18</v>
      </c>
      <c r="G14" s="12" t="s">
        <v>18</v>
      </c>
      <c r="H14" s="12" t="s">
        <v>18</v>
      </c>
      <c r="I14" s="12" t="s">
        <v>25</v>
      </c>
      <c r="J14" s="13" t="s">
        <v>160</v>
      </c>
      <c r="K14" s="12" t="s">
        <v>18</v>
      </c>
    </row>
    <row r="15" spans="1:11" s="20" customFormat="1" ht="12" x14ac:dyDescent="0.2">
      <c r="A15" s="12">
        <v>14</v>
      </c>
      <c r="B15" s="12" t="s">
        <v>159</v>
      </c>
      <c r="C15" s="12" t="s">
        <v>18</v>
      </c>
      <c r="D15" s="12" t="s">
        <v>18</v>
      </c>
      <c r="E15" s="12" t="s">
        <v>173</v>
      </c>
      <c r="F15" s="12" t="s">
        <v>18</v>
      </c>
      <c r="G15" s="12" t="s">
        <v>18</v>
      </c>
      <c r="H15" s="12" t="s">
        <v>18</v>
      </c>
      <c r="I15" s="12" t="s">
        <v>18</v>
      </c>
      <c r="J15" s="13" t="s">
        <v>159</v>
      </c>
      <c r="K15" s="12" t="s">
        <v>18</v>
      </c>
    </row>
    <row r="16" spans="1:11" x14ac:dyDescent="0.25">
      <c r="A16" s="11"/>
      <c r="B16" s="11"/>
      <c r="C16" s="11"/>
      <c r="D16" s="11"/>
      <c r="E16" s="11"/>
      <c r="F16" s="11"/>
      <c r="G16" s="11"/>
      <c r="H16" s="11"/>
      <c r="I16" s="11"/>
      <c r="J16" s="14"/>
      <c r="K16" s="11"/>
    </row>
    <row r="17" spans="1:11" x14ac:dyDescent="0.25">
      <c r="A17" s="11"/>
      <c r="B17" s="11"/>
      <c r="C17" s="11"/>
      <c r="D17" s="11"/>
      <c r="E17" s="11"/>
      <c r="F17" s="11"/>
      <c r="G17" s="11"/>
      <c r="H17" s="11"/>
      <c r="I17" s="11"/>
      <c r="J17" s="14"/>
      <c r="K17" s="11"/>
    </row>
    <row r="18" spans="1:11" x14ac:dyDescent="0.25">
      <c r="A18" s="11"/>
      <c r="B18" s="11"/>
      <c r="C18" s="11"/>
      <c r="D18" s="11"/>
      <c r="E18" s="11"/>
      <c r="F18" s="11"/>
      <c r="G18" s="11"/>
      <c r="H18" s="11"/>
      <c r="I18" s="11"/>
      <c r="J18" s="14"/>
      <c r="K18" s="11"/>
    </row>
  </sheetData>
  <autoFilter ref="A1:K15"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7EF53-64C8-4E32-A53D-867BE06A0082}">
  <dimension ref="A1:R14"/>
  <sheetViews>
    <sheetView workbookViewId="0">
      <selection activeCell="E22" sqref="E22"/>
    </sheetView>
  </sheetViews>
  <sheetFormatPr defaultRowHeight="15" x14ac:dyDescent="0.25"/>
  <cols>
    <col min="1" max="1" width="9.140625" style="3"/>
    <col min="2" max="2" width="28.42578125" style="3" customWidth="1"/>
    <col min="3" max="3" width="9.42578125" style="3" bestFit="1" customWidth="1"/>
    <col min="4" max="4" width="22.28515625" style="41" customWidth="1"/>
    <col min="5" max="8" width="11.7109375" style="3" bestFit="1" customWidth="1"/>
    <col min="9" max="9" width="15.140625" style="3" customWidth="1"/>
    <col min="10" max="10" width="15.42578125" style="3" customWidth="1"/>
    <col min="11" max="11" width="17" style="37" customWidth="1"/>
    <col min="12" max="18" width="9.140625" style="3"/>
  </cols>
  <sheetData>
    <row r="1" spans="1:18" s="21" customFormat="1" ht="60" x14ac:dyDescent="0.25">
      <c r="A1" s="2" t="s">
        <v>11</v>
      </c>
      <c r="B1" s="2" t="s">
        <v>175</v>
      </c>
      <c r="C1" s="2" t="s">
        <v>181</v>
      </c>
      <c r="D1" s="40" t="s">
        <v>221</v>
      </c>
      <c r="E1" s="25" t="s">
        <v>192</v>
      </c>
      <c r="F1" s="25" t="s">
        <v>193</v>
      </c>
      <c r="G1" s="25" t="s">
        <v>194</v>
      </c>
      <c r="H1" s="43" t="s">
        <v>195</v>
      </c>
      <c r="I1" s="38" t="s">
        <v>196</v>
      </c>
      <c r="J1" s="38" t="s">
        <v>197</v>
      </c>
      <c r="K1" s="45" t="s">
        <v>219</v>
      </c>
      <c r="L1" s="22"/>
      <c r="M1" s="22"/>
      <c r="N1" s="22"/>
      <c r="O1" s="22"/>
      <c r="P1" s="22"/>
      <c r="Q1" s="22"/>
      <c r="R1" s="22"/>
    </row>
    <row r="2" spans="1:18" x14ac:dyDescent="0.25">
      <c r="A2" s="4">
        <v>1</v>
      </c>
      <c r="B2" s="4" t="s">
        <v>176</v>
      </c>
      <c r="C2" s="24">
        <v>4</v>
      </c>
      <c r="D2" s="42" t="s">
        <v>210</v>
      </c>
      <c r="E2" s="26" t="s">
        <v>210</v>
      </c>
      <c r="F2" s="26" t="s">
        <v>210</v>
      </c>
      <c r="G2" s="26" t="s">
        <v>222</v>
      </c>
      <c r="H2" s="44" t="s">
        <v>191</v>
      </c>
      <c r="I2" s="39" t="str">
        <f>_xlfn.CONCAT(D2:H2)</f>
        <v>00000085f1</v>
      </c>
      <c r="J2" s="39">
        <f>HEX2DEC(I2)</f>
        <v>34289</v>
      </c>
      <c r="K2" s="46">
        <f>J2/1000</f>
        <v>34.289000000000001</v>
      </c>
    </row>
    <row r="3" spans="1:18" x14ac:dyDescent="0.25">
      <c r="A3" s="4">
        <v>2</v>
      </c>
      <c r="B3" s="4" t="s">
        <v>177</v>
      </c>
      <c r="C3" s="24">
        <v>4</v>
      </c>
      <c r="D3" s="42" t="s">
        <v>210</v>
      </c>
      <c r="E3" s="26" t="s">
        <v>210</v>
      </c>
      <c r="F3" s="26" t="s">
        <v>210</v>
      </c>
      <c r="G3" s="26" t="s">
        <v>211</v>
      </c>
      <c r="H3" s="44" t="s">
        <v>224</v>
      </c>
      <c r="I3" s="39" t="str">
        <f t="shared" ref="I3:I13" si="0">_xlfn.CONCAT(D3:H3)</f>
        <v>000000ea48</v>
      </c>
      <c r="J3" s="39">
        <f t="shared" ref="J3:J13" si="1">HEX2DEC(I3)</f>
        <v>59976</v>
      </c>
      <c r="K3" s="46">
        <f>J3/1000</f>
        <v>59.975999999999999</v>
      </c>
    </row>
    <row r="4" spans="1:18" x14ac:dyDescent="0.25">
      <c r="A4" s="4">
        <v>3</v>
      </c>
      <c r="B4" s="4" t="s">
        <v>178</v>
      </c>
      <c r="C4" s="24">
        <v>4</v>
      </c>
      <c r="D4" s="42" t="s">
        <v>210</v>
      </c>
      <c r="E4" s="26" t="s">
        <v>210</v>
      </c>
      <c r="F4" s="26" t="s">
        <v>210</v>
      </c>
      <c r="G4" s="26" t="s">
        <v>225</v>
      </c>
      <c r="H4" s="44" t="s">
        <v>226</v>
      </c>
      <c r="I4" s="39" t="str">
        <f t="shared" si="0"/>
        <v>00000079ed</v>
      </c>
      <c r="J4" s="39">
        <f t="shared" si="1"/>
        <v>31213</v>
      </c>
      <c r="K4" s="46">
        <f>J4/1000</f>
        <v>31.213000000000001</v>
      </c>
    </row>
    <row r="5" spans="1:18" x14ac:dyDescent="0.25">
      <c r="A5" s="4">
        <v>4</v>
      </c>
      <c r="B5" s="4" t="s">
        <v>179</v>
      </c>
      <c r="C5" s="24">
        <v>2</v>
      </c>
      <c r="D5" s="42" t="s">
        <v>210</v>
      </c>
      <c r="E5" s="26" t="s">
        <v>190</v>
      </c>
      <c r="F5" s="26" t="s">
        <v>199</v>
      </c>
      <c r="G5" s="26"/>
      <c r="H5" s="44"/>
      <c r="I5" s="39" t="str">
        <f t="shared" si="0"/>
        <v>001546</v>
      </c>
      <c r="J5" s="39">
        <f t="shared" si="1"/>
        <v>5446</v>
      </c>
      <c r="K5" s="47">
        <f>INT(J5/10)</f>
        <v>544</v>
      </c>
    </row>
    <row r="6" spans="1:18" x14ac:dyDescent="0.25">
      <c r="A6" s="4">
        <v>5</v>
      </c>
      <c r="B6" s="4" t="s">
        <v>180</v>
      </c>
      <c r="C6" s="24">
        <v>2</v>
      </c>
      <c r="D6" s="42" t="s">
        <v>210</v>
      </c>
      <c r="E6" s="26" t="s">
        <v>227</v>
      </c>
      <c r="F6" s="26" t="s">
        <v>203</v>
      </c>
      <c r="G6" s="26"/>
      <c r="H6" s="44"/>
      <c r="I6" s="39" t="str">
        <f t="shared" si="0"/>
        <v>00adbc</v>
      </c>
      <c r="J6" s="39">
        <f t="shared" si="1"/>
        <v>44476</v>
      </c>
      <c r="K6" s="47">
        <f>INT(J6/10)</f>
        <v>4447</v>
      </c>
    </row>
    <row r="7" spans="1:18" x14ac:dyDescent="0.25">
      <c r="A7" s="4">
        <v>6</v>
      </c>
      <c r="B7" s="4" t="s">
        <v>182</v>
      </c>
      <c r="C7" s="24">
        <v>2</v>
      </c>
      <c r="D7" s="42" t="s">
        <v>210</v>
      </c>
      <c r="E7" s="26" t="s">
        <v>201</v>
      </c>
      <c r="F7" s="26" t="s">
        <v>202</v>
      </c>
      <c r="G7" s="26"/>
      <c r="H7" s="44"/>
      <c r="I7" s="39" t="str">
        <f t="shared" si="0"/>
        <v>002143</v>
      </c>
      <c r="J7" s="39">
        <f t="shared" si="1"/>
        <v>8515</v>
      </c>
      <c r="K7" s="47">
        <f>INT(J7)</f>
        <v>8515</v>
      </c>
    </row>
    <row r="8" spans="1:18" x14ac:dyDescent="0.25">
      <c r="A8" s="4">
        <v>7</v>
      </c>
      <c r="B8" s="4" t="s">
        <v>183</v>
      </c>
      <c r="C8" s="24">
        <v>4</v>
      </c>
      <c r="D8" s="42" t="s">
        <v>210</v>
      </c>
      <c r="E8" s="26" t="s">
        <v>210</v>
      </c>
      <c r="F8" s="26" t="s">
        <v>204</v>
      </c>
      <c r="G8" s="26" t="s">
        <v>205</v>
      </c>
      <c r="H8" s="44" t="s">
        <v>206</v>
      </c>
      <c r="I8" s="39" t="str">
        <f t="shared" si="0"/>
        <v>0000e0ff54</v>
      </c>
      <c r="J8" s="39">
        <f t="shared" si="1"/>
        <v>14745428</v>
      </c>
      <c r="K8" s="47">
        <f>INT(J8-1000000000)</f>
        <v>-985254572</v>
      </c>
    </row>
    <row r="9" spans="1:18" x14ac:dyDescent="0.25">
      <c r="A9" s="4">
        <v>8</v>
      </c>
      <c r="B9" s="4" t="s">
        <v>184</v>
      </c>
      <c r="C9" s="24">
        <v>4</v>
      </c>
      <c r="D9" s="42" t="s">
        <v>210</v>
      </c>
      <c r="E9" s="26" t="s">
        <v>230</v>
      </c>
      <c r="F9" s="26" t="s">
        <v>200</v>
      </c>
      <c r="G9" s="26" t="s">
        <v>229</v>
      </c>
      <c r="H9" s="44" t="s">
        <v>207</v>
      </c>
      <c r="I9" s="39" t="str">
        <f t="shared" si="0"/>
        <v>006a052010</v>
      </c>
      <c r="J9" s="39">
        <f t="shared" si="1"/>
        <v>1778720784</v>
      </c>
      <c r="K9" s="47">
        <f>INT(J9-1000000000)</f>
        <v>778720784</v>
      </c>
    </row>
    <row r="10" spans="1:18" x14ac:dyDescent="0.25">
      <c r="A10" s="4">
        <v>9</v>
      </c>
      <c r="B10" s="4" t="s">
        <v>185</v>
      </c>
      <c r="C10" s="24">
        <v>4</v>
      </c>
      <c r="D10" s="42" t="s">
        <v>210</v>
      </c>
      <c r="E10" s="26" t="s">
        <v>198</v>
      </c>
      <c r="F10" s="26" t="s">
        <v>208</v>
      </c>
      <c r="G10" s="26" t="s">
        <v>209</v>
      </c>
      <c r="H10" s="44" t="s">
        <v>210</v>
      </c>
      <c r="I10" s="39" t="str">
        <f t="shared" si="0"/>
        <v>0064980200</v>
      </c>
      <c r="J10" s="39">
        <f t="shared" si="1"/>
        <v>1687683584</v>
      </c>
      <c r="K10" s="47">
        <f>INT(J10-1000000000)</f>
        <v>687683584</v>
      </c>
    </row>
    <row r="11" spans="1:18" x14ac:dyDescent="0.25">
      <c r="A11" s="4">
        <v>10</v>
      </c>
      <c r="B11" s="4" t="s">
        <v>186</v>
      </c>
      <c r="C11" s="24">
        <v>4</v>
      </c>
      <c r="D11" s="42" t="s">
        <v>210</v>
      </c>
      <c r="E11" s="26" t="s">
        <v>231</v>
      </c>
      <c r="F11" s="26" t="s">
        <v>212</v>
      </c>
      <c r="G11" s="26" t="s">
        <v>213</v>
      </c>
      <c r="H11" s="44" t="s">
        <v>214</v>
      </c>
      <c r="I11" s="39" t="str">
        <f t="shared" si="0"/>
        <v>002bae4080</v>
      </c>
      <c r="J11" s="39">
        <f t="shared" si="1"/>
        <v>732840064</v>
      </c>
      <c r="K11" s="47">
        <f>INT(J11-1000000000)</f>
        <v>-267159936</v>
      </c>
    </row>
    <row r="12" spans="1:18" x14ac:dyDescent="0.25">
      <c r="A12" s="4">
        <v>11</v>
      </c>
      <c r="B12" s="4" t="s">
        <v>187</v>
      </c>
      <c r="C12" s="24">
        <v>4</v>
      </c>
      <c r="D12" s="42" t="s">
        <v>210</v>
      </c>
      <c r="E12" s="26" t="s">
        <v>232</v>
      </c>
      <c r="F12" s="26" t="s">
        <v>215</v>
      </c>
      <c r="G12" s="26" t="s">
        <v>216</v>
      </c>
      <c r="H12" s="44" t="s">
        <v>217</v>
      </c>
      <c r="I12" s="39" t="str">
        <f t="shared" si="0"/>
        <v>002812eeab</v>
      </c>
      <c r="J12" s="39">
        <f t="shared" si="1"/>
        <v>672329387</v>
      </c>
      <c r="K12" s="48">
        <f>(J12-1000000)/1000</f>
        <v>671329.38699999999</v>
      </c>
    </row>
    <row r="13" spans="1:18" x14ac:dyDescent="0.25">
      <c r="A13" s="4">
        <v>12</v>
      </c>
      <c r="B13" s="4" t="s">
        <v>188</v>
      </c>
      <c r="C13" s="24">
        <v>4</v>
      </c>
      <c r="D13" s="42" t="s">
        <v>210</v>
      </c>
      <c r="E13" s="26" t="s">
        <v>210</v>
      </c>
      <c r="F13" s="26" t="s">
        <v>210</v>
      </c>
      <c r="G13" s="26" t="s">
        <v>210</v>
      </c>
      <c r="H13" s="44" t="s">
        <v>218</v>
      </c>
      <c r="I13" s="39" t="str">
        <f t="shared" si="0"/>
        <v>0000000056</v>
      </c>
      <c r="J13" s="39">
        <f t="shared" si="1"/>
        <v>86</v>
      </c>
      <c r="K13" s="46">
        <f>(J13-1000000)/1000</f>
        <v>-999.91399999999999</v>
      </c>
    </row>
    <row r="14" spans="1:18" x14ac:dyDescent="0.25">
      <c r="B14" s="23" t="s">
        <v>189</v>
      </c>
      <c r="C14" s="3">
        <f>SUM(C2:C13)</f>
        <v>42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60FF-9CA3-4972-9764-D5189C56A132}">
  <dimension ref="A1:R14"/>
  <sheetViews>
    <sheetView tabSelected="1" workbookViewId="0">
      <selection activeCell="K6" sqref="K6"/>
    </sheetView>
  </sheetViews>
  <sheetFormatPr defaultRowHeight="15" x14ac:dyDescent="0.25"/>
  <cols>
    <col min="1" max="1" width="9.140625" style="3"/>
    <col min="2" max="2" width="28.42578125" style="3" customWidth="1"/>
    <col min="3" max="3" width="9.42578125" style="3" bestFit="1" customWidth="1"/>
    <col min="4" max="4" width="22.28515625" style="41" customWidth="1"/>
    <col min="5" max="8" width="11.7109375" style="3" bestFit="1" customWidth="1"/>
    <col min="9" max="9" width="15.140625" style="3" customWidth="1"/>
    <col min="10" max="10" width="15.42578125" style="3" customWidth="1"/>
    <col min="11" max="11" width="17" style="37" customWidth="1"/>
    <col min="12" max="18" width="9.140625" style="3"/>
  </cols>
  <sheetData>
    <row r="1" spans="1:18" s="21" customFormat="1" ht="60" x14ac:dyDescent="0.25">
      <c r="A1" s="2" t="s">
        <v>11</v>
      </c>
      <c r="B1" s="2" t="s">
        <v>175</v>
      </c>
      <c r="C1" s="2" t="s">
        <v>181</v>
      </c>
      <c r="D1" s="40" t="s">
        <v>221</v>
      </c>
      <c r="E1" s="25" t="s">
        <v>192</v>
      </c>
      <c r="F1" s="25" t="s">
        <v>193</v>
      </c>
      <c r="G1" s="25" t="s">
        <v>194</v>
      </c>
      <c r="H1" s="43" t="s">
        <v>195</v>
      </c>
      <c r="I1" s="38" t="s">
        <v>196</v>
      </c>
      <c r="J1" s="38" t="s">
        <v>197</v>
      </c>
      <c r="K1" s="45" t="s">
        <v>219</v>
      </c>
      <c r="L1" s="22"/>
      <c r="M1" s="22"/>
      <c r="N1" s="22"/>
      <c r="O1" s="22"/>
      <c r="P1" s="22"/>
      <c r="Q1" s="22"/>
      <c r="R1" s="22"/>
    </row>
    <row r="2" spans="1:18" x14ac:dyDescent="0.25">
      <c r="A2" s="4">
        <v>1</v>
      </c>
      <c r="B2" s="4" t="s">
        <v>176</v>
      </c>
      <c r="C2" s="24">
        <v>4</v>
      </c>
      <c r="D2" s="42" t="s">
        <v>210</v>
      </c>
      <c r="E2" s="26" t="s">
        <v>210</v>
      </c>
      <c r="F2" s="26" t="s">
        <v>210</v>
      </c>
      <c r="G2" s="26" t="s">
        <v>233</v>
      </c>
      <c r="H2" s="44" t="s">
        <v>234</v>
      </c>
      <c r="I2" s="39" t="str">
        <f>_xlfn.CONCAT(D2:H2)</f>
        <v>000000C350</v>
      </c>
      <c r="J2" s="39">
        <f>HEX2DEC(I2)</f>
        <v>50000</v>
      </c>
      <c r="K2" s="46">
        <f>J2/1000</f>
        <v>50</v>
      </c>
    </row>
    <row r="3" spans="1:18" x14ac:dyDescent="0.25">
      <c r="A3" s="4">
        <v>2</v>
      </c>
      <c r="B3" s="4" t="s">
        <v>177</v>
      </c>
      <c r="C3" s="24">
        <v>4</v>
      </c>
      <c r="D3" s="42" t="s">
        <v>210</v>
      </c>
      <c r="E3" s="26" t="s">
        <v>210</v>
      </c>
      <c r="F3" s="26" t="s">
        <v>210</v>
      </c>
      <c r="G3" s="26" t="s">
        <v>235</v>
      </c>
      <c r="H3" s="44" t="s">
        <v>236</v>
      </c>
      <c r="I3" s="39" t="str">
        <f t="shared" ref="I3:I13" si="0">_xlfn.CONCAT(D3:H3)</f>
        <v>00000007D0</v>
      </c>
      <c r="J3" s="39">
        <f t="shared" ref="J3:J13" si="1">HEX2DEC(I3)</f>
        <v>2000</v>
      </c>
      <c r="K3" s="46">
        <f>J3/1000</f>
        <v>2</v>
      </c>
    </row>
    <row r="4" spans="1:18" x14ac:dyDescent="0.25">
      <c r="A4" s="4">
        <v>3</v>
      </c>
      <c r="B4" s="4" t="s">
        <v>178</v>
      </c>
      <c r="C4" s="24">
        <v>4</v>
      </c>
      <c r="D4" s="42" t="s">
        <v>210</v>
      </c>
      <c r="E4" s="26" t="s">
        <v>210</v>
      </c>
      <c r="F4" s="26" t="s">
        <v>228</v>
      </c>
      <c r="G4" s="26" t="s">
        <v>237</v>
      </c>
      <c r="H4" s="44" t="s">
        <v>238</v>
      </c>
      <c r="I4" s="39" t="str">
        <f t="shared" si="0"/>
        <v>00000186A0</v>
      </c>
      <c r="J4" s="39">
        <f t="shared" si="1"/>
        <v>100000</v>
      </c>
      <c r="K4" s="46">
        <f>J4/1000</f>
        <v>100</v>
      </c>
    </row>
    <row r="5" spans="1:18" x14ac:dyDescent="0.25">
      <c r="A5" s="4">
        <v>4</v>
      </c>
      <c r="B5" s="4" t="s">
        <v>179</v>
      </c>
      <c r="C5" s="24">
        <v>2</v>
      </c>
      <c r="D5" s="42" t="s">
        <v>210</v>
      </c>
      <c r="E5" s="26" t="s">
        <v>210</v>
      </c>
      <c r="F5" s="26" t="s">
        <v>239</v>
      </c>
      <c r="G5" s="26"/>
      <c r="H5" s="44"/>
      <c r="I5" s="39" t="str">
        <f t="shared" si="0"/>
        <v>0000FA</v>
      </c>
      <c r="J5" s="39">
        <f t="shared" si="1"/>
        <v>250</v>
      </c>
      <c r="K5" s="47">
        <f>INT(J5/10)</f>
        <v>25</v>
      </c>
    </row>
    <row r="6" spans="1:18" x14ac:dyDescent="0.25">
      <c r="A6" s="4">
        <v>5</v>
      </c>
      <c r="B6" s="4" t="s">
        <v>180</v>
      </c>
      <c r="C6" s="24">
        <v>2</v>
      </c>
      <c r="D6" s="42" t="s">
        <v>210</v>
      </c>
      <c r="E6" s="26" t="s">
        <v>210</v>
      </c>
      <c r="F6" s="26" t="s">
        <v>249</v>
      </c>
      <c r="G6" s="26"/>
      <c r="H6" s="44"/>
      <c r="I6" s="39" t="str">
        <f t="shared" si="0"/>
        <v>000032</v>
      </c>
      <c r="J6" s="39">
        <f t="shared" si="1"/>
        <v>50</v>
      </c>
      <c r="K6" s="47">
        <f>INT(J6/10)</f>
        <v>5</v>
      </c>
    </row>
    <row r="7" spans="1:18" x14ac:dyDescent="0.25">
      <c r="A7" s="4">
        <v>6</v>
      </c>
      <c r="B7" s="4" t="s">
        <v>182</v>
      </c>
      <c r="C7" s="24">
        <v>2</v>
      </c>
      <c r="D7" s="42" t="s">
        <v>210</v>
      </c>
      <c r="E7" s="26" t="s">
        <v>210</v>
      </c>
      <c r="F7" s="26" t="s">
        <v>214</v>
      </c>
      <c r="G7" s="26"/>
      <c r="H7" s="44"/>
      <c r="I7" s="39" t="str">
        <f t="shared" si="0"/>
        <v>000080</v>
      </c>
      <c r="J7" s="39">
        <f t="shared" si="1"/>
        <v>128</v>
      </c>
      <c r="K7" s="47">
        <f>INT(J7)</f>
        <v>128</v>
      </c>
    </row>
    <row r="8" spans="1:18" x14ac:dyDescent="0.25">
      <c r="A8" s="4">
        <v>7</v>
      </c>
      <c r="B8" s="4" t="s">
        <v>183</v>
      </c>
      <c r="C8" s="24">
        <v>4</v>
      </c>
      <c r="D8" s="42" t="s">
        <v>210</v>
      </c>
      <c r="E8" s="26" t="s">
        <v>240</v>
      </c>
      <c r="F8" s="26" t="s">
        <v>241</v>
      </c>
      <c r="G8" s="26" t="s">
        <v>242</v>
      </c>
      <c r="H8" s="44" t="s">
        <v>243</v>
      </c>
      <c r="I8" s="39" t="str">
        <f t="shared" si="0"/>
        <v>003B9AA2F0</v>
      </c>
      <c r="J8" s="39">
        <f t="shared" si="1"/>
        <v>999990000</v>
      </c>
      <c r="K8" s="47">
        <f>INT(J8-1000000000)</f>
        <v>-10000</v>
      </c>
    </row>
    <row r="9" spans="1:18" x14ac:dyDescent="0.25">
      <c r="A9" s="4">
        <v>8</v>
      </c>
      <c r="B9" s="4" t="s">
        <v>184</v>
      </c>
      <c r="C9" s="24">
        <v>4</v>
      </c>
      <c r="D9" s="42" t="s">
        <v>210</v>
      </c>
      <c r="E9" s="26" t="s">
        <v>240</v>
      </c>
      <c r="F9" s="26" t="s">
        <v>241</v>
      </c>
      <c r="G9" s="26" t="s">
        <v>244</v>
      </c>
      <c r="H9" s="44" t="s">
        <v>207</v>
      </c>
      <c r="I9" s="39" t="str">
        <f t="shared" si="0"/>
        <v>003B9AF110</v>
      </c>
      <c r="J9" s="39">
        <f t="shared" si="1"/>
        <v>1000010000</v>
      </c>
      <c r="K9" s="47">
        <f>INT(J9-1000000000)</f>
        <v>10000</v>
      </c>
    </row>
    <row r="10" spans="1:18" x14ac:dyDescent="0.25">
      <c r="A10" s="4">
        <v>9</v>
      </c>
      <c r="B10" s="4" t="s">
        <v>185</v>
      </c>
      <c r="C10" s="24">
        <v>4</v>
      </c>
      <c r="D10" s="42" t="s">
        <v>210</v>
      </c>
      <c r="E10" s="26" t="s">
        <v>240</v>
      </c>
      <c r="F10" s="26" t="s">
        <v>241</v>
      </c>
      <c r="G10" s="26" t="s">
        <v>245</v>
      </c>
      <c r="H10" s="44" t="s">
        <v>210</v>
      </c>
      <c r="I10" s="39" t="str">
        <f t="shared" si="0"/>
        <v>003B9ACA00</v>
      </c>
      <c r="J10" s="39">
        <f t="shared" si="1"/>
        <v>1000000000</v>
      </c>
      <c r="K10" s="47">
        <f>INT(J10-1000000000)</f>
        <v>0</v>
      </c>
    </row>
    <row r="11" spans="1:18" x14ac:dyDescent="0.25">
      <c r="A11" s="4">
        <v>10</v>
      </c>
      <c r="B11" s="4" t="s">
        <v>186</v>
      </c>
      <c r="C11" s="24">
        <v>4</v>
      </c>
      <c r="D11" s="42" t="s">
        <v>210</v>
      </c>
      <c r="E11" s="26" t="s">
        <v>240</v>
      </c>
      <c r="F11" s="26" t="s">
        <v>241</v>
      </c>
      <c r="G11" s="26" t="s">
        <v>246</v>
      </c>
      <c r="H11" s="44" t="s">
        <v>220</v>
      </c>
      <c r="I11" s="39" t="str">
        <f t="shared" si="0"/>
        <v>003B9AD9FF</v>
      </c>
      <c r="J11" s="39">
        <f t="shared" si="1"/>
        <v>1000004095</v>
      </c>
      <c r="K11" s="47">
        <f>INT(J11-1000000000)</f>
        <v>4095</v>
      </c>
    </row>
    <row r="12" spans="1:18" x14ac:dyDescent="0.25">
      <c r="A12" s="4">
        <v>11</v>
      </c>
      <c r="B12" s="4" t="s">
        <v>187</v>
      </c>
      <c r="C12" s="24">
        <v>4</v>
      </c>
      <c r="D12" s="42" t="s">
        <v>210</v>
      </c>
      <c r="E12" s="26" t="s">
        <v>210</v>
      </c>
      <c r="F12" s="26" t="s">
        <v>247</v>
      </c>
      <c r="G12" s="26" t="s">
        <v>248</v>
      </c>
      <c r="H12" s="44" t="s">
        <v>207</v>
      </c>
      <c r="I12" s="39" t="str">
        <f t="shared" si="0"/>
        <v>00000F4A10</v>
      </c>
      <c r="J12" s="39">
        <f t="shared" si="1"/>
        <v>1002000</v>
      </c>
      <c r="K12" s="48">
        <f>(J12-1000000)/1000</f>
        <v>2</v>
      </c>
    </row>
    <row r="13" spans="1:18" x14ac:dyDescent="0.25">
      <c r="A13" s="4">
        <v>12</v>
      </c>
      <c r="B13" s="4" t="s">
        <v>188</v>
      </c>
      <c r="C13" s="24">
        <v>4</v>
      </c>
      <c r="D13" s="42" t="s">
        <v>210</v>
      </c>
      <c r="E13" s="26" t="s">
        <v>210</v>
      </c>
      <c r="F13" s="26" t="s">
        <v>247</v>
      </c>
      <c r="G13" s="26" t="s">
        <v>223</v>
      </c>
      <c r="H13" s="44" t="s">
        <v>213</v>
      </c>
      <c r="I13" s="39" t="str">
        <f t="shared" si="0"/>
        <v>00000F4240</v>
      </c>
      <c r="J13" s="39">
        <f t="shared" si="1"/>
        <v>1000000</v>
      </c>
      <c r="K13" s="46">
        <f>(J13-1000000)/1000</f>
        <v>0</v>
      </c>
    </row>
    <row r="14" spans="1:18" x14ac:dyDescent="0.25">
      <c r="B14" s="23" t="s">
        <v>189</v>
      </c>
      <c r="C14" s="3">
        <f>SUM(C2:C13)</f>
        <v>42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vt:i4>
      </vt:variant>
    </vt:vector>
  </HeadingPairs>
  <TitlesOfParts>
    <vt:vector size="8" baseType="lpstr">
      <vt:lpstr>Data Packet</vt:lpstr>
      <vt:lpstr>Commands v0.1</vt:lpstr>
      <vt:lpstr>Commands v0.2</vt:lpstr>
      <vt:lpstr>Config data</vt:lpstr>
      <vt:lpstr>Config data (2)</vt:lpstr>
      <vt:lpstr>'Commands v0.1'!Area_de_impressao</vt:lpstr>
      <vt:lpstr>'Commands v0.2'!Area_de_impressao</vt:lpstr>
      <vt:lpstr>'Data Packet'!Area_de_impressao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Otavio</dc:creator>
  <cp:lastModifiedBy>Otavio Cruzatto</cp:lastModifiedBy>
  <cp:lastPrinted>2023-09-29T02:59:04Z</cp:lastPrinted>
  <dcterms:created xsi:type="dcterms:W3CDTF">2015-06-05T18:19:34Z</dcterms:created>
  <dcterms:modified xsi:type="dcterms:W3CDTF">2024-04-15T01:21:33Z</dcterms:modified>
</cp:coreProperties>
</file>