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CMP400\CMP400-Miniature-Kingdom\Other Files\"/>
    </mc:Choice>
  </mc:AlternateContent>
  <xr:revisionPtr revIDLastSave="0" documentId="13_ncr:1_{2057A2D3-4284-462E-9AF7-C9884C56D165}" xr6:coauthVersionLast="47" xr6:coauthVersionMax="47" xr10:uidLastSave="{00000000-0000-0000-0000-000000000000}"/>
  <bookViews>
    <workbookView xWindow="28680" yWindow="45" windowWidth="29040" windowHeight="15840" xr2:uid="{9CC540EA-55F0-48B7-96A8-63FA4F1ED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7" i="1"/>
  <c r="O23" i="1"/>
  <c r="O22" i="1"/>
  <c r="J10" i="1"/>
  <c r="O9" i="1"/>
  <c r="O8" i="1"/>
  <c r="O7" i="1"/>
  <c r="O6" i="1"/>
  <c r="O5" i="1"/>
  <c r="O4" i="1"/>
  <c r="O3" i="1"/>
  <c r="N9" i="1"/>
  <c r="N8" i="1"/>
  <c r="N7" i="1"/>
  <c r="N6" i="1"/>
  <c r="N5" i="1"/>
  <c r="N4" i="1"/>
  <c r="N3" i="1"/>
  <c r="M9" i="1"/>
  <c r="J8" i="1"/>
  <c r="M8" i="1" s="1"/>
  <c r="M7" i="1"/>
  <c r="J6" i="1"/>
  <c r="M6" i="1" s="1"/>
  <c r="J5" i="1"/>
  <c r="L5" i="1" s="1"/>
  <c r="J4" i="1"/>
  <c r="L4" i="1" s="1"/>
  <c r="J3" i="1"/>
  <c r="K3" i="1" s="1"/>
  <c r="J18" i="1"/>
  <c r="J17" i="1"/>
  <c r="I18" i="1"/>
  <c r="I17" i="1"/>
  <c r="K8" i="1" l="1"/>
  <c r="L8" i="1"/>
  <c r="K7" i="1"/>
  <c r="L7" i="1"/>
  <c r="K6" i="1"/>
  <c r="L6" i="1"/>
  <c r="M5" i="1"/>
  <c r="K5" i="1"/>
  <c r="K4" i="1"/>
  <c r="M4" i="1"/>
  <c r="M3" i="1"/>
  <c r="L3" i="1"/>
  <c r="K9" i="1"/>
  <c r="K23" i="1" s="1"/>
  <c r="L9" i="1"/>
</calcChain>
</file>

<file path=xl/sharedStrings.xml><?xml version="1.0" encoding="utf-8"?>
<sst xmlns="http://schemas.openxmlformats.org/spreadsheetml/2006/main" count="39" uniqueCount="33">
  <si>
    <t>Wood</t>
  </si>
  <si>
    <t>Planks</t>
  </si>
  <si>
    <t>Stone</t>
  </si>
  <si>
    <t>Blocks</t>
  </si>
  <si>
    <t>Wood Store</t>
  </si>
  <si>
    <t>Stone Store</t>
  </si>
  <si>
    <t>Food Store</t>
  </si>
  <si>
    <t>Lumber Yard</t>
  </si>
  <si>
    <t>Stone Masons</t>
  </si>
  <si>
    <t>Stockpile</t>
  </si>
  <si>
    <t>Castle</t>
  </si>
  <si>
    <t>Food</t>
  </si>
  <si>
    <t>Victory Stockpile</t>
  </si>
  <si>
    <t>Gather Rate</t>
  </si>
  <si>
    <t>Rate</t>
  </si>
  <si>
    <t>Output</t>
  </si>
  <si>
    <t>Input</t>
  </si>
  <si>
    <t>Time</t>
  </si>
  <si>
    <t>Combined Rate</t>
  </si>
  <si>
    <t>Build Time</t>
  </si>
  <si>
    <t xml:space="preserve">ABR </t>
  </si>
  <si>
    <t>Gather Time</t>
  </si>
  <si>
    <t>Total Work (1 builder)</t>
  </si>
  <si>
    <t>Total Work (2 Builders)</t>
  </si>
  <si>
    <t>Total Work (3 Builders)</t>
  </si>
  <si>
    <t>Build Time 2 builders</t>
  </si>
  <si>
    <t>Build Time 3 builders</t>
  </si>
  <si>
    <t>2-2-2-2-2-1-1</t>
  </si>
  <si>
    <t>Workers</t>
  </si>
  <si>
    <t>Total work:</t>
  </si>
  <si>
    <t>Build pattern:</t>
  </si>
  <si>
    <t>Time Limit (mins)</t>
  </si>
  <si>
    <t>Time Limit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</si>
</sst>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720-B4B3-4445-81A2-AB93B5B49A8F}">
  <dimension ref="B2:O23"/>
  <sheetViews>
    <sheetView tabSelected="1" workbookViewId="0">
      <selection activeCell="G11" sqref="G11"/>
    </sheetView>
  </sheetViews>
  <sheetFormatPr defaultRowHeight="15" x14ac:dyDescent="0.25"/>
  <cols>
    <col min="2" max="2" width="16.42578125" customWidth="1"/>
    <col min="3" max="3" width="11.5703125" customWidth="1"/>
    <col min="8" max="8" width="11.42578125" customWidth="1"/>
    <col min="10" max="10" width="14.42578125" customWidth="1"/>
    <col min="11" max="11" width="20.5703125" customWidth="1"/>
    <col min="12" max="12" width="22" customWidth="1"/>
    <col min="13" max="13" width="31.85546875" customWidth="1"/>
    <col min="14" max="14" width="20.42578125" customWidth="1"/>
    <col min="15" max="15" width="19.5703125" customWidth="1"/>
  </cols>
  <sheetData>
    <row r="2" spans="2:15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19</v>
      </c>
      <c r="I2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 spans="2:15" x14ac:dyDescent="0.25">
      <c r="B3" t="s">
        <v>4</v>
      </c>
      <c r="C3">
        <v>200</v>
      </c>
      <c r="H3">
        <v>5</v>
      </c>
      <c r="I3">
        <v>0.7</v>
      </c>
      <c r="J3" s="1">
        <f>(C3/C17)+(E3/C18)+(D3/J17)+(F3/J18)+(G3/C19)</f>
        <v>16</v>
      </c>
      <c r="K3" s="1">
        <f t="shared" ref="K3:K9" si="0">J3+H3</f>
        <v>21</v>
      </c>
      <c r="L3" s="1">
        <f>(J3 / ((1 + (I3))/2))+H3</f>
        <v>23.823529411764707</v>
      </c>
      <c r="M3" s="1">
        <f>(J3 / ((1 + (I3) + (I3 * I3))/3))+H3</f>
        <v>26.917808219178081</v>
      </c>
      <c r="N3" s="1">
        <f>H3 / (1 +I3)</f>
        <v>2.9411764705882355</v>
      </c>
      <c r="O3" s="1">
        <f>H3 / (1 +I3 + (I3 * I3))</f>
        <v>2.2831050228310503</v>
      </c>
    </row>
    <row r="4" spans="2:15" x14ac:dyDescent="0.25">
      <c r="B4" t="s">
        <v>5</v>
      </c>
      <c r="C4">
        <v>200</v>
      </c>
      <c r="H4">
        <v>5</v>
      </c>
      <c r="I4">
        <v>0.7</v>
      </c>
      <c r="J4" s="1">
        <f>(C4/C17)+(E4/C18)+(D4/J17)+(F4/J18)+(G4/C19)</f>
        <v>16</v>
      </c>
      <c r="K4" s="1">
        <f t="shared" si="0"/>
        <v>21</v>
      </c>
      <c r="L4" s="1">
        <f t="shared" ref="L4:L9" si="1">(J4 / ((1 + (I4))/2))+H4</f>
        <v>23.823529411764707</v>
      </c>
      <c r="M4" s="1">
        <f t="shared" ref="M4:M9" si="2">(J4 / ((1 + (I4) + (I4 * I4))/3))+H4</f>
        <v>26.917808219178081</v>
      </c>
      <c r="N4" s="1">
        <f t="shared" ref="N4:N9" si="3">H4 / (1 +I4)</f>
        <v>2.9411764705882355</v>
      </c>
      <c r="O4" s="1">
        <f t="shared" ref="O4:O9" si="4">H4 / (1 +I4 + (I4 * I4))</f>
        <v>2.2831050228310503</v>
      </c>
    </row>
    <row r="5" spans="2:15" x14ac:dyDescent="0.25">
      <c r="B5" t="s">
        <v>6</v>
      </c>
      <c r="C5">
        <v>200</v>
      </c>
      <c r="H5">
        <v>5</v>
      </c>
      <c r="I5">
        <v>0.7</v>
      </c>
      <c r="J5" s="1">
        <f>(C5/C17)+(E5/C18)+(D5/J17)+(F5/J18)+(G5/C19)</f>
        <v>16</v>
      </c>
      <c r="K5" s="1">
        <f t="shared" si="0"/>
        <v>21</v>
      </c>
      <c r="L5" s="1">
        <f t="shared" si="1"/>
        <v>23.823529411764707</v>
      </c>
      <c r="M5" s="1">
        <f t="shared" si="2"/>
        <v>26.917808219178081</v>
      </c>
      <c r="N5" s="1">
        <f t="shared" si="3"/>
        <v>2.9411764705882355</v>
      </c>
      <c r="O5" s="1">
        <f t="shared" si="4"/>
        <v>2.2831050228310503</v>
      </c>
    </row>
    <row r="6" spans="2:15" x14ac:dyDescent="0.25">
      <c r="B6" t="s">
        <v>7</v>
      </c>
      <c r="C6">
        <v>450</v>
      </c>
      <c r="E6">
        <v>150</v>
      </c>
      <c r="H6">
        <v>20</v>
      </c>
      <c r="I6">
        <v>0.7</v>
      </c>
      <c r="J6" s="1">
        <f>(C6/C17)+(E6/C18)+(D6/J17)+(F6/J18)+(G6/C19)</f>
        <v>53.647058823529413</v>
      </c>
      <c r="K6" s="1">
        <f t="shared" si="0"/>
        <v>73.64705882352942</v>
      </c>
      <c r="L6" s="1">
        <f>(J6 / ((1 + (I6))/2))+H6</f>
        <v>83.114186851211073</v>
      </c>
      <c r="M6" s="1">
        <f t="shared" si="2"/>
        <v>93.489121676067697</v>
      </c>
      <c r="N6" s="1">
        <f t="shared" si="3"/>
        <v>11.764705882352942</v>
      </c>
      <c r="O6" s="1">
        <f t="shared" si="4"/>
        <v>9.1324200913242013</v>
      </c>
    </row>
    <row r="7" spans="2:15" x14ac:dyDescent="0.25">
      <c r="B7" t="s">
        <v>8</v>
      </c>
      <c r="C7">
        <v>350</v>
      </c>
      <c r="E7">
        <v>250</v>
      </c>
      <c r="H7">
        <v>20</v>
      </c>
      <c r="I7">
        <v>0.7</v>
      </c>
      <c r="J7" s="1">
        <f>(C7/C17)+(E7/C18)+(D7/J17)+(F7/J18)+(G7/C19)</f>
        <v>57.411764705882348</v>
      </c>
      <c r="K7" s="1">
        <f t="shared" si="0"/>
        <v>77.411764705882348</v>
      </c>
      <c r="L7" s="1">
        <f t="shared" si="1"/>
        <v>87.543252595155707</v>
      </c>
      <c r="M7" s="1">
        <f t="shared" si="2"/>
        <v>98.64625302175665</v>
      </c>
      <c r="N7" s="1">
        <f t="shared" si="3"/>
        <v>11.764705882352942</v>
      </c>
      <c r="O7" s="1">
        <f t="shared" si="4"/>
        <v>9.1324200913242013</v>
      </c>
    </row>
    <row r="8" spans="2:15" x14ac:dyDescent="0.25">
      <c r="B8" t="s">
        <v>9</v>
      </c>
      <c r="C8">
        <v>300</v>
      </c>
      <c r="E8">
        <v>100</v>
      </c>
      <c r="H8">
        <v>15</v>
      </c>
      <c r="I8">
        <v>0.7</v>
      </c>
      <c r="J8" s="1">
        <f>(C8/C17)+(E8/C18)+(D8/J17)+(F8/J18)+(G8/C19)</f>
        <v>35.764705882352942</v>
      </c>
      <c r="K8" s="1">
        <f t="shared" si="0"/>
        <v>50.764705882352942</v>
      </c>
      <c r="L8" s="1">
        <f t="shared" si="1"/>
        <v>57.076124567474054</v>
      </c>
      <c r="M8" s="1">
        <f t="shared" si="2"/>
        <v>63.992747784045129</v>
      </c>
      <c r="N8" s="1">
        <f t="shared" si="3"/>
        <v>8.8235294117647065</v>
      </c>
      <c r="O8" s="1">
        <f t="shared" si="4"/>
        <v>6.8493150684931505</v>
      </c>
    </row>
    <row r="9" spans="2:15" x14ac:dyDescent="0.25">
      <c r="B9" t="s">
        <v>10</v>
      </c>
      <c r="D9">
        <v>1500</v>
      </c>
      <c r="F9">
        <v>1500</v>
      </c>
      <c r="H9">
        <v>120</v>
      </c>
      <c r="I9">
        <v>0.9</v>
      </c>
      <c r="J9" s="1">
        <f>(C9/C17)+(E9/C18)+(D9/J17)+(F9/J18)+(G9/C19)</f>
        <v>421.12475759534584</v>
      </c>
      <c r="K9" s="1">
        <f t="shared" si="0"/>
        <v>541.12475759534584</v>
      </c>
      <c r="L9" s="1">
        <f t="shared" si="1"/>
        <v>563.28921852141661</v>
      </c>
      <c r="M9" s="1">
        <f t="shared" si="2"/>
        <v>586.18976855573339</v>
      </c>
      <c r="N9" s="1">
        <f t="shared" si="3"/>
        <v>63.15789473684211</v>
      </c>
      <c r="O9" s="1">
        <f t="shared" si="4"/>
        <v>44.280442804428041</v>
      </c>
    </row>
    <row r="10" spans="2:15" x14ac:dyDescent="0.25">
      <c r="B10" t="s">
        <v>12</v>
      </c>
      <c r="G10">
        <v>3000</v>
      </c>
      <c r="J10" s="1">
        <f>(C10/C17)+(E10/C18)+(D10/J17)+(F10/J18)+(G10/C19)</f>
        <v>300</v>
      </c>
    </row>
    <row r="16" spans="2:15" x14ac:dyDescent="0.25">
      <c r="C16" t="s">
        <v>13</v>
      </c>
      <c r="F16" t="s">
        <v>16</v>
      </c>
      <c r="G16" t="s">
        <v>15</v>
      </c>
      <c r="H16" t="s">
        <v>17</v>
      </c>
      <c r="I16" s="1" t="s">
        <v>14</v>
      </c>
      <c r="J16" s="1" t="s">
        <v>18</v>
      </c>
    </row>
    <row r="17" spans="2:15" x14ac:dyDescent="0.25">
      <c r="B17" t="s">
        <v>0</v>
      </c>
      <c r="C17">
        <v>12.5</v>
      </c>
      <c r="E17" t="s">
        <v>1</v>
      </c>
      <c r="F17">
        <v>20</v>
      </c>
      <c r="G17">
        <v>35</v>
      </c>
      <c r="H17">
        <v>3</v>
      </c>
      <c r="I17" s="1">
        <f>G17 / H17</f>
        <v>11.666666666666666</v>
      </c>
      <c r="J17" s="1">
        <f>G17 /(H17 + (F17 / C17))</f>
        <v>7.608695652173914</v>
      </c>
    </row>
    <row r="18" spans="2:15" x14ac:dyDescent="0.25">
      <c r="B18" t="s">
        <v>2</v>
      </c>
      <c r="C18">
        <v>8.5</v>
      </c>
      <c r="E18" t="s">
        <v>3</v>
      </c>
      <c r="F18">
        <v>40</v>
      </c>
      <c r="G18">
        <v>65</v>
      </c>
      <c r="H18">
        <v>5</v>
      </c>
      <c r="I18" s="1">
        <f>G18 / H18</f>
        <v>13</v>
      </c>
      <c r="J18" s="1">
        <f>G18 /(H18 + (F18 / C18))</f>
        <v>6.6969696969696964</v>
      </c>
    </row>
    <row r="19" spans="2:15" x14ac:dyDescent="0.25">
      <c r="B19" t="s">
        <v>11</v>
      </c>
      <c r="C19">
        <v>10</v>
      </c>
    </row>
    <row r="20" spans="2:15" x14ac:dyDescent="0.25">
      <c r="N20" t="s">
        <v>28</v>
      </c>
      <c r="O20">
        <v>10</v>
      </c>
    </row>
    <row r="21" spans="2:15" x14ac:dyDescent="0.25">
      <c r="N21" t="s">
        <v>31</v>
      </c>
      <c r="O21">
        <v>8</v>
      </c>
    </row>
    <row r="22" spans="2:15" x14ac:dyDescent="0.25">
      <c r="J22" t="s">
        <v>30</v>
      </c>
      <c r="K22" t="s">
        <v>27</v>
      </c>
      <c r="N22" t="s">
        <v>32</v>
      </c>
      <c r="O22">
        <f>SUM(O21*60)</f>
        <v>480</v>
      </c>
    </row>
    <row r="23" spans="2:15" x14ac:dyDescent="0.25">
      <c r="J23" t="s">
        <v>29</v>
      </c>
      <c r="K23">
        <f>SUM((K3*2)+(K4*2)+(K5*2)+(K6*2)+(K7*2)+(K8)+(K9) + (J10))</f>
        <v>1320.0071105365223</v>
      </c>
      <c r="N23" t="s">
        <v>29</v>
      </c>
      <c r="O23">
        <f>SUM(O20 * O22)</f>
        <v>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Black</dc:creator>
  <cp:lastModifiedBy>Avery Black</cp:lastModifiedBy>
  <dcterms:created xsi:type="dcterms:W3CDTF">2023-04-26T15:18:16Z</dcterms:created>
  <dcterms:modified xsi:type="dcterms:W3CDTF">2023-05-16T16:13:41Z</dcterms:modified>
</cp:coreProperties>
</file>