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Wastage" sheetId="2" r:id="rId5"/>
    <sheet state="visible" name="DVDMT" sheetId="3" r:id="rId6"/>
    <sheet state="visible" name="Pivot Table 1" sheetId="4" r:id="rId7"/>
    <sheet state="visible" name="Uti2" sheetId="5" r:id="rId8"/>
    <sheet state="visible" name="Pivot Table 2" sheetId="6" r:id="rId9"/>
    <sheet state="visible" name="Logistics Costs" sheetId="7" r:id="rId10"/>
    <sheet state="visible" name="Pivot Table 3" sheetId="8" r:id="rId11"/>
    <sheet state="visible" name="Wastage Data" sheetId="9" r:id="rId12"/>
  </sheets>
  <definedNames>
    <definedName hidden="1" localSheetId="2" name="_xlnm._FilterDatabase">DVDMT!$A$1:$EG$97</definedName>
    <definedName hidden="1" localSheetId="3" name="_xlnm._FilterDatabase">'Pivot Table 1'!$AP$1:$AT$9</definedName>
    <definedName hidden="1" localSheetId="8" name="_xlnm._FilterDatabase">'Wastage Data'!$O$1:$Q$11</definedName>
  </definedNames>
  <calcPr/>
  <pivotCaches>
    <pivotCache cacheId="0" r:id="rId13"/>
    <pivotCache cacheId="1" r:id="rId14"/>
    <pivotCache cacheId="2" r:id="rId15"/>
  </pivotCaches>
</workbook>
</file>

<file path=xl/sharedStrings.xml><?xml version="1.0" encoding="utf-8"?>
<sst xmlns="http://schemas.openxmlformats.org/spreadsheetml/2006/main" count="7862" uniqueCount="520">
  <si>
    <t>Niger Republique Preliminary Baseline Analysis</t>
  </si>
  <si>
    <t>Weeks</t>
  </si>
  <si>
    <t>Baseline Doses Transported</t>
  </si>
  <si>
    <t>Baseline Doses Damaged</t>
  </si>
  <si>
    <t>Baseline Reason</t>
  </si>
  <si>
    <t>VLC Doses Transported</t>
  </si>
  <si>
    <t>VLC Doses Damaged</t>
  </si>
  <si>
    <t>VLC Reason</t>
  </si>
  <si>
    <t>Week 1</t>
  </si>
  <si>
    <t>Freeze</t>
  </si>
  <si>
    <t>Week 2</t>
  </si>
  <si>
    <t>Heat</t>
  </si>
  <si>
    <t>Vial Breakage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</si>
  <si>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</si>
  <si>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</si>
  <si>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</si>
  <si>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</si>
  <si>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</si>
  <si>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</si>
  <si>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</si>
  <si>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</si>
  <si>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</si>
  <si>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</si>
  <si>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</si>
  <si>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</si>
  <si>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</si>
  <si>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</si>
  <si>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</si>
  <si>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</si>
  <si>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</si>
  <si>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</si>
  <si>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</si>
  <si>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</si>
  <si>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</si>
  <si>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</si>
  <si>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</si>
  <si>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</si>
  <si>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</si>
  <si>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</si>
  <si>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</si>
  <si>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</si>
  <si>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</si>
  <si>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</si>
  <si>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</si>
  <si>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</si>
  <si>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</si>
  <si>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</si>
  <si>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</si>
  <si>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</si>
  <si>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</si>
  <si>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Week 40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</si>
  <si>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</si>
  <si>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</si>
  <si>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</si>
  <si>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</si>
  <si>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</si>
  <si>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</si>
  <si>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</si>
  <si>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</si>
  <si>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</si>
  <si>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</si>
  <si>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</si>
  <si>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</si>
  <si>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Region</t>
  </si>
  <si>
    <t>Districts</t>
  </si>
  <si>
    <t>Monthly reports</t>
  </si>
  <si>
    <t>_Timeliness_</t>
  </si>
  <si>
    <t>_Facilities reports received_</t>
  </si>
  <si>
    <t>No. of vaccination sessions__fixed</t>
  </si>
  <si>
    <t>No. of vaccination sessions__outreach</t>
  </si>
  <si>
    <t>No. of vaccination sessions__mobile</t>
  </si>
  <si>
    <t>BCG_at birth_Total vacciné</t>
  </si>
  <si>
    <t>BCG_&gt;1year_Total vacciné</t>
  </si>
  <si>
    <t>Hep-B_at birth_Total vacciné</t>
  </si>
  <si>
    <t>VPO-0_at birth_Total vacciné</t>
  </si>
  <si>
    <t>VPO-1_&lt;1year_Total vacciné</t>
  </si>
  <si>
    <t>VPO-2_&gt;1year_Total vacciné</t>
  </si>
  <si>
    <t>VPO-2_&lt;1year_Total vacciné</t>
  </si>
  <si>
    <t>VPO-3_&gt;1year_Total vacciné</t>
  </si>
  <si>
    <t>VPO-3_&lt;1year_Total vacciné</t>
  </si>
  <si>
    <t>VPO-4_&gt;1year_Total vacciné</t>
  </si>
  <si>
    <t>VPI_&lt;1year_Total vacciné</t>
  </si>
  <si>
    <t>Penta-1_&lt;1year_Total vacciné</t>
  </si>
  <si>
    <t>Penta-1_&gt;1year_Total vacciné</t>
  </si>
  <si>
    <t>Penta-2_&lt;1year_Total vacciné</t>
  </si>
  <si>
    <t>Penta-2_&gt;1year_Total vacciné</t>
  </si>
  <si>
    <t>Penta-3_&lt;1year_Total vacciné</t>
  </si>
  <si>
    <t>Penta-3_&gt;1year_Total vacciné</t>
  </si>
  <si>
    <t>Pneumo-1_&lt;1year_Total vacciné</t>
  </si>
  <si>
    <t>Pneumo-1_&gt;1year_Total vacciné</t>
  </si>
  <si>
    <t>Pneumo-2_&lt;1year_Total vacciné</t>
  </si>
  <si>
    <t>Pneumo-2_&gt;1year_Total vacciné</t>
  </si>
  <si>
    <t>Pneumo-3_&lt;1year_Total vacciné</t>
  </si>
  <si>
    <t>Pneumo-3_&gt;1year_Total vacciné</t>
  </si>
  <si>
    <t>Rota-1_&lt;1year_Total vacciné</t>
  </si>
  <si>
    <t>Rota-2_&lt;1year_Total vacciné</t>
  </si>
  <si>
    <t>VAR-1_&lt;1year_Total vacciné</t>
  </si>
  <si>
    <t>VAR-2_&gt;1year_Total vacciné</t>
  </si>
  <si>
    <t>VAA_&lt;1year_Total vacciné</t>
  </si>
  <si>
    <t>VAA_&gt;1year_Total vacciné</t>
  </si>
  <si>
    <t>MenA_0-11mois_Total vacciné</t>
  </si>
  <si>
    <t>MenA_&gt;1year_Total vacciné</t>
  </si>
  <si>
    <t>Td-1_Femmes enceintes_Total vacciné</t>
  </si>
  <si>
    <t>Td-1_Others_Total vacciné</t>
  </si>
  <si>
    <t>Td-2&amp;+_Femmes enceintes_Total vacciné</t>
  </si>
  <si>
    <t>Td-2&amp;+_Others_Total vacciné</t>
  </si>
  <si>
    <t>FPNE_Femmes enceintes_Total rapporté</t>
  </si>
  <si>
    <t>VPH-1_Filles 9 - 13 ans_Total rapporté</t>
  </si>
  <si>
    <t>VPH-2_Filles 9 - 13 ans_Total rapporté</t>
  </si>
  <si>
    <t>VACCINE USED_Doses of opened vials_BCG</t>
  </si>
  <si>
    <t>VACCINE USED_Doses of opened vials_Hep-B</t>
  </si>
  <si>
    <t>VACCINE USED_Doses of opened vials_VPO</t>
  </si>
  <si>
    <t>VACCINE USED_Doses of opened vials_VPI</t>
  </si>
  <si>
    <t>VACCINE USED_Doses of opened vials_Penta</t>
  </si>
  <si>
    <t>VACCINE USED_Doses of opened vials_Pneumo</t>
  </si>
  <si>
    <t>VACCINE USED_Doses of opened vials_Rota</t>
  </si>
  <si>
    <t>VACCINE USED_Doses of opened vials_VAR</t>
  </si>
  <si>
    <t>VACCINE USED_Doses of opened vials_VAA</t>
  </si>
  <si>
    <t>VACCINE USED_Doses of opened vials_MenA</t>
  </si>
  <si>
    <t>VACCINE USED_Doses of opened vials_Td</t>
  </si>
  <si>
    <t>VACCINE USED_Doses of opened vials_VPH</t>
  </si>
  <si>
    <t>Storage temperatures__°C mini</t>
  </si>
  <si>
    <t>Storage temperatures__°C maxi</t>
  </si>
  <si>
    <t>Alarm episodes__Low Temp.</t>
  </si>
  <si>
    <t>Alarm episodes__High Temp.</t>
  </si>
  <si>
    <t>BCG_Quantity (doses)_received</t>
  </si>
  <si>
    <t>BCG_Quantity (doses)_stock at end</t>
  </si>
  <si>
    <t>BCG_Unopened vial wastage_VVM status</t>
  </si>
  <si>
    <t>BCG_Unopened vial wastage_Freezing</t>
  </si>
  <si>
    <t>BCG_Unopened vial wastage_Expired</t>
  </si>
  <si>
    <t>Hep-B_Quantity (doses)_received</t>
  </si>
  <si>
    <t>Hep-B_Quantity (doses)_stock at end</t>
  </si>
  <si>
    <t>Hep-B_Unopened vial wastage_VVM status</t>
  </si>
  <si>
    <t>Hep-B_Unopened vial wastage_Freezing</t>
  </si>
  <si>
    <t>Hep-B_Unopened vial wastage_Expired</t>
  </si>
  <si>
    <t>VPO_Quantity (doses)_received</t>
  </si>
  <si>
    <t>VPO_Quantity (doses)_stock at end</t>
  </si>
  <si>
    <t>VPO_Unopened vial wastage_VVM status</t>
  </si>
  <si>
    <t>VPO_Unopened vial wastage_Freezing</t>
  </si>
  <si>
    <t>VPO_Unopened vial wastage_Expired</t>
  </si>
  <si>
    <t>VPI_Quantity (doses)_received</t>
  </si>
  <si>
    <t>VPI_Quantity (doses)_stock at end</t>
  </si>
  <si>
    <t>VPI_Unopened vial wastage_VVM status</t>
  </si>
  <si>
    <t>VPI_Unopened vial wastage_Freezing</t>
  </si>
  <si>
    <t>VPI_Unopened vial wastage_Expired</t>
  </si>
  <si>
    <t>Penta_Quantity (doses)_received</t>
  </si>
  <si>
    <t>Penta_Quantity (doses)_stock at end</t>
  </si>
  <si>
    <t>Penta_Unopened vial wastage_VVM status</t>
  </si>
  <si>
    <t>Penta_Unopened vial wastage_Freezing</t>
  </si>
  <si>
    <t>Penta_Unopened vial wastage_Expired</t>
  </si>
  <si>
    <t>Pneumo_Quantity (doses)_received</t>
  </si>
  <si>
    <t>Pneumo_Quantity (doses)_stock at end</t>
  </si>
  <si>
    <t>Pneumo_Unopened vial wastage_VVM status</t>
  </si>
  <si>
    <t>Pneumo_Unopened vial wastage_Freezing</t>
  </si>
  <si>
    <t>Pneumo_Unopened vial wastage_Expired</t>
  </si>
  <si>
    <t>Rota_Quantity (doses)_received</t>
  </si>
  <si>
    <t>Rota_Quantity (doses)_stock at end</t>
  </si>
  <si>
    <t>Rota_Unopened vial wastage_VVM status</t>
  </si>
  <si>
    <t>Rota_Unopened vial wastage_Freezing</t>
  </si>
  <si>
    <t>Rota_Unopened vial wastage_Expired</t>
  </si>
  <si>
    <t>VAR_Quantity (doses)_received</t>
  </si>
  <si>
    <t>VAR_Quantity (doses)_stock at end</t>
  </si>
  <si>
    <t>VAR_Unopened vial wastage_VVM status</t>
  </si>
  <si>
    <t>VAR_Unopened vial wastage_Freezing</t>
  </si>
  <si>
    <t>VAR_Unopened vial wastage_Expired</t>
  </si>
  <si>
    <t>VAA_Quantity (doses)_received</t>
  </si>
  <si>
    <t>VAA_Quantity (doses)_stock at end</t>
  </si>
  <si>
    <t>VAA_Unopened vial wastage_VVM status</t>
  </si>
  <si>
    <t>VAA_Unopened vial wastage_Freezing</t>
  </si>
  <si>
    <t>VAA_Unopened vial wastage_Expired</t>
  </si>
  <si>
    <t>MenA_Quantity (doses)_received</t>
  </si>
  <si>
    <t>MenA_Quantity (doses)_stock at end</t>
  </si>
  <si>
    <t>MenA_Unopened vial wastage_VVM status</t>
  </si>
  <si>
    <t>MenA_Unopened vial wastage_Freezing</t>
  </si>
  <si>
    <t>MenA_Unopened vial wastage_Expired</t>
  </si>
  <si>
    <t>Td_Quantity (doses)_received</t>
  </si>
  <si>
    <t>Td_Quantity (doses)_stock at end</t>
  </si>
  <si>
    <t>Td_Unopened vial wastage_VVM status</t>
  </si>
  <si>
    <t>Td_Unopened vial wastage_Freezing</t>
  </si>
  <si>
    <t>Td_Unopened vial wastage_Expired</t>
  </si>
  <si>
    <t>VPH_Quantity (doses)_received</t>
  </si>
  <si>
    <t>VPH_Quantity (doses)_stock at end</t>
  </si>
  <si>
    <t>VPH_Unopened vial wastage_VVM status</t>
  </si>
  <si>
    <t>VPH_Unopened vial wastage_Freezing</t>
  </si>
  <si>
    <t>VPH_Unopened vial wastage_Expired</t>
  </si>
  <si>
    <t>STATUS OF STOCKS OF SAFE INJECTION EQUIPMENT_ADS_0.05ml_received</t>
  </si>
  <si>
    <t>STATUS OF STOCKS OF SAFE INJECTION EQUIPMENT_ADS_0.05ml_stock at end</t>
  </si>
  <si>
    <t>STATUS OF STOCKS OF SAFE INJECTION EQUIPMENT_ADS_0.5ml_received</t>
  </si>
  <si>
    <t>STATUS OF STOCKS OF SAFE INJECTION EQUIPMENT_ADS_0.5ml_stock at end</t>
  </si>
  <si>
    <t>STATUS OF STOCKS OF SAFE INJECTION EQUIPMENT_Sdilution_2ml_received</t>
  </si>
  <si>
    <t>STATUS OF STOCKS OF SAFE INJECTION EQUIPMENT_Sdilution_2ml_stock at end</t>
  </si>
  <si>
    <t>STATUS OF STOCKS OF SAFE INJECTION EQUIPMENT_Sdilution_5ml_received</t>
  </si>
  <si>
    <t>STATUS OF STOCKS OF SAFE INJECTION EQUIPMENT_Sdilution_5ml_stock at end</t>
  </si>
  <si>
    <t>STATUS OF STOCKS OF SAFE INJECTION EQUIPMENT_Safety boxes_received</t>
  </si>
  <si>
    <t>STATUS OF STOCKS OF SAFE INJECTION EQUIPMENT_Safety boxes_stock at end</t>
  </si>
  <si>
    <t>A.E.F.I._No. of cases_</t>
  </si>
  <si>
    <t>Waste management_No.of boxes used_</t>
  </si>
  <si>
    <t>Waste management_No.of boxes disposed_</t>
  </si>
  <si>
    <t>Mobilisation sociale_No. of home visits_</t>
  </si>
  <si>
    <t>Mobilisation sociale_Nbr Enfts rattrapés_</t>
  </si>
  <si>
    <t>Dosso</t>
  </si>
  <si>
    <t>Boboye</t>
  </si>
  <si>
    <t>T</t>
  </si>
  <si>
    <t>-</t>
  </si>
  <si>
    <t>Tibiri</t>
  </si>
  <si>
    <t>Loga</t>
  </si>
  <si>
    <t>Gaya</t>
  </si>
  <si>
    <t>Falmey</t>
  </si>
  <si>
    <t>Dogondoutchi</t>
  </si>
  <si>
    <t>Dioundiou</t>
  </si>
  <si>
    <t>R</t>
  </si>
  <si>
    <t>Months</t>
  </si>
  <si>
    <t>Fixed</t>
  </si>
  <si>
    <t>Outreach</t>
  </si>
  <si>
    <t>Mobile</t>
  </si>
  <si>
    <t>Total</t>
  </si>
  <si>
    <t>SUM of BCG_Unopened vial wastage_VVM status</t>
  </si>
  <si>
    <t>SUM of VPO_Unopened vial wastage_VVM status</t>
  </si>
  <si>
    <t>SUM of VPI_Unopened vial wastage_VVM status</t>
  </si>
  <si>
    <t>SUM of Penta_Unopened vial wastage_VVM status</t>
  </si>
  <si>
    <t>SUM of Pneumo_Unopened vial wastage_VVM status</t>
  </si>
  <si>
    <t>SUM of Rota_Unopened vial wastage_VVM status</t>
  </si>
  <si>
    <t>SUM of VAR_Unopened vial wastage_VVM status</t>
  </si>
  <si>
    <t>SUM of VAA_Unopened vial wastage_VVM status</t>
  </si>
  <si>
    <t>SUM of MenA_Unopened vial wastage_VVM status</t>
  </si>
  <si>
    <t>SUM of Td_Unopened vial wastage_VVM status</t>
  </si>
  <si>
    <t>Total Closed Vial Wastage</t>
  </si>
  <si>
    <t>SUM of BCG_Quantity (doses)_received</t>
  </si>
  <si>
    <t>SUM of BCG_Quantity (doses)_stock at end</t>
  </si>
  <si>
    <t>SUM of VPO_Quantity (doses)_received</t>
  </si>
  <si>
    <t>SUM of VPO_Quantity (doses)_stock at end</t>
  </si>
  <si>
    <t>SUM of VPI_Quantity (doses)_received</t>
  </si>
  <si>
    <t>SUM of VPI_Quantity (doses)_stock at end</t>
  </si>
  <si>
    <t>SUM of Penta_Quantity (doses)_received</t>
  </si>
  <si>
    <t>SUM of Penta_Quantity (doses)_stock at end</t>
  </si>
  <si>
    <t>SUM of Pneumo_Quantity (doses)_received</t>
  </si>
  <si>
    <t>SUM of Pneumo_Quantity (doses)_stock at end</t>
  </si>
  <si>
    <t>SUM of Rota_Quantity (doses)_received</t>
  </si>
  <si>
    <t>SUM of Rota_Quantity (doses)_stock at end</t>
  </si>
  <si>
    <t>SUM of VAR_Quantity (doses)_received</t>
  </si>
  <si>
    <t>SUM of VAR_Quantity (doses)_stock at end</t>
  </si>
  <si>
    <t>SUM of VAA_Quantity (doses)_received</t>
  </si>
  <si>
    <t>SUM of VAA_Quantity (doses)_stock at end</t>
  </si>
  <si>
    <t>SUM of MenA_Quantity (doses)_received</t>
  </si>
  <si>
    <t>SUM of MenA_Quantity (doses)_stock at end</t>
  </si>
  <si>
    <t>SUM of Td_Quantity (doses)_received</t>
  </si>
  <si>
    <t>SUM of Td_Quantity (doses)_stock at end</t>
  </si>
  <si>
    <t>Grand Total</t>
  </si>
  <si>
    <t>Country</t>
  </si>
  <si>
    <t>TOTAL DOSES</t>
  </si>
  <si>
    <t>BCG Vol</t>
  </si>
  <si>
    <t>BCG Dil Vol</t>
  </si>
  <si>
    <t>VPO Vol</t>
  </si>
  <si>
    <t>VPI Vol</t>
  </si>
  <si>
    <t>Penta Vol</t>
  </si>
  <si>
    <t>Pneumo Vol</t>
  </si>
  <si>
    <t>Rota Vol</t>
  </si>
  <si>
    <t>VAR Vol</t>
  </si>
  <si>
    <t>VAR Dil Vol</t>
  </si>
  <si>
    <t>VAA Vol</t>
  </si>
  <si>
    <t>VAA Dil Vol</t>
  </si>
  <si>
    <t>MenA Vol</t>
  </si>
  <si>
    <t>Td Vol</t>
  </si>
  <si>
    <t>Total Volume (L)</t>
  </si>
  <si>
    <t>Utilization with 3990L Capacity</t>
  </si>
  <si>
    <t>Niger</t>
  </si>
  <si>
    <t>SUM of TOTAL DOSES</t>
  </si>
  <si>
    <t>SUM of Total Volume (L)</t>
  </si>
  <si>
    <t>AVERAGE of Total Volume (L)</t>
  </si>
  <si>
    <t>AVERAGE of Utilization with 480L Capacity</t>
  </si>
  <si>
    <t>Administration Level</t>
  </si>
  <si>
    <t>Site</t>
  </si>
  <si>
    <t>Replenishment Frequency</t>
  </si>
  <si>
    <t>Annual Volume (L)</t>
  </si>
  <si>
    <t>Product Volume Each Replenishment Period</t>
  </si>
  <si>
    <t>Supply Store Administration Level</t>
  </si>
  <si>
    <t>Supply Store</t>
  </si>
  <si>
    <t>Destination</t>
  </si>
  <si>
    <t>SUM of Annual Doses</t>
  </si>
  <si>
    <t>Cost Per KM</t>
  </si>
  <si>
    <t>Distance (KM) - One Way</t>
  </si>
  <si>
    <t>Distance (KM)</t>
  </si>
  <si>
    <t>Total Annual Cost Per KM</t>
  </si>
  <si>
    <t>Maintenance</t>
  </si>
  <si>
    <t>Transport Cost</t>
  </si>
  <si>
    <t>Staff</t>
  </si>
  <si>
    <t>Salary Staff 1</t>
  </si>
  <si>
    <t>Hours Spent on Logistics SP per month</t>
  </si>
  <si>
    <t>Rate of Salary</t>
  </si>
  <si>
    <t>Logistics Salary Per Month Staff 1</t>
  </si>
  <si>
    <t>Rate Staff 2</t>
  </si>
  <si>
    <t>Hours Spent on Logistics Staff 2</t>
  </si>
  <si>
    <t>Salary per Day Staff 2</t>
  </si>
  <si>
    <t>Logistics Salary Per Month Staff 2</t>
  </si>
  <si>
    <t>Period</t>
  </si>
  <si>
    <t>Number of Products</t>
  </si>
  <si>
    <t>Annual Logistics Salary</t>
  </si>
  <si>
    <t>Per Diem Rate</t>
  </si>
  <si>
    <t>Annual Per Diem</t>
  </si>
  <si>
    <t>Annual Transportation Cost</t>
  </si>
  <si>
    <t>Transport CPD</t>
  </si>
  <si>
    <t>D</t>
  </si>
  <si>
    <t>DOSSO RG</t>
  </si>
  <si>
    <t>S</t>
  </si>
  <si>
    <t>Kofo</t>
  </si>
  <si>
    <t>Fabidji</t>
  </si>
  <si>
    <t>Tchankargui</t>
  </si>
  <si>
    <t>Louloudje</t>
  </si>
  <si>
    <t>Birni n'guré I</t>
  </si>
  <si>
    <t>BIRNI N'Garoure II</t>
  </si>
  <si>
    <t>Fandou-Bali-Bali</t>
  </si>
  <si>
    <t>Goube-zeno</t>
  </si>
  <si>
    <t>Haoulawal</t>
  </si>
  <si>
    <t>Harikanassou</t>
  </si>
  <si>
    <t>Irrah</t>
  </si>
  <si>
    <t>Kankandi</t>
  </si>
  <si>
    <t>Kannaré</t>
  </si>
  <si>
    <t>Karra</t>
  </si>
  <si>
    <t>Kiota</t>
  </si>
  <si>
    <t>Kobodey</t>
  </si>
  <si>
    <t>Kouringuel</t>
  </si>
  <si>
    <t>Koygolo</t>
  </si>
  <si>
    <t>Omizé Koira</t>
  </si>
  <si>
    <t>Safa</t>
  </si>
  <si>
    <t>Tinoma</t>
  </si>
  <si>
    <t>Yeni</t>
  </si>
  <si>
    <t>Zouzou-Béri</t>
  </si>
  <si>
    <t>Zouzou-Sanay</t>
  </si>
  <si>
    <t>Dogon Dagi</t>
  </si>
  <si>
    <t>Gawassa</t>
  </si>
  <si>
    <t>kara-kara</t>
  </si>
  <si>
    <t>koutoumbou</t>
  </si>
  <si>
    <t>YELDOU</t>
  </si>
  <si>
    <t>Zabori</t>
  </si>
  <si>
    <t>Angoual Doka</t>
  </si>
  <si>
    <t>Bourgami</t>
  </si>
  <si>
    <t>Hamamara</t>
  </si>
  <si>
    <t>Kassadabi</t>
  </si>
  <si>
    <t>Massama</t>
  </si>
  <si>
    <t>Zalokoto</t>
  </si>
  <si>
    <t>Karki</t>
  </si>
  <si>
    <t>Walwala</t>
  </si>
  <si>
    <t>Dogondouchi</t>
  </si>
  <si>
    <t>Bakin Tapki</t>
  </si>
  <si>
    <t>Bawada Guida</t>
  </si>
  <si>
    <t>Birni Lokoyo</t>
  </si>
  <si>
    <t>Dan Kassari</t>
  </si>
  <si>
    <t>Dogon Kiria</t>
  </si>
  <si>
    <t>Doubalma</t>
  </si>
  <si>
    <t>North Doutchi</t>
  </si>
  <si>
    <t>South Doutchi</t>
  </si>
  <si>
    <t>Gofawa</t>
  </si>
  <si>
    <t>Goubey</t>
  </si>
  <si>
    <t>Kieche</t>
  </si>
  <si>
    <t>Makourdi</t>
  </si>
  <si>
    <t>Matankari</t>
  </si>
  <si>
    <t>Rigia Samna</t>
  </si>
  <si>
    <t>Rouda Goumandey</t>
  </si>
  <si>
    <t>Salga</t>
  </si>
  <si>
    <t>Soukoukoutane</t>
  </si>
  <si>
    <t>Tondobon</t>
  </si>
  <si>
    <t>Guarantee</t>
  </si>
  <si>
    <t>Mokko</t>
  </si>
  <si>
    <t>Sandidey</t>
  </si>
  <si>
    <t>Gollé</t>
  </si>
  <si>
    <t>Bibadey</t>
  </si>
  <si>
    <t>Bangaga</t>
  </si>
  <si>
    <t>Bangna gondi</t>
  </si>
  <si>
    <t>Bani Kane</t>
  </si>
  <si>
    <t>Baro Koira</t>
  </si>
  <si>
    <t>Bella I</t>
  </si>
  <si>
    <t>Bella II</t>
  </si>
  <si>
    <t>Deytagui leailli</t>
  </si>
  <si>
    <t>Fakara Béri</t>
  </si>
  <si>
    <t>Farrey</t>
  </si>
  <si>
    <t>Garbey Gorou</t>
  </si>
  <si>
    <t>Gorou Bankassam</t>
  </si>
  <si>
    <t>Goumandey Seyni</t>
  </si>
  <si>
    <t>Haidara Koira</t>
  </si>
  <si>
    <t>Hanam Tombo</t>
  </si>
  <si>
    <t>Kaffi</t>
  </si>
  <si>
    <t>Kargui Bangou</t>
  </si>
  <si>
    <t>Kayan</t>
  </si>
  <si>
    <t>Kigoudou Koira</t>
  </si>
  <si>
    <t>Koygorou</t>
  </si>
  <si>
    <t>Lacouroussou</t>
  </si>
  <si>
    <t>Mangait koira</t>
  </si>
  <si>
    <t>Mayakidey</t>
  </si>
  <si>
    <t>Moribane</t>
  </si>
  <si>
    <t>Nakin Fada</t>
  </si>
  <si>
    <t>Ouna</t>
  </si>
  <si>
    <t>Saboudey</t>
  </si>
  <si>
    <t>Sakadamna</t>
  </si>
  <si>
    <t>Sambera</t>
  </si>
  <si>
    <t>Thangalla</t>
  </si>
  <si>
    <t>Tessa</t>
  </si>
  <si>
    <t>Tank</t>
  </si>
  <si>
    <t>Tondigam ISSA</t>
  </si>
  <si>
    <t>Toulmey</t>
  </si>
  <si>
    <t>Walio Koira</t>
  </si>
  <si>
    <t>Wangal Kaina</t>
  </si>
  <si>
    <t>Yambarous</t>
  </si>
  <si>
    <t>Boullakoia</t>
  </si>
  <si>
    <t>Jambabadey</t>
  </si>
  <si>
    <t>Boulnuey</t>
  </si>
  <si>
    <t>Bélandé</t>
  </si>
  <si>
    <t>BOSSIA</t>
  </si>
  <si>
    <t>Guilladjé</t>
  </si>
  <si>
    <t>Koissi</t>
  </si>
  <si>
    <t>Kotaki</t>
  </si>
  <si>
    <t>Saboula</t>
  </si>
  <si>
    <t>Tigey</t>
  </si>
  <si>
    <t>Tonkassarey</t>
  </si>
  <si>
    <t>GAYA 2</t>
  </si>
  <si>
    <t>Bengou</t>
  </si>
  <si>
    <t>Yelou</t>
  </si>
  <si>
    <t>Albarkaizé</t>
  </si>
  <si>
    <t>Tounouga</t>
  </si>
  <si>
    <t>Tanda</t>
  </si>
  <si>
    <t>Adiga Leéé</t>
  </si>
  <si>
    <t>Bana</t>
  </si>
  <si>
    <t>Dollated</t>
  </si>
  <si>
    <t>GAYA 1</t>
  </si>
  <si>
    <t>Kawara</t>
  </si>
  <si>
    <t>Malgorou</t>
  </si>
  <si>
    <t>Niakoye Tounga</t>
  </si>
  <si>
    <t>Sabon Birni</t>
  </si>
  <si>
    <t>SIA</t>
  </si>
  <si>
    <t>Tara</t>
  </si>
  <si>
    <t>Yélou</t>
  </si>
  <si>
    <t>Kehel</t>
  </si>
  <si>
    <t>Ayo Koira</t>
  </si>
  <si>
    <t>Bimey</t>
  </si>
  <si>
    <t>Bouki</t>
  </si>
  <si>
    <t>Darsalam</t>
  </si>
  <si>
    <t>Falwel</t>
  </si>
  <si>
    <t>Kogou</t>
  </si>
  <si>
    <t>KOKIREY MODI</t>
  </si>
  <si>
    <t>Kossey</t>
  </si>
  <si>
    <t>Kouro Beri</t>
  </si>
  <si>
    <t>Log</t>
  </si>
  <si>
    <t>Madou</t>
  </si>
  <si>
    <t>Malan Koira</t>
  </si>
  <si>
    <t>Moussovery Beri</t>
  </si>
  <si>
    <t>Sargadji</t>
  </si>
  <si>
    <t>Sokorbe</t>
  </si>
  <si>
    <t>Tegoize Koara</t>
  </si>
  <si>
    <t>Toullou Maimassa</t>
  </si>
  <si>
    <t>Afole</t>
  </si>
  <si>
    <t>Birnin Falla</t>
  </si>
  <si>
    <t>Doumega</t>
  </si>
  <si>
    <t>Fadama</t>
  </si>
  <si>
    <t>Guesheme</t>
  </si>
  <si>
    <t>Kore Mairoua</t>
  </si>
  <si>
    <t>Lido</t>
  </si>
  <si>
    <t>Maikalgo</t>
  </si>
  <si>
    <t>Makorwa</t>
  </si>
  <si>
    <t>Made</t>
  </si>
  <si>
    <t>Toudoun Mori</t>
  </si>
  <si>
    <t>Tombonel</t>
  </si>
  <si>
    <t>Kanda</t>
  </si>
  <si>
    <t>Bolsondo</t>
  </si>
  <si>
    <t>Nassaraoua</t>
  </si>
  <si>
    <t>Sabongari</t>
  </si>
  <si>
    <t>Angoua Doka</t>
  </si>
  <si>
    <t>Zolokoto</t>
  </si>
  <si>
    <t>TOMBO BOUYA</t>
  </si>
  <si>
    <t>DJAMBABADY</t>
  </si>
  <si>
    <t>CSME</t>
  </si>
  <si>
    <t>Gendarmerie</t>
  </si>
  <si>
    <t>Agali Camp</t>
  </si>
  <si>
    <t>Bakir Tombo</t>
  </si>
  <si>
    <t>SARKI YARA KOARA</t>
  </si>
  <si>
    <t>Gaya3</t>
  </si>
  <si>
    <t>42</t>
  </si>
  <si>
    <t>12</t>
  </si>
  <si>
    <t>24</t>
  </si>
  <si>
    <t>14</t>
  </si>
  <si>
    <t>38</t>
  </si>
  <si>
    <t>15</t>
  </si>
  <si>
    <t>25</t>
  </si>
  <si>
    <t>27</t>
  </si>
  <si>
    <t>40</t>
  </si>
  <si>
    <t>7</t>
  </si>
  <si>
    <t>9</t>
  </si>
  <si>
    <t>5</t>
  </si>
  <si>
    <t>23</t>
  </si>
  <si>
    <t>10</t>
  </si>
  <si>
    <t>35</t>
  </si>
  <si>
    <t>3</t>
  </si>
  <si>
    <t>2</t>
  </si>
  <si>
    <t>17</t>
  </si>
  <si>
    <t>37</t>
  </si>
  <si>
    <t>0</t>
  </si>
  <si>
    <t>Total VVM</t>
  </si>
  <si>
    <t>Vaccine</t>
  </si>
  <si>
    <t>VVM</t>
  </si>
  <si>
    <t>Freezing</t>
  </si>
  <si>
    <t>PENTA</t>
  </si>
  <si>
    <t>VAR</t>
  </si>
  <si>
    <t>VPI</t>
  </si>
  <si>
    <t>MEN-A</t>
  </si>
  <si>
    <t>BCG</t>
  </si>
  <si>
    <t>PNEUMO</t>
  </si>
  <si>
    <t>ROTA</t>
  </si>
  <si>
    <t>VPO</t>
  </si>
  <si>
    <t>VAA</t>
  </si>
  <si>
    <t>TD</t>
  </si>
  <si>
    <t>SUM of BCG_Unopened vial wastage_Freezing</t>
  </si>
  <si>
    <t>SUM of VPO_Unopened vial wastage_Freezing</t>
  </si>
  <si>
    <t>SUM of VPI_Unopened vial wastage_Freezing</t>
  </si>
  <si>
    <t>SUM of Penta_Unopened vial wastage_Freezing</t>
  </si>
  <si>
    <t>SUM of Pneumo_Unopened vial wastage_Freezing</t>
  </si>
  <si>
    <t>SUM of Rota_Unopened vial wastage_Freezing</t>
  </si>
  <si>
    <t>SUM of VAR_Unopened vial wastage_Freezing</t>
  </si>
  <si>
    <t>SUM of VAA_Unopened vial wastage_Freezing</t>
  </si>
  <si>
    <t>SUM of MenA_Unopened vial wastage_Freezing</t>
  </si>
  <si>
    <t>SUM of Td_Unopened vial wastage_Freezing</t>
  </si>
  <si>
    <t>Total Freezing</t>
  </si>
  <si>
    <t>Total VVM Change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</si>
</sst>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mmm\-d"/>
    <numFmt numFmtId="165" formatCode="mmmm\-d"/>
    <numFmt numFmtId="166" formatCode="mmm-d"/>
    <numFmt numFmtId="167" formatCode="mmmm-d"/>
    <numFmt numFmtId="168" formatCode="mmm&quot;-&quot;d"/>
    <numFmt numFmtId="169" formatCode="mmm&quot;-&quot;yyyy"/>
    <numFmt numFmtId="170" formatCode="0.0%"/>
    <numFmt numFmtId="171" formatCode="#,##0.0"/>
    <numFmt numFmtId="172" formatCode="0.000"/>
  </numFmts>
  <fonts count="10">
    <font>
      <sz val="11.0"/>
      <color theme="1"/>
      <name val="Arial"/>
      <scheme val="minor"/>
    </font>
    <font>
      <b/>
      <sz val="24.0"/>
      <color theme="1"/>
      <name val="Calibri"/>
    </font>
    <font/>
    <font>
      <sz val="11.0"/>
      <color theme="1"/>
      <name val="Calibri"/>
    </font>
    <font>
      <b/>
      <sz val="11.0"/>
      <color theme="1"/>
      <name val="Calibri"/>
    </font>
    <font>
      <b/>
      <sz val="11.0"/>
      <color theme="1"/>
      <name val="Arial"/>
    </font>
    <font>
      <sz val="11.0"/>
      <color theme="1"/>
      <name val="Arial"/>
    </font>
    <font>
      <color theme="1"/>
      <name val="Arial"/>
      <scheme val="minor"/>
    </font>
    <font>
      <b/>
      <sz val="11.0"/>
      <color rgb="FFFFFFFF"/>
      <name val="Arial"/>
    </font>
    <font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999999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666666"/>
        <bgColor rgb="FF666666"/>
      </patternFill>
    </fill>
  </fills>
  <borders count="12">
    <border/>
    <border>
      <bottom style="thick">
        <color rgb="FF000000"/>
      </bottom>
    </border>
    <border>
      <right style="thin">
        <color rgb="FFFFFFFF"/>
      </right>
      <bottom style="thick">
        <color rgb="FF000000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F3F3F3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2" numFmtId="0" xfId="0" applyBorder="1" applyFont="1"/>
    <xf borderId="2" fillId="0" fontId="2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4" numFmtId="0" xfId="0" applyBorder="1" applyFont="1"/>
    <xf borderId="0" fillId="0" fontId="3" numFmtId="0" xfId="0" applyFont="1"/>
    <xf borderId="9" fillId="0" fontId="3" numFmtId="0" xfId="0" applyBorder="1" applyFont="1"/>
    <xf borderId="0" fillId="0" fontId="5" numFmtId="0" xfId="0" applyAlignment="1" applyFont="1">
      <alignment shrinkToFit="0" wrapText="1"/>
    </xf>
    <xf borderId="0" fillId="0" fontId="6" numFmtId="0" xfId="0" applyFont="1"/>
    <xf borderId="0" fillId="0" fontId="6" numFmtId="164" xfId="0" applyAlignment="1" applyFont="1" applyNumberFormat="1">
      <alignment horizontal="right"/>
    </xf>
    <xf borderId="0" fillId="0" fontId="6" numFmtId="0" xfId="0" applyAlignment="1" applyFont="1">
      <alignment horizontal="right"/>
    </xf>
    <xf borderId="0" fillId="0" fontId="6" numFmtId="3" xfId="0" applyAlignment="1" applyFont="1" applyNumberFormat="1">
      <alignment horizontal="right"/>
    </xf>
    <xf borderId="0" fillId="0" fontId="6" numFmtId="165" xfId="0" applyAlignment="1" applyFont="1" applyNumberFormat="1">
      <alignment horizontal="right"/>
    </xf>
    <xf borderId="0" fillId="0" fontId="3" numFmtId="0" xfId="0" applyAlignment="1" applyFont="1">
      <alignment vertical="bottom"/>
    </xf>
    <xf borderId="0" fillId="0" fontId="3" numFmtId="166" xfId="0" applyAlignment="1" applyFont="1" applyNumberForma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0" fontId="3" numFmtId="3" xfId="0" applyAlignment="1" applyFont="1" applyNumberFormat="1">
      <alignment horizontal="right" vertical="bottom"/>
    </xf>
    <xf borderId="0" fillId="0" fontId="7" numFmtId="0" xfId="0" applyFont="1"/>
    <xf borderId="0" fillId="0" fontId="7" numFmtId="164" xfId="0" applyFont="1" applyNumberFormat="1"/>
    <xf borderId="0" fillId="0" fontId="3" numFmtId="3" xfId="0" applyFont="1" applyNumberFormat="1"/>
    <xf borderId="0" fillId="0" fontId="7" numFmtId="165" xfId="0" applyFont="1" applyNumberFormat="1"/>
    <xf borderId="0" fillId="0" fontId="3" numFmtId="0" xfId="0" applyAlignment="1" applyFont="1">
      <alignment shrinkToFit="0" wrapText="1"/>
    </xf>
    <xf borderId="0" fillId="0" fontId="5" numFmtId="0" xfId="0" applyAlignment="1" applyFont="1">
      <alignment shrinkToFit="0" vertical="bottom" wrapText="1"/>
    </xf>
    <xf borderId="0" fillId="2" fontId="5" numFmtId="4" xfId="0" applyAlignment="1" applyFill="1" applyFont="1" applyNumberFormat="1">
      <alignment shrinkToFit="0" vertical="bottom" wrapText="1"/>
    </xf>
    <xf borderId="0" fillId="3" fontId="5" numFmtId="4" xfId="0" applyAlignment="1" applyFill="1" applyFont="1" applyNumberFormat="1">
      <alignment shrinkToFit="0" vertical="bottom" wrapText="1"/>
    </xf>
    <xf borderId="0" fillId="3" fontId="5" numFmtId="0" xfId="0" applyAlignment="1" applyFont="1">
      <alignment shrinkToFit="0" vertical="bottom" wrapText="1"/>
    </xf>
    <xf borderId="0" fillId="0" fontId="6" numFmtId="0" xfId="0" applyAlignment="1" applyFont="1">
      <alignment vertical="bottom"/>
    </xf>
    <xf borderId="0" fillId="0" fontId="6" numFmtId="166" xfId="0" applyAlignment="1" applyFont="1" applyNumberFormat="1">
      <alignment horizontal="right" vertical="bottom"/>
    </xf>
    <xf borderId="0" fillId="0" fontId="6" numFmtId="3" xfId="0" applyAlignment="1" applyFont="1" applyNumberFormat="1">
      <alignment horizontal="right" vertical="bottom"/>
    </xf>
    <xf borderId="0" fillId="2" fontId="6" numFmtId="4" xfId="0" applyAlignment="1" applyFont="1" applyNumberFormat="1">
      <alignment horizontal="right" vertical="bottom"/>
    </xf>
    <xf borderId="0" fillId="3" fontId="6" numFmtId="4" xfId="0" applyAlignment="1" applyFont="1" applyNumberFormat="1">
      <alignment horizontal="right" vertical="bottom"/>
    </xf>
    <xf borderId="0" fillId="3" fontId="6" numFmtId="10" xfId="0" applyAlignment="1" applyFont="1" applyNumberFormat="1">
      <alignment horizontal="right" vertical="bottom"/>
    </xf>
    <xf borderId="0" fillId="0" fontId="6" numFmtId="0" xfId="0" applyAlignment="1" applyFont="1">
      <alignment horizontal="right" vertical="bottom"/>
    </xf>
    <xf borderId="0" fillId="0" fontId="6" numFmtId="167" xfId="0" applyAlignment="1" applyFont="1" applyNumberFormat="1">
      <alignment horizontal="right" vertical="bottom"/>
    </xf>
    <xf borderId="0" fillId="0" fontId="3" numFmtId="168" xfId="0" applyAlignment="1" applyFont="1" applyNumberFormat="1">
      <alignment horizontal="right" readingOrder="0" vertical="bottom"/>
    </xf>
    <xf borderId="10" fillId="2" fontId="3" numFmtId="4" xfId="0" applyBorder="1" applyFont="1" applyNumberFormat="1"/>
    <xf borderId="10" fillId="3" fontId="3" numFmtId="4" xfId="0" applyBorder="1" applyFont="1" applyNumberFormat="1"/>
    <xf borderId="10" fillId="3" fontId="3" numFmtId="10" xfId="0" applyBorder="1" applyFont="1" applyNumberFormat="1"/>
    <xf borderId="0" fillId="0" fontId="7" numFmtId="3" xfId="0" applyFont="1" applyNumberFormat="1"/>
    <xf borderId="0" fillId="0" fontId="7" numFmtId="4" xfId="0" applyFont="1" applyNumberFormat="1"/>
    <xf borderId="0" fillId="0" fontId="7" numFmtId="166" xfId="0" applyFont="1" applyNumberFormat="1"/>
    <xf borderId="0" fillId="0" fontId="7" numFmtId="10" xfId="0" applyFont="1" applyNumberFormat="1"/>
    <xf borderId="0" fillId="0" fontId="7" numFmtId="167" xfId="0" applyFont="1" applyNumberFormat="1"/>
    <xf borderId="0" fillId="0" fontId="3" numFmtId="169" xfId="0" applyFont="1" applyNumberFormat="1"/>
    <xf borderId="0" fillId="0" fontId="3" numFmtId="10" xfId="0" applyFont="1" applyNumberFormat="1"/>
    <xf borderId="0" fillId="0" fontId="3" numFmtId="170" xfId="0" applyFont="1" applyNumberFormat="1"/>
    <xf borderId="10" fillId="4" fontId="5" numFmtId="0" xfId="0" applyAlignment="1" applyBorder="1" applyFill="1" applyFont="1">
      <alignment shrinkToFit="0" wrapText="1"/>
    </xf>
    <xf borderId="11" fillId="4" fontId="5" numFmtId="0" xfId="0" applyAlignment="1" applyBorder="1" applyFont="1">
      <alignment shrinkToFit="0" wrapText="1"/>
    </xf>
    <xf borderId="11" fillId="0" fontId="5" numFmtId="0" xfId="0" applyAlignment="1" applyBorder="1" applyFont="1">
      <alignment shrinkToFit="0" wrapText="1"/>
    </xf>
    <xf borderId="10" fillId="5" fontId="5" numFmtId="4" xfId="0" applyAlignment="1" applyBorder="1" applyFill="1" applyFont="1" applyNumberFormat="1">
      <alignment shrinkToFit="0" wrapText="1"/>
    </xf>
    <xf borderId="11" fillId="5" fontId="5" numFmtId="0" xfId="0" applyAlignment="1" applyBorder="1" applyFont="1">
      <alignment shrinkToFit="0" wrapText="1"/>
    </xf>
    <xf borderId="10" fillId="5" fontId="5" numFmtId="0" xfId="0" applyAlignment="1" applyBorder="1" applyFont="1">
      <alignment shrinkToFit="0" wrapText="1"/>
    </xf>
    <xf borderId="10" fillId="6" fontId="8" numFmtId="0" xfId="0" applyAlignment="1" applyBorder="1" applyFill="1" applyFont="1">
      <alignment shrinkToFit="0" wrapText="1"/>
    </xf>
    <xf borderId="10" fillId="7" fontId="8" numFmtId="0" xfId="0" applyAlignment="1" applyBorder="1" applyFill="1" applyFont="1">
      <alignment shrinkToFit="0" wrapText="1"/>
    </xf>
    <xf borderId="10" fillId="7" fontId="5" numFmtId="0" xfId="0" applyAlignment="1" applyBorder="1" applyFont="1">
      <alignment shrinkToFit="0" wrapText="1"/>
    </xf>
    <xf borderId="10" fillId="4" fontId="6" numFmtId="0" xfId="0" applyAlignment="1" applyBorder="1" applyFont="1">
      <alignment vertical="top"/>
    </xf>
    <xf borderId="11" fillId="4" fontId="6" numFmtId="0" xfId="0" applyAlignment="1" applyBorder="1" applyFont="1">
      <alignment vertical="top"/>
    </xf>
    <xf borderId="11" fillId="4" fontId="6" numFmtId="3" xfId="0" applyAlignment="1" applyBorder="1" applyFont="1" applyNumberFormat="1">
      <alignment vertical="top"/>
    </xf>
    <xf borderId="11" fillId="0" fontId="6" numFmtId="0" xfId="0" applyAlignment="1" applyBorder="1" applyFont="1">
      <alignment vertical="top"/>
    </xf>
    <xf borderId="11" fillId="5" fontId="6" numFmtId="171" xfId="0" applyAlignment="1" applyBorder="1" applyFont="1" applyNumberFormat="1">
      <alignment horizontal="right"/>
    </xf>
    <xf borderId="11" fillId="5" fontId="6" numFmtId="2" xfId="0" applyAlignment="1" applyBorder="1" applyFont="1" applyNumberFormat="1">
      <alignment vertical="top"/>
    </xf>
    <xf borderId="0" fillId="0" fontId="6" numFmtId="3" xfId="0" applyFont="1" applyNumberFormat="1"/>
    <xf borderId="10" fillId="5" fontId="6" numFmtId="3" xfId="0" applyAlignment="1" applyBorder="1" applyFont="1" applyNumberFormat="1">
      <alignment horizontal="right"/>
    </xf>
    <xf borderId="0" fillId="0" fontId="6" numFmtId="172" xfId="0" applyAlignment="1" applyFont="1" applyNumberFormat="1">
      <alignment horizontal="right"/>
    </xf>
    <xf borderId="10" fillId="5" fontId="6" numFmtId="0" xfId="0" applyAlignment="1" applyBorder="1" applyFont="1">
      <alignment horizontal="right"/>
    </xf>
    <xf borderId="10" fillId="5" fontId="6" numFmtId="2" xfId="0" applyAlignment="1" applyBorder="1" applyFont="1" applyNumberFormat="1">
      <alignment horizontal="right"/>
    </xf>
    <xf borderId="10" fillId="8" fontId="6" numFmtId="0" xfId="0" applyAlignment="1" applyBorder="1" applyFill="1" applyFont="1">
      <alignment horizontal="right"/>
    </xf>
    <xf borderId="10" fillId="8" fontId="6" numFmtId="10" xfId="0" applyAlignment="1" applyBorder="1" applyFont="1" applyNumberFormat="1">
      <alignment horizontal="right"/>
    </xf>
    <xf borderId="10" fillId="8" fontId="6" numFmtId="0" xfId="0" applyBorder="1" applyFont="1"/>
    <xf borderId="0" fillId="0" fontId="6" numFmtId="4" xfId="0" applyAlignment="1" applyFont="1" applyNumberFormat="1">
      <alignment horizontal="right"/>
    </xf>
    <xf borderId="0" fillId="0" fontId="6" numFmtId="2" xfId="0" applyAlignment="1" applyFont="1" applyNumberFormat="1">
      <alignment horizontal="right"/>
    </xf>
    <xf borderId="11" fillId="0" fontId="3" numFmtId="0" xfId="0" applyBorder="1" applyFont="1"/>
    <xf borderId="11" fillId="0" fontId="3" numFmtId="3" xfId="0" applyBorder="1" applyFont="1" applyNumberFormat="1"/>
    <xf borderId="11" fillId="0" fontId="3" numFmtId="171" xfId="0" applyBorder="1" applyFont="1" applyNumberFormat="1"/>
    <xf borderId="0" fillId="0" fontId="9" numFmtId="0" xfId="0" applyFont="1"/>
    <xf borderId="0" fillId="0" fontId="3" numFmtId="171" xfId="0" applyFont="1" applyNumberFormat="1"/>
    <xf borderId="10" fillId="4" fontId="6" numFmtId="3" xfId="0" applyAlignment="1" applyBorder="1" applyFont="1" applyNumberFormat="1">
      <alignment vertical="top"/>
    </xf>
    <xf borderId="10" fillId="5" fontId="6" numFmtId="171" xfId="0" applyAlignment="1" applyBorder="1" applyFont="1" applyNumberFormat="1">
      <alignment horizontal="right"/>
    </xf>
    <xf borderId="10" fillId="5" fontId="3" numFmtId="0" xfId="0" applyBorder="1" applyFont="1"/>
    <xf borderId="10" fillId="4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  <a:r>
              <a:rPr b="0" i="0">
                <a:solidFill>
                  <a:srgbClr val="000000"/>
                </a:solidFill>
                <a:latin typeface="Calibri"/>
              </a:rPr>
              <a:t>Immunization Sessions Conducted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1'!$B$1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1'!$A$2:$A$11</c:f>
            </c:strRef>
          </c:cat>
          <c:val>
            <c:numRef>
              <c:f>'Pivot Table 1'!$B$2:$B$11</c:f>
              <c:numCache/>
            </c:numRef>
          </c:val>
        </c:ser>
        <c:axId val="488347629"/>
        <c:axId val="97355607"/>
      </c:barChart>
      <c:lineChart>
        <c:ser>
          <c:idx val="1"/>
          <c:order val="1"/>
          <c:tx>
            <c:strRef>
              <c:f>'Pivot Table 1'!$C$1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circle"/>
            <c:size val="4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1'!$A$2:$A$11</c:f>
            </c:strRef>
          </c:cat>
          <c:val>
            <c:numRef>
              <c:f>'Pivot Table 1'!$C$2:$C$11</c:f>
              <c:numCache/>
            </c:numRef>
          </c:val>
          <c:smooth val="0"/>
        </c:ser>
        <c:ser>
          <c:idx val="2"/>
          <c:order val="2"/>
          <c:tx>
            <c:strRef>
              <c:f>'Pivot Table 1'!$D$1</c:f>
            </c:strRef>
          </c:tx>
          <c:spPr>
            <a:ln cmpd="sng">
              <a:solidFill>
                <a:srgbClr val="0C343D"/>
              </a:solidFill>
            </a:ln>
          </c:spPr>
          <c:marker>
            <c:symbol val="circle"/>
            <c:size val="10"/>
            <c:spPr>
              <a:solidFill>
                <a:srgbClr val="0C343D"/>
              </a:solidFill>
              <a:ln cmpd="sng">
                <a:solidFill>
                  <a:srgbClr val="0C343D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1'!$A$2:$A$11</c:f>
            </c:strRef>
          </c:cat>
          <c:val>
            <c:numRef>
              <c:f>'Pivot Table 1'!$D$2:$D$11</c:f>
              <c:numCache/>
            </c:numRef>
          </c:val>
          <c:smooth val="0"/>
        </c:ser>
        <c:axId val="488347629"/>
        <c:axId val="97355607"/>
      </c:lineChart>
      <c:catAx>
        <c:axId val="4883476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>
                    <a:solidFill>
                      <a:srgbClr val="000000"/>
                    </a:solidFill>
                    <a:latin typeface="Calibri"/>
                  </a:rPr>
                  <a:t>Months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97355607"/>
      </c:catAx>
      <c:valAx>
        <c:axId val="97355607"/>
        <c:scaling>
          <c:orientation val="minMax"/>
          <c:max val="32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48834762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Calibri"/>
              </a:defRPr>
            </a:pPr>
            <a:r>
              <a:rPr b="1" i="0">
                <a:solidFill>
                  <a:srgbClr val="000000"/>
                </a:solidFill>
                <a:latin typeface="Calibri"/>
              </a:rPr>
              <a:t>Closed Vial Wastage by Vaccine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VVM</c:v>
          </c:tx>
          <c:spPr>
            <a:solidFill>
              <a:srgbClr val="99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'Wastage Data'!$O$2:$O$11</c:f>
            </c:strRef>
          </c:cat>
          <c:val>
            <c:numRef>
              <c:f>'Wastage Data'!$P$2:$P$11</c:f>
              <c:numCache/>
            </c:numRef>
          </c:val>
        </c:ser>
        <c:ser>
          <c:idx val="1"/>
          <c:order val="1"/>
          <c:tx>
            <c:v>Freezing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dLbls>
            <c:numFmt formatCode="General" sourceLinked="0"/>
            <c:txPr>
              <a:bodyPr/>
              <a:lstStyle/>
              <a:p>
                <a:pPr lvl="0">
                  <a:defRPr b="1" i="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'Wastage Data'!$O$2:$O$11</c:f>
            </c:strRef>
          </c:cat>
          <c:val>
            <c:numRef>
              <c:f>'Wastage Data'!$Q$2:$Q$11</c:f>
              <c:numCache/>
            </c:numRef>
          </c:val>
        </c:ser>
        <c:overlap val="100"/>
        <c:axId val="1005971815"/>
        <c:axId val="1056415713"/>
      </c:barChart>
      <c:catAx>
        <c:axId val="1005971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>
                    <a:solidFill>
                      <a:srgbClr val="000000"/>
                    </a:solidFill>
                    <a:latin typeface="Calibri"/>
                  </a:rPr>
                  <a:t>Vaccine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056415713"/>
      </c:catAx>
      <c:valAx>
        <c:axId val="1056415713"/>
        <c:scaling>
          <c:orientation val="minMax"/>
          <c:max val="1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005971815"/>
      </c:valAx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  <a:r>
              <a:rPr b="0" i="0">
                <a:solidFill>
                  <a:srgbClr val="000000"/>
                </a:solidFill>
                <a:latin typeface="Calibri"/>
              </a:rPr>
              <a:t>Mobile Immunization Strategy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'Pivot Table 1'!$D$1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 1'!$A$2:$A$11</c:f>
            </c:strRef>
          </c:cat>
          <c:val>
            <c:numRef>
              <c:f>'Pivot Table 1'!$D$2:$D$11</c:f>
              <c:numCache/>
            </c:numRef>
          </c:val>
          <c:smooth val="0"/>
        </c:ser>
        <c:axId val="873824030"/>
        <c:axId val="914741109"/>
      </c:lineChart>
      <c:catAx>
        <c:axId val="8738240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>
                    <a:solidFill>
                      <a:srgbClr val="000000"/>
                    </a:solidFill>
                    <a:latin typeface="Calibri"/>
                  </a:rPr>
                  <a:t>Months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914741109"/>
      </c:catAx>
      <c:valAx>
        <c:axId val="9147411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87382403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Calibri"/>
              </a:defRPr>
            </a:pPr>
            <a:r>
              <a:rPr b="1" i="0">
                <a:solidFill>
                  <a:srgbClr val="000000"/>
                </a:solidFill>
                <a:latin typeface="Calibri"/>
              </a:rPr>
              <a:t>Closed Vial Wastage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Total Closed Vial Wastage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1'!$R$18:$R$27</c:f>
            </c:strRef>
          </c:cat>
          <c:val>
            <c:numRef>
              <c:f>'Pivot Table 1'!$AC$18:$AC$27</c:f>
              <c:numCache/>
            </c:numRef>
          </c:val>
        </c:ser>
        <c:axId val="169002965"/>
        <c:axId val="706276662"/>
      </c:barChart>
      <c:catAx>
        <c:axId val="16900296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706276662"/>
      </c:catAx>
      <c:valAx>
        <c:axId val="70627666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>
                    <a:solidFill>
                      <a:srgbClr val="000000"/>
                    </a:solidFill>
                    <a:latin typeface="Calibri"/>
                  </a:rPr>
                  <a:t>Doses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69002965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Calibri"/>
              </a:defRPr>
            </a:pPr>
            <a:r>
              <a:rPr b="0" i="0">
                <a:solidFill>
                  <a:srgbClr val="757575"/>
                </a:solidFill>
                <a:latin typeface="Calibri"/>
              </a:rPr>
              <a:t>Fixed, Outreach and Mobile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'Pivot Table 1'!$K$1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1'!$J$2:$J$9</c:f>
            </c:strRef>
          </c:cat>
          <c:val>
            <c:numRef>
              <c:f>'Pivot Table 1'!$K$2:$K$9</c:f>
              <c:numCache/>
            </c:numRef>
          </c:val>
        </c:ser>
        <c:overlap val="100"/>
        <c:axId val="698140170"/>
        <c:axId val="2129993082"/>
      </c:barChart>
      <c:lineChart>
        <c:ser>
          <c:idx val="1"/>
          <c:order val="1"/>
          <c:tx>
            <c:strRef>
              <c:f>'Pivot Table 1'!$L$1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 1'!$J$2:$J$9</c:f>
            </c:strRef>
          </c:cat>
          <c:val>
            <c:numRef>
              <c:f>'Pivot Table 1'!$L$2:$L$9</c:f>
              <c:numCache/>
            </c:numRef>
          </c:val>
          <c:smooth val="0"/>
        </c:ser>
        <c:ser>
          <c:idx val="2"/>
          <c:order val="2"/>
          <c:tx>
            <c:strRef>
              <c:f>'Pivot Table 1'!$M$1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'Pivot Table 1'!$J$2:$J$9</c:f>
            </c:strRef>
          </c:cat>
          <c:val>
            <c:numRef>
              <c:f>'Pivot Table 1'!$M$2:$M$9</c:f>
              <c:numCache/>
            </c:numRef>
          </c:val>
          <c:smooth val="0"/>
        </c:ser>
        <c:axId val="698140170"/>
        <c:axId val="2129993082"/>
      </c:lineChart>
      <c:catAx>
        <c:axId val="6981401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>
                    <a:solidFill>
                      <a:srgbClr val="000000"/>
                    </a:solidFill>
                    <a:latin typeface="Calibri"/>
                  </a:rPr>
                  <a:t>Districts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2129993082"/>
      </c:catAx>
      <c:valAx>
        <c:axId val="21299930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69814017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  <a:r>
              <a:rPr b="0" i="0">
                <a:solidFill>
                  <a:srgbClr val="000000"/>
                </a:solidFill>
                <a:latin typeface="Calibri"/>
              </a:rPr>
              <a:t>Mobile Immunization Strategy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'Pivot Table 1'!$D$1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 1'!$A$2:$A$11</c:f>
            </c:strRef>
          </c:cat>
          <c:val>
            <c:numRef>
              <c:f>'Pivot Table 1'!$D$2:$D$11</c:f>
              <c:numCache/>
            </c:numRef>
          </c:val>
          <c:smooth val="0"/>
        </c:ser>
        <c:axId val="256933013"/>
        <c:axId val="349673279"/>
      </c:lineChart>
      <c:catAx>
        <c:axId val="2569330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>
                    <a:solidFill>
                      <a:srgbClr val="000000"/>
                    </a:solidFill>
                    <a:latin typeface="Calibri"/>
                  </a:rPr>
                  <a:t>Months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349673279"/>
      </c:catAx>
      <c:valAx>
        <c:axId val="3496732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25693301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Calibri"/>
              </a:defRPr>
            </a:pPr>
            <a:r>
              <a:rPr b="1" i="0">
                <a:solidFill>
                  <a:srgbClr val="000000"/>
                </a:solidFill>
                <a:latin typeface="Calibri"/>
              </a:rPr>
              <a:t>Closed Vial Wastage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Total Closed Vial Wastage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1'!$R$18:$R$27</c:f>
            </c:strRef>
          </c:cat>
          <c:val>
            <c:numRef>
              <c:f>'Pivot Table 1'!$AC$18:$AC$27</c:f>
              <c:numCache/>
            </c:numRef>
          </c:val>
        </c:ser>
        <c:axId val="1780407776"/>
        <c:axId val="2065221616"/>
      </c:barChart>
      <c:catAx>
        <c:axId val="178040777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2065221616"/>
      </c:catAx>
      <c:valAx>
        <c:axId val="206522161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>
                    <a:solidFill>
                      <a:srgbClr val="000000"/>
                    </a:solidFill>
                    <a:latin typeface="Calibri"/>
                  </a:rPr>
                  <a:t>Doses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780407776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r>
              <a:rPr b="0" i="0">
                <a:solidFill>
                  <a:srgbClr val="000000"/>
                </a:solidFill>
                <a:latin typeface="Arial"/>
              </a:rPr>
              <a:t>Volume of Vaccines Received by Districts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'Pivot Table 2'!$S$1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2'!$R$2:$R$9</c:f>
            </c:strRef>
          </c:cat>
          <c:val>
            <c:numRef>
              <c:f>'Pivot Table 2'!$S$2:$S$9</c:f>
              <c:numCache/>
            </c:numRef>
          </c:val>
        </c:ser>
        <c:axId val="81137396"/>
        <c:axId val="1206258859"/>
      </c:barChart>
      <c:catAx>
        <c:axId val="8113739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Districts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1206258859"/>
      </c:catAx>
      <c:valAx>
        <c:axId val="120625885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Volume (L)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81137396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'Pivot Table 3'!$B$1</c:f>
            </c:strRef>
          </c:tx>
          <c:cat>
            <c:strRef>
              <c:f>'Pivot Table 3'!$A$2:$A$9</c:f>
            </c:strRef>
          </c:cat>
          <c:val>
            <c:numRef>
              <c:f>'Pivot Table 3'!$B$2:$B$9</c:f>
              <c:numCache/>
            </c:numRef>
          </c:val>
        </c:ser>
        <c:axId val="866537513"/>
        <c:axId val="988641489"/>
      </c:barChart>
      <c:catAx>
        <c:axId val="8665375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>
                    <a:solidFill>
                      <a:srgbClr val="000000"/>
                    </a:solidFill>
                    <a:latin typeface="Calibri"/>
                  </a:rPr>
                  <a:t>Districts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988641489"/>
      </c:catAx>
      <c:valAx>
        <c:axId val="988641489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86653751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Arial"/>
              </a:defRPr>
            </a:pPr>
            <a:r>
              <a:rPr b="1" i="0">
                <a:solidFill>
                  <a:srgbClr val="000000"/>
                </a:solidFill>
                <a:latin typeface="Arial"/>
              </a:rPr>
              <a:t>Wastage by Reason</a:t>
            </a:r>
          </a:p>
        </c:rich>
      </c:tx>
      <c:overlay val="0"/>
    </c:title>
    <c:plotArea>
      <c:layout/>
      <c:areaChart>
        <c:ser>
          <c:idx val="0"/>
          <c:order val="0"/>
          <c:tx>
            <c:v>Total VVM Change</c:v>
          </c:tx>
          <c:spPr>
            <a:solidFill>
              <a:srgbClr val="DD7E6B">
                <a:alpha val="30000"/>
              </a:srgbClr>
            </a:solidFill>
            <a:ln cmpd="sng">
              <a:solidFill>
                <a:srgbClr val="DD7E6B"/>
              </a:solidFill>
            </a:ln>
          </c:spPr>
          <c:cat>
            <c:strRef>
              <c:f>'Wastage Data'!$A$41:$A$50</c:f>
            </c:strRef>
          </c:cat>
          <c:val>
            <c:numRef>
              <c:f>'Wastage Data'!$B$41:$B$50</c:f>
              <c:numCache/>
            </c:numRef>
          </c:val>
        </c:ser>
        <c:ser>
          <c:idx val="1"/>
          <c:order val="1"/>
          <c:tx>
            <c:v>Total Freezing</c:v>
          </c:tx>
          <c:spPr>
            <a:solidFill>
              <a:srgbClr val="6D9EEB">
                <a:alpha val="30000"/>
              </a:srgbClr>
            </a:solidFill>
            <a:ln cmpd="sng">
              <a:solidFill>
                <a:srgbClr val="6D9EEB"/>
              </a:solidFill>
            </a:ln>
          </c:spPr>
          <c:cat>
            <c:strRef>
              <c:f>'Wastage Data'!$A$41:$A$50</c:f>
            </c:strRef>
          </c:cat>
          <c:val>
            <c:numRef>
              <c:f>'Wastage Data'!$C$41:$C$50</c:f>
              <c:numCache/>
            </c:numRef>
          </c:val>
        </c:ser>
        <c:axId val="2077623544"/>
        <c:axId val="1347038435"/>
      </c:areaChart>
      <c:catAx>
        <c:axId val="2077623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>
                    <a:solidFill>
                      <a:srgbClr val="000000"/>
                    </a:solidFill>
                    <a:latin typeface="Calibri"/>
                  </a:rPr>
                  <a:t>Months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3600000"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347038435"/>
      </c:catAx>
      <c:valAx>
        <c:axId val="13470384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>
                    <a:solidFill>
                      <a:srgbClr val="000000"/>
                    </a:solidFill>
                    <a:latin typeface="Calibri"/>
                  </a:rPr>
                  <a:t>Doses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2077623544"/>
      </c:valAx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000000"/>
              </a:solidFill>
              <a:latin typeface="Arial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image" Target="../media/image3.png"/><Relationship Id="rId5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image" Target="../media/image5.png"/><Relationship Id="rId3" Type="http://schemas.openxmlformats.org/officeDocument/2006/relationships/image" Target="../media/image4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914400</xdr:colOff>
      <xdr:row>10</xdr:row>
      <xdr:rowOff>123825</xdr:rowOff>
    </xdr:from>
    <xdr:ext cx="4724400" cy="29146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10</xdr:row>
      <xdr:rowOff>123825</xdr:rowOff>
    </xdr:from>
    <xdr:ext cx="4724400" cy="2914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866775</xdr:colOff>
      <xdr:row>1</xdr:row>
      <xdr:rowOff>38100</xdr:rowOff>
    </xdr:from>
    <xdr:ext cx="3590925" cy="47148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1</xdr:row>
      <xdr:rowOff>38100</xdr:rowOff>
    </xdr:from>
    <xdr:ext cx="4962525" cy="1724025"/>
    <xdr:pic>
      <xdr:nvPicPr>
        <xdr:cNvPr id="0" name="image3.png" title="Chart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200025</xdr:colOff>
      <xdr:row>1</xdr:row>
      <xdr:rowOff>38100</xdr:rowOff>
    </xdr:from>
    <xdr:ext cx="4476750" cy="1724025"/>
    <xdr:pic>
      <xdr:nvPicPr>
        <xdr:cNvPr id="0" name="image1.png" title="Chart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1019175</xdr:colOff>
      <xdr:row>5</xdr:row>
      <xdr:rowOff>104775</xdr:rowOff>
    </xdr:from>
    <xdr:ext cx="5715000" cy="3533775"/>
    <xdr:pic>
      <xdr:nvPicPr>
        <xdr:cNvPr id="0" name="image2.png" title="Chart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76200</xdr:colOff>
      <xdr:row>12</xdr:row>
      <xdr:rowOff>142875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13</xdr:row>
      <xdr:rowOff>133350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17</xdr:col>
      <xdr:colOff>238125</xdr:colOff>
      <xdr:row>27</xdr:row>
      <xdr:rowOff>38100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0</xdr:colOff>
      <xdr:row>5</xdr:row>
      <xdr:rowOff>104775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266700</xdr:colOff>
      <xdr:row>32</xdr:row>
      <xdr:rowOff>142875</xdr:rowOff>
    </xdr:from>
    <xdr:ext cx="4905375" cy="3038475"/>
    <xdr:pic>
      <xdr:nvPicPr>
        <xdr:cNvPr id="0" name="image5.png" title="Chart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361950</xdr:colOff>
      <xdr:row>15</xdr:row>
      <xdr:rowOff>123825</xdr:rowOff>
    </xdr:from>
    <xdr:ext cx="4810125" cy="2981325"/>
    <xdr:pic>
      <xdr:nvPicPr>
        <xdr:cNvPr id="0" name="image4.png" title="Chart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133350</xdr:colOff>
      <xdr:row>17</xdr:row>
      <xdr:rowOff>142875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952500</xdr:colOff>
      <xdr:row>38</xdr:row>
      <xdr:rowOff>142875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533400</xdr:colOff>
      <xdr:row>15</xdr:row>
      <xdr:rowOff>9525</xdr:rowOff>
    </xdr:from>
    <xdr:ext cx="5981700" cy="369570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G81" sheet="DVDMT"/>
  </cacheSource>
  <cacheFields>
    <cacheField name="Region" numFmtId="0">
      <sharedItems>
        <s v="Dosso"/>
      </sharedItems>
    </cacheField>
    <cacheField name="Districts" numFmtId="0">
      <sharedItems>
        <s v="Boboye"/>
        <s v="Tibiri"/>
        <s v="Loga"/>
        <s v="Gaya"/>
        <s v="Falmey"/>
        <s v="Dogondoutchi"/>
        <s v="Dioundiou"/>
        <s v="Dosso"/>
      </sharedItems>
    </cacheField>
    <cacheField name="Monthly reports" numFmtId="164">
      <sharedItems containsSemiMixedTypes="0" containsDate="1" containsString="0">
        <d v="2021-01-21T00:00:00Z"/>
        <d v="2021-02-21T00:00:00Z"/>
        <d v="2021-03-21T00:00:00Z"/>
        <d v="2021-04-21T00:00:00Z"/>
        <d v="2021-05-21T00:00:00Z"/>
        <d v="2021-06-21T00:00:00Z"/>
        <d v="2021-07-21T00:00:00Z"/>
        <d v="2021-08-21T00:00:00Z"/>
        <d v="2021-09-21T00:00:00Z"/>
        <d v="2021-10-21T00:00:00Z"/>
      </sharedItems>
    </cacheField>
    <cacheField name="_Timeliness_" numFmtId="0">
      <sharedItems>
        <s v="T"/>
        <s v="R"/>
      </sharedItems>
    </cacheField>
    <cacheField name="_Facilities reports received_" numFmtId="0">
      <sharedItems containsSemiMixedTypes="0" containsString="0" containsNumber="1" containsInteger="1">
        <n v="24.0"/>
        <n v="14.0"/>
        <n v="17.0"/>
        <n v="18.0"/>
        <n v="10.0"/>
        <n v="19.0"/>
        <n v="7.0"/>
        <n v="42.0"/>
        <n v="16.0"/>
        <n v="13.0"/>
        <n v="43.0"/>
      </sharedItems>
    </cacheField>
    <cacheField name="No. of vaccination sessions__fixed" numFmtId="0">
      <sharedItems containsSemiMixedTypes="0" containsString="0" containsNumber="1" containsInteger="1">
        <n v="552.0"/>
        <n v="207.0"/>
        <n v="221.0"/>
        <n v="263.0"/>
        <n v="220.0"/>
        <n v="195.0"/>
        <n v="128.0"/>
        <n v="616.0"/>
        <n v="480.0"/>
        <n v="210.0"/>
        <n v="209.0"/>
        <n v="183.0"/>
        <n v="132.0"/>
        <n v="615.0"/>
        <n v="246.0"/>
        <n v="256.0"/>
        <n v="130.0"/>
        <n v="744.0"/>
        <n v="232.0"/>
        <n v="247.0"/>
        <n v="528.0"/>
        <n v="185.0"/>
        <n v="249.0"/>
        <n v="142.0"/>
        <n v="775.0"/>
        <n v="204.0"/>
        <n v="235.0"/>
        <n v="250.0"/>
        <n v="229.0"/>
        <n v="123.0"/>
        <n v="228.0"/>
        <n v="286.0"/>
        <n v="269.0"/>
        <n v="241.0"/>
        <n v="145.0"/>
        <n v="765.0"/>
        <n v="215.0"/>
        <n v="526.0"/>
        <n v="272.0"/>
        <n v="302.0"/>
        <n v="794.0"/>
        <n v="243.0"/>
        <n v="170.0"/>
        <n v="833.0"/>
        <n v="238.0"/>
        <n v="496.0"/>
        <n v="122.0"/>
        <n v="310.0"/>
        <n v="841.0"/>
        <n v="233.0"/>
        <n v="231.0"/>
        <n v="165.0"/>
        <n v="441.0"/>
        <n v="848.0"/>
        <n v="254.0"/>
        <n v="226.0"/>
        <n v="307.0"/>
      </sharedItems>
    </cacheField>
    <cacheField name="No. of vaccination sessions__outreach" numFmtId="0">
      <sharedItems containsSemiMixedTypes="0" containsString="0" containsNumber="1" containsInteger="1">
        <n v="78.0"/>
        <n v="61.0"/>
        <n v="60.0"/>
        <n v="90.0"/>
        <n v="21.0"/>
        <n v="63.0"/>
        <n v="37.0"/>
        <n v="121.0"/>
        <n v="87.0"/>
        <n v="26.0"/>
        <n v="59.0"/>
        <n v="103.0"/>
        <n v="64.0"/>
        <n v="92.0"/>
        <n v="98.0"/>
        <n v="28.0"/>
        <n v="79.0"/>
        <n v="75.0"/>
        <n v="123.0"/>
        <n v="70.0"/>
        <n v="76.0"/>
        <n v="58.0"/>
        <n v="44.0"/>
        <n v="23.0"/>
        <n v="81.0"/>
        <n v="56.0"/>
        <n v="50.0"/>
        <n v="54.0"/>
        <n v="52.0"/>
        <n v="104.0"/>
        <n v="91.0"/>
        <n v="30.0"/>
        <n v="47.0"/>
        <n v="143.0"/>
        <n v="94.0"/>
        <n v="93.0"/>
        <n v="24.0"/>
        <n v="53.0"/>
        <n v="51.0"/>
        <n v="158.0"/>
        <n v="88.0"/>
        <n v="174.0"/>
        <n v="55.0"/>
        <n v="125.0"/>
        <n v="83.0"/>
        <n v="102.0"/>
        <n v="228.0"/>
        <n v="141.0"/>
        <n v="86.0"/>
        <n v="27.0"/>
        <n v="212.0"/>
        <n v="115.0"/>
      </sharedItems>
    </cacheField>
    <cacheField name="No. of vaccination sessions__mobile" numFmtId="0">
      <sharedItems containsSemiMixedTypes="0" containsString="0" containsNumber="1" containsInteger="1">
        <n v="5.0"/>
        <n v="24.0"/>
        <n v="0.0"/>
        <n v="8.0"/>
        <n v="16.0"/>
        <n v="2.0"/>
        <n v="12.0"/>
        <n v="6.0"/>
        <n v="4.0"/>
        <n v="14.0"/>
        <n v="3.0"/>
        <n v="25.0"/>
        <n v="18.0"/>
        <n v="7.0"/>
        <n v="20.0"/>
        <n v="10.0"/>
        <n v="15.0"/>
        <n v="9.0"/>
        <n v="17.0"/>
        <n v="23.0"/>
        <n v="1.0"/>
        <n v="19.0"/>
        <n v="13.0"/>
        <n v="79.0"/>
        <n v="45.0"/>
        <n v="34.0"/>
      </sharedItems>
    </cacheField>
    <cacheField name="BCG_at birth_Total vacciné" numFmtId="3">
      <sharedItems containsSemiMixedTypes="0" containsString="0" containsNumber="1" containsInteger="1">
        <n v="1081.0"/>
        <n v="1355.0"/>
        <n v="765.0"/>
        <n v="1513.0"/>
        <n v="484.0"/>
        <n v="1832.0"/>
        <n v="550.0"/>
        <n v="2563.0"/>
        <n v="1286.0"/>
        <n v="559.0"/>
        <n v="766.0"/>
        <n v="1881.0"/>
        <n v="475.0"/>
        <n v="2417.0"/>
        <n v="1450.0"/>
        <n v="1592.0"/>
        <n v="1269.0"/>
        <n v="679.0"/>
        <n v="652.0"/>
        <n v="1936.0"/>
        <n v="1361.0"/>
        <n v="2685.0"/>
        <n v="891.0"/>
        <n v="1508.0"/>
        <n v="1157.0"/>
        <n v="1825.0"/>
        <n v="1504.0"/>
        <n v="635.0"/>
        <n v="2527.0"/>
        <n v="784.0"/>
        <n v="1467.0"/>
        <n v="545.0"/>
        <n v="1392.0"/>
        <n v="2023.0"/>
        <n v="1417.0"/>
        <n v="586.0"/>
        <n v="1461.0"/>
        <n v="2657.0"/>
        <n v="611.0"/>
        <n v="864.0"/>
        <n v="1221.0"/>
        <n v="1299.0"/>
        <n v="2054.0"/>
        <n v="634.0"/>
        <n v="921.0"/>
        <n v="591.0"/>
        <n v="2680.0"/>
        <n v="1469.0"/>
        <n v="1205.0"/>
        <n v="1870.0"/>
        <n v="560.0"/>
        <n v="1120.0"/>
        <n v="617.0"/>
        <n v="2350.0"/>
        <n v="785.0"/>
        <n v="1334.0"/>
        <n v="1350.0"/>
        <n v="674.0"/>
        <n v="1808.0"/>
        <n v="2721.0"/>
        <n v="579.0"/>
        <n v="1263.0"/>
        <n v="820.0"/>
        <n v="1572.0"/>
        <n v="1312.0"/>
        <n v="658.0"/>
        <n v="1952.0"/>
        <n v="1376.0"/>
        <n v="2711.0"/>
        <n v="1460.0"/>
        <n v="957.0"/>
        <n v="600.0"/>
        <n v="1261.0"/>
        <n v="653.0"/>
        <n v="1873.0"/>
        <n v="2634.0"/>
        <n v="575.0"/>
        <n v="819.0"/>
        <n v="1437.0"/>
      </sharedItems>
    </cacheField>
    <cacheField name="BCG_&gt;1year_Total vacciné">
      <sharedItems containsMixedTypes="1" containsNumber="1" containsInteger="1">
        <s v="-"/>
        <n v="6.0"/>
        <n v="17.0"/>
        <n v="23.0"/>
        <n v="14.0"/>
      </sharedItems>
    </cacheField>
    <cacheField name="Hep-B_at birth_Total vacciné" numFmtId="0">
      <sharedItems>
        <s v="-"/>
      </sharedItems>
    </cacheField>
    <cacheField name="VPO-0_at birth_Total vacciné" numFmtId="0">
      <sharedItems containsSemiMixedTypes="0" containsString="0" containsNumber="1" containsInteger="1">
        <n v="507.0"/>
        <n v="693.0"/>
        <n v="251.0"/>
        <n v="617.0"/>
        <n v="315.0"/>
        <n v="796.0"/>
        <n v="177.0"/>
        <n v="1074.0"/>
        <n v="682.0"/>
        <n v="268.0"/>
        <n v="220.0"/>
        <n v="714.0"/>
        <n v="195.0"/>
        <n v="1011.0"/>
        <n v="680.0"/>
        <n v="774.0"/>
        <n v="700.0"/>
        <n v="309.0"/>
        <n v="257.0"/>
        <n v="926.0"/>
        <n v="564.0"/>
        <n v="1009.0"/>
        <n v="305.0"/>
        <n v="843.0"/>
        <n v="527.0"/>
        <n v="916.0"/>
        <n v="648.0"/>
        <n v="254.0"/>
        <n v="1060.0"/>
        <n v="367.0"/>
        <n v="931.0"/>
        <n v="267.0"/>
        <n v="722.0"/>
        <n v="967.0"/>
        <n v="621.0"/>
        <n v="261.0"/>
        <n v="911.0"/>
        <n v="1083.0"/>
        <n v="299.0"/>
        <n v="325.0"/>
        <n v="560.0"/>
        <n v="767.0"/>
        <n v="731.0"/>
        <n v="313.0"/>
        <n v="363.0"/>
        <n v="247.0"/>
        <n v="1042.0"/>
        <n v="845.0"/>
        <n v="800.0"/>
        <n v="318.0"/>
        <n v="493.0"/>
        <n v="237.0"/>
        <n v="928.0"/>
        <n v="272.0"/>
        <n v="753.0"/>
        <n v="709.0"/>
        <n v="229.0"/>
        <n v="743.0"/>
        <n v="1385.0"/>
        <n v="269.0"/>
        <n v="526.0"/>
        <n v="290.0"/>
        <n v="864.0"/>
        <n v="655.0"/>
        <n v="747.0"/>
        <n v="660.0"/>
        <n v="1254.0"/>
        <n v="893.0"/>
        <n v="260.0"/>
        <n v="283.0"/>
        <n v="654.0"/>
        <n v="242.0"/>
        <n v="920.0"/>
        <n v="1329.0"/>
        <n v="280.0"/>
        <n v="909.0"/>
        <n v="733.0"/>
      </sharedItems>
    </cacheField>
    <cacheField name="VPO-1_&lt;1year_Total vacciné" numFmtId="3">
      <sharedItems containsSemiMixedTypes="0" containsString="0" containsNumber="1" containsInteger="1">
        <n v="1037.0"/>
        <n v="1366.0"/>
        <n v="814.0"/>
        <n v="1354.0"/>
        <n v="478.0"/>
        <n v="1731.0"/>
        <n v="536.0"/>
        <n v="2322.0"/>
        <n v="1098.0"/>
        <n v="530.0"/>
        <n v="760.0"/>
        <n v="1776.0"/>
        <n v="436.0"/>
        <n v="2315.0"/>
        <n v="1387.0"/>
        <n v="1458.0"/>
        <n v="1178.0"/>
        <n v="598.0"/>
        <n v="614.0"/>
        <n v="1770.0"/>
        <n v="1320.0"/>
        <n v="2427.0"/>
        <n v="848.0"/>
        <n v="1383.0"/>
        <n v="1029.0"/>
        <n v="1760.0"/>
        <n v="1417.0"/>
        <n v="582.0"/>
        <n v="2324.0"/>
        <n v="829.0"/>
        <n v="1246.0"/>
        <n v="482.0"/>
        <n v="1142.0"/>
        <n v="1840.0"/>
        <n v="1355.0"/>
        <n v="526.0"/>
        <n v="1346.0"/>
        <n v="2325.0"/>
        <n v="589.0"/>
        <n v="868.0"/>
        <n v="1278.0"/>
        <n v="1409.0"/>
        <n v="1959.0"/>
        <n v="557.0"/>
        <n v="931.0"/>
        <n v="599.0"/>
        <n v="2423.0"/>
        <n v="1386.0"/>
        <n v="1203.0"/>
        <n v="1698.0"/>
        <n v="537.0"/>
        <n v="1254.0"/>
        <n v="600.0"/>
        <n v="2365.0"/>
        <n v="843.0"/>
        <n v="1284.0"/>
        <n v="1329.0"/>
        <n v="586.0"/>
        <n v="1753.0"/>
        <n v="2568.0"/>
        <n v="545.0"/>
        <n v="856.0"/>
        <n v="1377.0"/>
        <n v="596.0"/>
        <n v="1881.0"/>
        <n v="1327.0"/>
        <n v="2444.0"/>
        <n v="1274.0"/>
        <n v="857.0"/>
        <n v="511.0"/>
        <n v="578.0"/>
        <n v="1803.0"/>
        <n v="2514.0"/>
        <n v="514.0"/>
        <n v="1369.0"/>
        <n v="831.0"/>
        <n v="1459.0"/>
      </sharedItems>
    </cacheField>
    <cacheField name="VPO-2_&gt;1year_Total vacciné">
      <sharedItems containsMixedTypes="1" containsNumber="1" containsInteger="1">
        <s v="-"/>
        <n v="8.0"/>
        <n v="4.0"/>
        <n v="17.0"/>
        <n v="13.0"/>
      </sharedItems>
    </cacheField>
    <cacheField name="VPO-2_&lt;1year_Total vacciné" numFmtId="3">
      <sharedItems containsSemiMixedTypes="0" containsString="0" containsNumber="1" containsInteger="1">
        <n v="1004.0"/>
        <n v="1296.0"/>
        <n v="824.0"/>
        <n v="1311.0"/>
        <n v="413.0"/>
        <n v="1649.0"/>
        <n v="483.0"/>
        <n v="2202.0"/>
        <n v="1083.0"/>
        <n v="500.0"/>
        <n v="716.0"/>
        <n v="1719.0"/>
        <n v="420.0"/>
        <n v="2234.0"/>
        <n v="1327.0"/>
        <n v="1367.0"/>
        <n v="1173.0"/>
        <n v="566.0"/>
        <n v="587.0"/>
        <n v="1747.0"/>
        <n v="1275.0"/>
        <n v="2276.0"/>
        <n v="790.0"/>
        <n v="1425.0"/>
        <n v="976.0"/>
        <n v="1716.0"/>
        <n v="1320.0"/>
        <n v="528.0"/>
        <n v="2212.0"/>
        <n v="829.0"/>
        <n v="1248.0"/>
        <n v="487.0"/>
        <n v="1012.0"/>
        <n v="1784.0"/>
        <n v="1338.0"/>
        <n v="484.0"/>
        <n v="1236.0"/>
        <n v="2305.0"/>
        <n v="547.0"/>
        <n v="766.0"/>
        <n v="1178.0"/>
        <n v="1177.0"/>
        <n v="1826.0"/>
        <n v="538.0"/>
        <n v="855.0"/>
        <n v="550.0"/>
        <n v="2308.0"/>
        <n v="1252.0"/>
        <n v="1306.0"/>
        <n v="1752.0"/>
        <n v="513.0"/>
        <n v="1181.0"/>
        <n v="567.0"/>
        <n v="2346.0"/>
        <n v="815.0"/>
        <n v="1290.0"/>
        <n v="1372.0"/>
        <n v="1763.0"/>
        <n v="2490.0"/>
        <n v="480.0"/>
        <n v="1277.0"/>
        <n v="844.0"/>
        <n v="1380.0"/>
        <n v="1369.0"/>
        <n v="581.0"/>
        <n v="1757.0"/>
        <n v="1270.0"/>
        <n v="2418.0"/>
        <n v="1318.0"/>
        <n v="862.0"/>
        <n v="594.0"/>
        <n v="1218.0"/>
        <n v="549.0"/>
        <n v="1672.0"/>
        <n v="2416.0"/>
        <n v="516.0"/>
        <n v="1272.0"/>
        <n v="807.0"/>
        <n v="1384.0"/>
      </sharedItems>
    </cacheField>
    <cacheField name="VPO-3_&gt;1year_Total vacciné">
      <sharedItems containsMixedTypes="1" containsNumber="1" containsInteger="1">
        <s v="-"/>
        <n v="9.0"/>
        <n v="3.0"/>
        <n v="14.0"/>
        <n v="2.0"/>
      </sharedItems>
    </cacheField>
    <cacheField name="VPO-3_&lt;1year_Total vacciné" numFmtId="0">
      <sharedItems containsSemiMixedTypes="0" containsString="0" containsNumber="1" containsInteger="1">
        <n v="967.0"/>
        <n v="1287.0"/>
        <n v="768.0"/>
        <n v="1270.0"/>
        <n v="398.0"/>
        <n v="1670.0"/>
        <n v="480.0"/>
        <n v="2167.0"/>
        <n v="1136.0"/>
        <n v="524.0"/>
        <n v="765.0"/>
        <n v="1685.0"/>
        <n v="413.0"/>
        <n v="2207.0"/>
        <n v="1306.0"/>
        <n v="1387.0"/>
        <n v="1153.0"/>
        <n v="566.0"/>
        <n v="563.0"/>
        <n v="1721.0"/>
        <n v="1242.0"/>
        <n v="2296.0"/>
        <n v="792.0"/>
        <n v="1444.0"/>
        <n v="936.0"/>
        <n v="1735.0"/>
        <n v="1336.0"/>
        <n v="527.0"/>
        <n v="2194.0"/>
        <n v="797.0"/>
        <n v="1268.0"/>
        <n v="503.0"/>
        <n v="971.0"/>
        <n v="1334.0"/>
        <n v="501.0"/>
        <n v="1197.0"/>
        <n v="2262.0"/>
        <n v="828.0"/>
        <n v="1198.0"/>
        <n v="1100.0"/>
        <n v="1744.0"/>
        <n v="545.0"/>
        <n v="800.0"/>
        <n v="484.0"/>
        <n v="2324.0"/>
        <n v="1229.0"/>
        <n v="1164.0"/>
        <n v="1558.0"/>
        <n v="562.0"/>
        <n v="1127.0"/>
        <n v="531.0"/>
        <n v="2272.0"/>
        <n v="794.0"/>
        <n v="1300.0"/>
        <n v="1466.0"/>
        <n v="554.0"/>
        <n v="1718.0"/>
        <n v="2477.0"/>
        <n v="548.0"/>
        <n v="1190.0"/>
        <n v="835.0"/>
        <n v="1333.0"/>
        <n v="1384.0"/>
        <n v="543.0"/>
        <n v="1798.0"/>
        <n v="1277.0"/>
        <n v="2409.0"/>
        <n v="1322.0"/>
        <n v="860.0"/>
        <n v="1315.0"/>
        <n v="571.0"/>
        <n v="1797.0"/>
        <n v="2587.0"/>
        <n v="483.0"/>
        <n v="1330.0"/>
        <n v="796.0"/>
        <n v="1388.0"/>
      </sharedItems>
    </cacheField>
    <cacheField name="VPO-4_&gt;1year_Total vacciné">
      <sharedItems containsMixedTypes="1" containsNumber="1" containsInteger="1">
        <s v="-"/>
        <n v="32.0"/>
        <n v="9.0"/>
        <n v="5.0"/>
        <n v="21.0"/>
        <n v="4.0"/>
        <n v="7.0"/>
      </sharedItems>
    </cacheField>
    <cacheField name="VPI_&lt;1year_Total vacciné" numFmtId="0">
      <sharedItems containsSemiMixedTypes="0" containsString="0" containsNumber="1" containsInteger="1">
        <n v="967.0"/>
        <n v="1248.0"/>
        <n v="768.0"/>
        <n v="1270.0"/>
        <n v="398.0"/>
        <n v="1670.0"/>
        <n v="480.0"/>
        <n v="2167.0"/>
        <n v="1136.0"/>
        <n v="524.0"/>
        <n v="765.0"/>
        <n v="1690.0"/>
        <n v="421.0"/>
        <n v="2205.0"/>
        <n v="1188.0"/>
        <n v="1387.0"/>
        <n v="1153.0"/>
        <n v="565.0"/>
        <n v="563.0"/>
        <n v="1721.0"/>
        <n v="1268.0"/>
        <n v="2296.0"/>
        <n v="792.0"/>
        <n v="1444.0"/>
        <n v="936.0"/>
        <n v="1735.0"/>
        <n v="1336.0"/>
        <n v="2179.0"/>
        <n v="797.0"/>
        <n v="503.0"/>
        <n v="971.0"/>
        <n v="1685.0"/>
        <n v="1282.0"/>
        <n v="501.0"/>
        <n v="1197.0"/>
        <n v="2271.0"/>
        <n v="826.0"/>
        <n v="1198.0"/>
        <n v="1100.0"/>
        <n v="1744.0"/>
        <n v="546.0"/>
        <n v="800.0"/>
        <n v="534.0"/>
        <n v="2330.0"/>
        <n v="1229.0"/>
        <n v="1164.0"/>
        <n v="1558.0"/>
        <n v="562.0"/>
        <n v="1127.0"/>
        <n v="2272.0"/>
        <n v="794.0"/>
        <n v="1294.0"/>
        <n v="1466.0"/>
        <n v="554.0"/>
        <n v="1718.0"/>
        <n v="2477.0"/>
        <n v="548.0"/>
        <n v="1190.0"/>
        <n v="835.0"/>
        <n v="1333.0"/>
        <n v="1384.0"/>
        <n v="543.0"/>
        <n v="1798.0"/>
        <n v="1277.0"/>
        <n v="2409.0"/>
        <n v="1322.0"/>
        <n v="860.0"/>
        <n v="1315.0"/>
        <n v="571.0"/>
        <n v="1797.0"/>
        <n v="2587.0"/>
        <n v="483.0"/>
        <n v="1330.0"/>
        <n v="796.0"/>
        <n v="1388.0"/>
      </sharedItems>
    </cacheField>
    <cacheField name="Penta-1_&lt;1year_Total vacciné" numFmtId="3">
      <sharedItems containsSemiMixedTypes="0" containsString="0" containsNumber="1" containsInteger="1">
        <n v="1037.0"/>
        <n v="1358.0"/>
        <n v="814.0"/>
        <n v="1354.0"/>
        <n v="478.0"/>
        <n v="1749.0"/>
        <n v="536.0"/>
        <n v="2322.0"/>
        <n v="1098.0"/>
        <n v="530.0"/>
        <n v="760.0"/>
        <n v="1776.0"/>
        <n v="436.0"/>
        <n v="2315.0"/>
        <n v="1387.0"/>
        <n v="1458.0"/>
        <n v="1178.0"/>
        <n v="598.0"/>
        <n v="614.0"/>
        <n v="1770.0"/>
        <n v="1317.0"/>
        <n v="2427.0"/>
        <n v="848.0"/>
        <n v="1383.0"/>
        <n v="1029.0"/>
        <n v="1779.0"/>
        <n v="1418.0"/>
        <n v="582.0"/>
        <n v="2324.0"/>
        <n v="829.0"/>
        <n v="1246.0"/>
        <n v="482.0"/>
        <n v="1142.0"/>
        <n v="1840.0"/>
        <n v="1397.0"/>
        <n v="526.0"/>
        <n v="1346.0"/>
        <n v="2325.0"/>
        <n v="589.0"/>
        <n v="868.0"/>
        <n v="1324.0"/>
        <n v="1409.0"/>
        <n v="1959.0"/>
        <n v="557.0"/>
        <n v="931.0"/>
        <n v="608.0"/>
        <n v="2423.0"/>
        <n v="1386.0"/>
        <n v="1203.0"/>
        <n v="1698.0"/>
        <n v="1254.0"/>
        <n v="600.0"/>
        <n v="2365.0"/>
        <n v="843.0"/>
        <n v="1284.0"/>
        <n v="1329.0"/>
        <n v="586.0"/>
        <n v="1753.0"/>
        <n v="2568.0"/>
        <n v="545.0"/>
        <n v="856.0"/>
        <n v="1377.0"/>
        <n v="1320.0"/>
        <n v="596.0"/>
        <n v="1881.0"/>
        <n v="1327.0"/>
        <n v="2444.0"/>
        <n v="1274.0"/>
        <n v="857.0"/>
        <n v="511.0"/>
        <n v="1278.0"/>
        <n v="578.0"/>
        <n v="1803.0"/>
        <n v="2514.0"/>
        <n v="514.0"/>
        <n v="1369.0"/>
        <n v="831.0"/>
        <n v="1459.0"/>
      </sharedItems>
    </cacheField>
    <cacheField name="Penta-1_&gt;1year_Total vacciné">
      <sharedItems containsMixedTypes="1" containsNumber="1" containsInteger="1">
        <s v="-"/>
        <n v="8.0"/>
        <n v="4.0"/>
        <n v="17.0"/>
        <n v="13.0"/>
      </sharedItems>
    </cacheField>
    <cacheField name="Penta-2_&lt;1year_Total vacciné" numFmtId="3">
      <sharedItems containsSemiMixedTypes="0" containsString="0" containsNumber="1" containsInteger="1">
        <n v="1004.0"/>
        <n v="1321.0"/>
        <n v="826.0"/>
        <n v="1311.0"/>
        <n v="413.0"/>
        <n v="1669.0"/>
        <n v="483.0"/>
        <n v="2222.0"/>
        <n v="1083.0"/>
        <n v="500.0"/>
        <n v="716.0"/>
        <n v="1719.0"/>
        <n v="420.0"/>
        <n v="2234.0"/>
        <n v="1322.0"/>
        <n v="1367.0"/>
        <n v="1173.0"/>
        <n v="566.0"/>
        <n v="587.0"/>
        <n v="1747.0"/>
        <n v="1257.0"/>
        <n v="2276.0"/>
        <n v="790.0"/>
        <n v="1425.0"/>
        <n v="976.0"/>
        <n v="1716.0"/>
        <n v="1330.0"/>
        <n v="528.0"/>
        <n v="2212.0"/>
        <n v="829.0"/>
        <n v="1248.0"/>
        <n v="487.0"/>
        <n v="1012.0"/>
        <n v="1784.0"/>
        <n v="1332.0"/>
        <n v="484.0"/>
        <n v="1236.0"/>
        <n v="2305.0"/>
        <n v="547.0"/>
        <n v="766.0"/>
        <n v="1237.0"/>
        <n v="1177.0"/>
        <n v="1826.0"/>
        <n v="538.0"/>
        <n v="855.0"/>
        <n v="550.0"/>
        <n v="2308.0"/>
        <n v="1255.0"/>
        <n v="1306.0"/>
        <n v="1752.0"/>
        <n v="513.0"/>
        <n v="1181.0"/>
        <n v="567.0"/>
        <n v="2346.0"/>
        <n v="815.0"/>
        <n v="1290.0"/>
        <n v="1372.0"/>
        <n v="1763.0"/>
        <n v="2490.0"/>
        <n v="480.0"/>
        <n v="1277.0"/>
        <n v="844.0"/>
        <n v="1380.0"/>
        <n v="1369.0"/>
        <n v="581.0"/>
        <n v="1757.0"/>
        <n v="1270.0"/>
        <n v="2418.0"/>
        <n v="1318.0"/>
        <n v="862.0"/>
        <n v="594.0"/>
        <n v="1218.0"/>
        <n v="549.0"/>
        <n v="1672.0"/>
        <n v="2416.0"/>
        <n v="516.0"/>
        <n v="1272.0"/>
        <n v="807.0"/>
        <n v="1384.0"/>
      </sharedItems>
    </cacheField>
    <cacheField name="Penta-2_&gt;1year_Total vacciné">
      <sharedItems containsMixedTypes="1" containsNumber="1" containsInteger="1">
        <s v="-"/>
        <n v="9.0"/>
        <n v="3.0"/>
        <n v="14.0"/>
        <n v="2.0"/>
      </sharedItems>
    </cacheField>
    <cacheField name="Penta-3_&lt;1year_Total vacciné" numFmtId="0">
      <sharedItems containsSemiMixedTypes="0" containsString="0" containsNumber="1" containsInteger="1">
        <n v="967.0"/>
        <n v="1278.0"/>
        <n v="768.0"/>
        <n v="1270.0"/>
        <n v="398.0"/>
        <n v="1634.0"/>
        <n v="480.0"/>
        <n v="2167.0"/>
        <n v="1136.0"/>
        <n v="524.0"/>
        <n v="765.0"/>
        <n v="1685.0"/>
        <n v="413.0"/>
        <n v="2207.0"/>
        <n v="1290.0"/>
        <n v="1387.0"/>
        <n v="1153.0"/>
        <n v="566.0"/>
        <n v="563.0"/>
        <n v="1721.0"/>
        <n v="1266.0"/>
        <n v="2296.0"/>
        <n v="792.0"/>
        <n v="1444.0"/>
        <n v="936.0"/>
        <n v="1735.0"/>
        <n v="1348.0"/>
        <n v="527.0"/>
        <n v="2194.0"/>
        <n v="797.0"/>
        <n v="1268.0"/>
        <n v="503.0"/>
        <n v="971.0"/>
        <n v="1282.0"/>
        <n v="501.0"/>
        <n v="1197.0"/>
        <n v="2262.0"/>
        <n v="828.0"/>
        <n v="1213.0"/>
        <n v="1100.0"/>
        <n v="1744.0"/>
        <n v="546.0"/>
        <n v="800.0"/>
        <n v="484.0"/>
        <n v="2324.0"/>
        <n v="1229.0"/>
        <n v="1164.0"/>
        <n v="1558.0"/>
        <n v="562.0"/>
        <n v="1127.0"/>
        <n v="531.0"/>
        <n v="2272.0"/>
        <n v="794.0"/>
        <n v="1300.0"/>
        <n v="1466.0"/>
        <n v="554.0"/>
        <n v="1718.0"/>
        <n v="2477.0"/>
        <n v="548.0"/>
        <n v="1190.0"/>
        <n v="835.0"/>
        <n v="1333.0"/>
        <n v="1384.0"/>
        <n v="543.0"/>
        <n v="1798.0"/>
        <n v="1277.0"/>
        <n v="2409.0"/>
        <n v="1322.0"/>
        <n v="860.0"/>
        <n v="1315.0"/>
        <n v="571.0"/>
        <n v="1797.0"/>
        <n v="2587.0"/>
        <n v="483.0"/>
        <n v="1330.0"/>
        <n v="796.0"/>
        <n v="1388.0"/>
      </sharedItems>
    </cacheField>
    <cacheField name="Penta-3_&gt;1year_Total vacciné">
      <sharedItems containsMixedTypes="1" containsNumber="1" containsInteger="1">
        <s v="-"/>
        <n v="9.0"/>
        <n v="5.0"/>
        <n v="21.0"/>
        <n v="3.0"/>
        <n v="4.0"/>
        <n v="7.0"/>
        <n v="116.0"/>
      </sharedItems>
    </cacheField>
    <cacheField name="Pneumo-1_&lt;1year_Total vacciné" numFmtId="3">
      <sharedItems containsSemiMixedTypes="0" containsString="0" containsNumber="1" containsInteger="1">
        <n v="1037.0"/>
        <n v="1334.0"/>
        <n v="814.0"/>
        <n v="1354.0"/>
        <n v="478.0"/>
        <n v="1749.0"/>
        <n v="536.0"/>
        <n v="2322.0"/>
        <n v="1098.0"/>
        <n v="530.0"/>
        <n v="760.0"/>
        <n v="1776.0"/>
        <n v="436.0"/>
        <n v="2335.0"/>
        <n v="1385.0"/>
        <n v="1458.0"/>
        <n v="1178.0"/>
        <n v="598.0"/>
        <n v="614.0"/>
        <n v="1770.0"/>
        <n v="1312.0"/>
        <n v="2427.0"/>
        <n v="848.0"/>
        <n v="1383.0"/>
        <n v="1029.0"/>
        <n v="1760.0"/>
        <n v="1418.0"/>
        <n v="582.0"/>
        <n v="2324.0"/>
        <n v="829.0"/>
        <n v="1246.0"/>
        <n v="484.0"/>
        <n v="1142.0"/>
        <n v="1840.0"/>
        <n v="526.0"/>
        <n v="1346.0"/>
        <n v="2325.0"/>
        <n v="589.0"/>
        <n v="868.0"/>
        <n v="1204.0"/>
        <n v="1409.0"/>
        <n v="1959.0"/>
        <n v="557.0"/>
        <n v="931.0"/>
        <n v="608.0"/>
        <n v="2423.0"/>
        <n v="1386.0"/>
        <n v="1203.0"/>
        <n v="1698.0"/>
        <n v="1254.0"/>
        <n v="600.0"/>
        <n v="2365.0"/>
        <n v="843.0"/>
        <n v="1284.0"/>
        <n v="1329.0"/>
        <n v="586.0"/>
        <n v="1753.0"/>
        <n v="2568.0"/>
        <n v="545.0"/>
        <n v="856.0"/>
        <n v="1377.0"/>
        <n v="1320.0"/>
        <n v="596.0"/>
        <n v="1881.0"/>
        <n v="1327.0"/>
        <n v="2444.0"/>
        <n v="1274.0"/>
        <n v="857.0"/>
        <n v="511.0"/>
        <n v="1278.0"/>
        <n v="578.0"/>
        <n v="1803.0"/>
        <n v="2514.0"/>
        <n v="514.0"/>
        <n v="1369.0"/>
        <n v="831.0"/>
        <n v="1459.0"/>
      </sharedItems>
    </cacheField>
    <cacheField name="Pneumo-1_&gt;1year_Total vacciné">
      <sharedItems containsMixedTypes="1" containsNumber="1" containsInteger="1">
        <s v="-"/>
        <n v="8.0"/>
        <n v="4.0"/>
        <n v="17.0"/>
        <n v="13.0"/>
      </sharedItems>
    </cacheField>
    <cacheField name="Pneumo-2_&lt;1year_Total vacciné" numFmtId="3">
      <sharedItems containsSemiMixedTypes="0" containsString="0" containsNumber="1" containsInteger="1">
        <n v="1004.0"/>
        <n v="1321.0"/>
        <n v="826.0"/>
        <n v="1311.0"/>
        <n v="413.0"/>
        <n v="1669.0"/>
        <n v="483.0"/>
        <n v="2222.0"/>
        <n v="1083.0"/>
        <n v="501.0"/>
        <n v="716.0"/>
        <n v="1719.0"/>
        <n v="420.0"/>
        <n v="2253.0"/>
        <n v="1327.0"/>
        <n v="1367.0"/>
        <n v="1173.0"/>
        <n v="566.0"/>
        <n v="587.0"/>
        <n v="1747.0"/>
        <n v="1270.0"/>
        <n v="2276.0"/>
        <n v="790.0"/>
        <n v="1425.0"/>
        <n v="976.0"/>
        <n v="1716.0"/>
        <n v="1319.0"/>
        <n v="528.0"/>
        <n v="2212.0"/>
        <n v="829.0"/>
        <n v="1248.0"/>
        <n v="487.0"/>
        <n v="1012.0"/>
        <n v="1784.0"/>
        <n v="1333.0"/>
        <n v="484.0"/>
        <n v="1236.0"/>
        <n v="2305.0"/>
        <n v="547.0"/>
        <n v="766.0"/>
        <n v="1224.0"/>
        <n v="1177.0"/>
        <n v="1826.0"/>
        <n v="537.0"/>
        <n v="855.0"/>
        <n v="550.0"/>
        <n v="2308.0"/>
        <n v="1255.0"/>
        <n v="1306.0"/>
        <n v="1752.0"/>
        <n v="513.0"/>
        <n v="1181.0"/>
        <n v="567.0"/>
        <n v="2346.0"/>
        <n v="815.0"/>
        <n v="1290.0"/>
        <n v="1372.0"/>
        <n v="561.0"/>
        <n v="1763.0"/>
        <n v="2490.0"/>
        <n v="480.0"/>
        <n v="1277.0"/>
        <n v="844.0"/>
        <n v="1380.0"/>
        <n v="1369.0"/>
        <n v="581.0"/>
        <n v="1757.0"/>
        <n v="2418.0"/>
        <n v="1318.0"/>
        <n v="862.0"/>
        <n v="594.0"/>
        <n v="1218.0"/>
        <n v="549.0"/>
        <n v="1672.0"/>
        <n v="2416.0"/>
        <n v="516.0"/>
        <n v="1272.0"/>
        <n v="807.0"/>
        <n v="1384.0"/>
      </sharedItems>
    </cacheField>
    <cacheField name="Pneumo-2_&gt;1year_Total vacciné">
      <sharedItems containsMixedTypes="1" containsNumber="1" containsInteger="1">
        <s v="-"/>
        <n v="9.0"/>
        <n v="3.0"/>
        <n v="14.0"/>
        <n v="1.0"/>
        <n v="2.0"/>
      </sharedItems>
    </cacheField>
    <cacheField name="Pneumo-3_&lt;1year_Total vacciné" numFmtId="0">
      <sharedItems containsSemiMixedTypes="0" containsString="0" containsNumber="1" containsInteger="1">
        <n v="967.0"/>
        <n v="1278.0"/>
        <n v="768.0"/>
        <n v="1270.0"/>
        <n v="398.0"/>
        <n v="1634.0"/>
        <n v="480.0"/>
        <n v="2167.0"/>
        <n v="1136.0"/>
        <n v="526.0"/>
        <n v="765.0"/>
        <n v="1685.0"/>
        <n v="413.0"/>
        <n v="2223.0"/>
        <n v="1296.0"/>
        <n v="1387.0"/>
        <n v="1153.0"/>
        <n v="566.0"/>
        <n v="563.0"/>
        <n v="1721.0"/>
        <n v="1275.0"/>
        <n v="2296.0"/>
        <n v="792.0"/>
        <n v="1444.0"/>
        <n v="936.0"/>
        <n v="1735.0"/>
        <n v="1346.0"/>
        <n v="527.0"/>
        <n v="2194.0"/>
        <n v="797.0"/>
        <n v="1268.0"/>
        <n v="503.0"/>
        <n v="971.0"/>
        <n v="1304.0"/>
        <n v="1197.0"/>
        <n v="2262.0"/>
        <n v="828.0"/>
        <n v="1213.0"/>
        <n v="1100.0"/>
        <n v="1744.0"/>
        <n v="547.0"/>
        <n v="800.0"/>
        <n v="533.0"/>
        <n v="2324.0"/>
        <n v="1229.0"/>
        <n v="1164.0"/>
        <n v="1558.0"/>
        <n v="562.0"/>
        <n v="1127.0"/>
        <n v="531.0"/>
        <n v="2272.0"/>
        <n v="794.0"/>
        <n v="1300.0"/>
        <n v="1466.0"/>
        <n v="554.0"/>
        <n v="1718.0"/>
        <n v="2477.0"/>
        <n v="550.0"/>
        <n v="1190.0"/>
        <n v="835.0"/>
        <n v="1333.0"/>
        <n v="1384.0"/>
        <n v="543.0"/>
        <n v="1798.0"/>
        <n v="1277.0"/>
        <n v="2409.0"/>
        <n v="1322.0"/>
        <n v="860.0"/>
        <n v="1315.0"/>
        <n v="571.0"/>
        <n v="1797.0"/>
        <n v="2587.0"/>
        <n v="483.0"/>
        <n v="1330.0"/>
        <n v="796.0"/>
        <n v="1388.0"/>
      </sharedItems>
    </cacheField>
    <cacheField name="Pneumo-3_&gt;1year_Total vacciné">
      <sharedItems containsMixedTypes="1" containsNumber="1" containsInteger="1">
        <s v="-"/>
        <n v="110.0"/>
        <n v="3.0"/>
        <n v="9.0"/>
        <n v="5.0"/>
        <n v="21.0"/>
        <n v="4.0"/>
        <n v="7.0"/>
      </sharedItems>
    </cacheField>
    <cacheField name="Rota-1_&lt;1year_Total vacciné" numFmtId="3">
      <sharedItems containsSemiMixedTypes="0" containsString="0" containsNumber="1" containsInteger="1">
        <n v="1037.0"/>
        <n v="1337.0"/>
        <n v="814.0"/>
        <n v="1354.0"/>
        <n v="478.0"/>
        <n v="1739.0"/>
        <n v="519.0"/>
        <n v="2322.0"/>
        <n v="1098.0"/>
        <n v="531.0"/>
        <n v="760.0"/>
        <n v="1776.0"/>
        <n v="431.0"/>
        <n v="2315.0"/>
        <n v="1387.0"/>
        <n v="1429.0"/>
        <n v="1178.0"/>
        <n v="599.0"/>
        <n v="610.0"/>
        <n v="1708.0"/>
        <n v="1320.0"/>
        <n v="2427.0"/>
        <n v="848.0"/>
        <n v="1383.0"/>
        <n v="1029.0"/>
        <n v="1824.0"/>
        <n v="1417.0"/>
        <n v="582.0"/>
        <n v="2334.0"/>
        <n v="829.0"/>
        <n v="1243.0"/>
        <n v="482.0"/>
        <n v="1142.0"/>
        <n v="1840.0"/>
        <n v="1359.0"/>
        <n v="526.0"/>
        <n v="1346.0"/>
        <n v="2325.0"/>
        <n v="589.0"/>
        <n v="868.0"/>
        <n v="1287.0"/>
        <n v="1409.0"/>
        <n v="2001.0"/>
        <n v="557.0"/>
        <n v="931.0"/>
        <n v="591.0"/>
        <n v="2423.0"/>
        <n v="1386.0"/>
        <n v="1203.0"/>
        <n v="1650.0"/>
        <n v="516.0"/>
        <n v="1234.0"/>
        <n v="600.0"/>
        <n v="2365.0"/>
        <n v="843.0"/>
        <n v="1284.0"/>
        <n v="1329.0"/>
        <n v="586.0"/>
        <n v="1753.0"/>
        <n v="2568.0"/>
        <n v="547.0"/>
        <n v="1247.0"/>
        <n v="856.0"/>
        <n v="1356.0"/>
        <n v="595.0"/>
        <n v="1881.0"/>
        <n v="1327.0"/>
        <n v="2444.0"/>
        <n v="1274.0"/>
        <n v="859.0"/>
        <n v="511.0"/>
        <n v="1278.0"/>
        <n v="567.0"/>
        <n v="1788.0"/>
        <n v="2514.0"/>
        <n v="514.0"/>
        <n v="1369.0"/>
        <n v="831.0"/>
        <n v="1396.0"/>
      </sharedItems>
    </cacheField>
    <cacheField name="Rota-2_&lt;1year_Total vacciné" numFmtId="3">
      <sharedItems containsSemiMixedTypes="0" containsString="0" containsNumber="1" containsInteger="1">
        <n v="1004.0"/>
        <n v="1315.0"/>
        <n v="826.0"/>
        <n v="1311.0"/>
        <n v="413.0"/>
        <n v="1648.0"/>
        <n v="484.0"/>
        <n v="2222.0"/>
        <n v="1083.0"/>
        <n v="489.0"/>
        <n v="716.0"/>
        <n v="1719.0"/>
        <n v="400.0"/>
        <n v="2233.0"/>
        <n v="1327.0"/>
        <n v="1359.0"/>
        <n v="1173.0"/>
        <n v="563.0"/>
        <n v="562.0"/>
        <n v="1804.0"/>
        <n v="1264.0"/>
        <n v="2276.0"/>
        <n v="790.0"/>
        <n v="1425.0"/>
        <n v="976.0"/>
        <n v="1683.0"/>
        <n v="1257.0"/>
        <n v="536.0"/>
        <n v="2212.0"/>
        <n v="829.0"/>
        <n v="1238.0"/>
        <n v="1012.0"/>
        <n v="1784.0"/>
        <n v="1329.0"/>
        <n v="481.0"/>
        <n v="1236.0"/>
        <n v="2305.0"/>
        <n v="540.0"/>
        <n v="766.0"/>
        <n v="1244.0"/>
        <n v="1177.0"/>
        <n v="1838.0"/>
        <n v="538.0"/>
        <n v="855.0"/>
        <n v="543.0"/>
        <n v="2307.0"/>
        <n v="1233.0"/>
        <n v="1306.0"/>
        <n v="1675.0"/>
        <n v="508.0"/>
        <n v="1163.0"/>
        <n v="571.0"/>
        <n v="2346.0"/>
        <n v="815.0"/>
        <n v="1290.0"/>
        <n v="1372.0"/>
        <n v="566.0"/>
        <n v="1763.0"/>
        <n v="2490.0"/>
        <n v="479.0"/>
        <n v="1276.0"/>
        <n v="844.0"/>
        <n v="1358.0"/>
        <n v="1369.0"/>
        <n v="581.0"/>
        <n v="1758.0"/>
        <n v="1282.0"/>
        <n v="2418.0"/>
        <n v="1318.0"/>
        <n v="839.0"/>
        <n v="594.0"/>
        <n v="1218.0"/>
        <n v="1671.0"/>
        <n v="2416.0"/>
        <n v="515.0"/>
        <n v="1272.0"/>
        <n v="807.0"/>
      </sharedItems>
    </cacheField>
    <cacheField name="VAR-1_&lt;1year_Total vacciné" numFmtId="3">
      <sharedItems containsSemiMixedTypes="0" containsString="0" containsNumber="1" containsInteger="1">
        <n v="1142.0"/>
        <n v="1331.0"/>
        <n v="743.0"/>
        <n v="1308.0"/>
        <n v="463.0"/>
        <n v="1839.0"/>
        <n v="499.0"/>
        <n v="2208.0"/>
        <n v="1352.0"/>
        <n v="475.0"/>
        <n v="736.0"/>
        <n v="1741.0"/>
        <n v="433.0"/>
        <n v="2198.0"/>
        <n v="1364.0"/>
        <n v="1399.0"/>
        <n v="1228.0"/>
        <n v="612.0"/>
        <n v="626.0"/>
        <n v="1878.0"/>
        <n v="1235.0"/>
        <n v="2234.0"/>
        <n v="919.0"/>
        <n v="1314.0"/>
        <n v="1022.0"/>
        <n v="1677.0"/>
        <n v="1287.0"/>
        <n v="571.0"/>
        <n v="2042.0"/>
        <n v="807.0"/>
        <n v="1192.0"/>
        <n v="1009.0"/>
        <n v="1701.0"/>
        <n v="1274.0"/>
        <n v="502.0"/>
        <n v="1182.0"/>
        <n v="2166.0"/>
        <n v="593.0"/>
        <n v="775.0"/>
        <n v="1206.0"/>
        <n v="1075.0"/>
        <n v="1750.0"/>
        <n v="520.0"/>
        <n v="855.0"/>
        <n v="562.0"/>
        <n v="2220.0"/>
        <n v="1271.0"/>
        <n v="1004.0"/>
        <n v="1583.0"/>
        <n v="535.0"/>
        <n v="1105.0"/>
        <n v="590.0"/>
        <n v="2143.0"/>
        <n v="745.0"/>
        <n v="1220.0"/>
        <n v="1275.0"/>
        <n v="580.0"/>
        <n v="1554.0"/>
        <n v="2489.0"/>
        <n v="512.0"/>
        <n v="1180.0"/>
        <n v="827.0"/>
        <n v="1404.0"/>
        <n v="1208.0"/>
        <n v="584.0"/>
        <n v="1795.0"/>
        <n v="1281.0"/>
        <n v="2364.0"/>
        <n v="1385.0"/>
        <n v="841.0"/>
        <n v="547.0"/>
        <n v="1153.0"/>
        <n v="569.0"/>
        <n v="1597.0"/>
        <n v="2386.0"/>
        <n v="550.0"/>
        <n v="764.0"/>
        <n v="1323.0"/>
      </sharedItems>
    </cacheField>
    <cacheField name="VAR-2_&gt;1year_Total vacciné" numFmtId="0">
      <sharedItems containsSemiMixedTypes="0" containsString="0" containsNumber="1" containsInteger="1">
        <n v="544.0"/>
        <n v="1014.0"/>
        <n v="439.0"/>
        <n v="899.0"/>
        <n v="353.0"/>
        <n v="1296.0"/>
        <n v="438.0"/>
        <n v="1301.0"/>
        <n v="721.0"/>
        <n v="363.0"/>
        <n v="1201.0"/>
        <n v="377.0"/>
        <n v="1286.0"/>
        <n v="1012.0"/>
        <n v="1108.0"/>
        <n v="748.0"/>
        <n v="404.0"/>
        <n v="497.0"/>
        <n v="1294.0"/>
        <n v="770.0"/>
        <n v="1356.0"/>
        <n v="519.0"/>
        <n v="1118.0"/>
        <n v="611.0"/>
        <n v="1224.0"/>
        <n v="838.0"/>
        <n v="446.0"/>
        <n v="1253.0"/>
        <n v="479.0"/>
        <n v="1026.0"/>
        <n v="340.0"/>
        <n v="619.0"/>
        <n v="1207.0"/>
        <n v="856.0"/>
        <n v="367.0"/>
        <n v="986.0"/>
        <n v="1273.0"/>
        <n v="467.0"/>
        <n v="472.0"/>
        <n v="799.0"/>
        <n v="681.0"/>
        <n v="1258.0"/>
        <n v="425.0"/>
        <n v="513.0"/>
        <n v="435.0"/>
        <n v="1402.0"/>
        <n v="966.0"/>
        <n v="600.0"/>
        <n v="1064.0"/>
        <n v="469.0"/>
        <n v="704.0"/>
        <n v="1310.0"/>
        <n v="520.0"/>
        <n v="950.0"/>
        <n v="1052.0"/>
        <n v="449.0"/>
        <n v="1057.0"/>
        <n v="1555.0"/>
        <n v="455.0"/>
        <n v="659.0"/>
        <n v="645.0"/>
        <n v="1110.0"/>
        <n v="883.0"/>
        <n v="475.0"/>
        <n v="1113.0"/>
        <n v="875.0"/>
        <n v="1522.0"/>
        <n v="1106.0"/>
        <n v="602.0"/>
        <n v="462.0"/>
        <n v="857.0"/>
        <n v="433.0"/>
        <n v="1103.0"/>
        <n v="1589.0"/>
        <n v="416.0"/>
        <n v="1029.0"/>
        <n v="517.0"/>
        <n v="848.0"/>
      </sharedItems>
    </cacheField>
    <cacheField name="VAA_&lt;1year_Total vacciné" numFmtId="3">
      <sharedItems containsSemiMixedTypes="0" containsString="0" containsNumber="1" containsInteger="1">
        <n v="1142.0"/>
        <n v="1328.0"/>
        <n v="743.0"/>
        <n v="1308.0"/>
        <n v="464.0"/>
        <n v="1825.0"/>
        <n v="499.0"/>
        <n v="2206.0"/>
        <n v="1352.0"/>
        <n v="475.0"/>
        <n v="736.0"/>
        <n v="1741.0"/>
        <n v="433.0"/>
        <n v="2198.0"/>
        <n v="1364.0"/>
        <n v="1399.0"/>
        <n v="1228.0"/>
        <n v="612.0"/>
        <n v="630.0"/>
        <n v="1879.0"/>
        <n v="1225.0"/>
        <n v="2234.0"/>
        <n v="919.0"/>
        <n v="1314.0"/>
        <n v="1022.0"/>
        <n v="1747.0"/>
        <n v="1279.0"/>
        <n v="571.0"/>
        <n v="2046.0"/>
        <n v="807.0"/>
        <n v="1192.0"/>
        <n v="1009.0"/>
        <n v="1650.0"/>
        <n v="1289.0"/>
        <n v="502.0"/>
        <n v="1182.0"/>
        <n v="2147.0"/>
        <n v="593.0"/>
        <n v="775.0"/>
        <n v="1188.0"/>
        <n v="1075.0"/>
        <n v="1707.0"/>
        <n v="521.0"/>
        <n v="855.0"/>
        <n v="558.0"/>
        <n v="2220.0"/>
        <n v="1271.0"/>
        <n v="1006.0"/>
        <n v="1589.0"/>
        <n v="535.0"/>
        <n v="1102.0"/>
        <n v="590.0"/>
        <n v="2143.0"/>
        <n v="745.0"/>
        <n v="1220.0"/>
        <n v="1275.0"/>
        <n v="557.0"/>
        <n v="1548.0"/>
        <n v="2489.0"/>
        <n v="512.0"/>
        <n v="1180.0"/>
        <n v="827.0"/>
        <n v="1404.0"/>
        <n v="1208.0"/>
        <n v="586.0"/>
        <n v="1788.0"/>
        <n v="1282.0"/>
        <n v="2364.0"/>
        <n v="1385.0"/>
        <n v="841.0"/>
        <n v="547.0"/>
        <n v="1153.0"/>
        <n v="569.0"/>
        <n v="1644.0"/>
        <n v="2386.0"/>
        <n v="550.0"/>
        <n v="1281.0"/>
        <n v="764.0"/>
        <n v="1329.0"/>
      </sharedItems>
    </cacheField>
    <cacheField name="VAA_&gt;1year_Total vacciné">
      <sharedItems containsMixedTypes="1" containsNumber="1" containsInteger="1">
        <s v="-"/>
        <n v="7.0"/>
        <n v="5.0"/>
        <n v="4.0"/>
      </sharedItems>
    </cacheField>
    <cacheField name="MenA_0-11mois_Total vacciné" numFmtId="3">
      <sharedItems containsSemiMixedTypes="0" containsString="0" containsNumber="1" containsInteger="1">
        <n v="1142.0"/>
        <n v="1328.0"/>
        <n v="743.0"/>
        <n v="1308.0"/>
        <n v="464.0"/>
        <n v="1825.0"/>
        <n v="499.0"/>
        <n v="2213.0"/>
        <n v="1352.0"/>
        <n v="475.0"/>
        <n v="736.0"/>
        <n v="1741.0"/>
        <n v="433.0"/>
        <n v="2198.0"/>
        <n v="1364.0"/>
        <n v="1399.0"/>
        <n v="1228.0"/>
        <n v="612.0"/>
        <n v="630.0"/>
        <n v="1879.0"/>
        <n v="1225.0"/>
        <n v="2234.0"/>
        <n v="919.0"/>
        <n v="1314.0"/>
        <n v="1022.0"/>
        <n v="1747.0"/>
        <n v="1279.0"/>
        <n v="571.0"/>
        <n v="2062.0"/>
        <n v="807.0"/>
        <n v="1191.0"/>
        <n v="1009.0"/>
        <n v="1650.0"/>
        <n v="1289.0"/>
        <n v="501.0"/>
        <n v="1182.0"/>
        <n v="2147.0"/>
        <n v="592.0"/>
        <n v="775.0"/>
        <n v="1188.0"/>
        <n v="1075.0"/>
        <n v="1723.0"/>
        <n v="521.0"/>
        <n v="855.0"/>
        <n v="558.0"/>
        <n v="2220.0"/>
        <n v="1271.0"/>
        <n v="1006.0"/>
        <n v="1589.0"/>
        <n v="535.0"/>
        <n v="1102.0"/>
        <n v="590.0"/>
        <n v="2143.0"/>
        <n v="745.0"/>
        <n v="1215.0"/>
        <n v="1275.0"/>
        <n v="582.0"/>
        <n v="1548.0"/>
        <n v="2489.0"/>
        <n v="512.0"/>
        <n v="1180.0"/>
        <n v="827.0"/>
        <n v="1404.0"/>
        <n v="1208.0"/>
        <n v="586.0"/>
        <n v="1788.0"/>
        <n v="1282.0"/>
        <n v="2364.0"/>
        <n v="1385.0"/>
        <n v="841.0"/>
        <n v="547.0"/>
        <n v="1153.0"/>
        <n v="569.0"/>
        <n v="1644.0"/>
        <n v="2386.0"/>
        <n v="550.0"/>
        <n v="1281.0"/>
        <n v="764.0"/>
        <n v="1329.0"/>
      </sharedItems>
    </cacheField>
    <cacheField name="MenA_&gt;1year_Total vacciné">
      <sharedItems containsBlank="1" containsMixedTypes="1" containsNumber="1" containsInteger="1">
        <s v="-"/>
        <m/>
        <n v="7.0"/>
        <n v="4.0"/>
        <n v="5.0"/>
      </sharedItems>
    </cacheField>
    <cacheField name="Td-1_Femmes enceintes_Total vacciné" numFmtId="0">
      <sharedItems containsSemiMixedTypes="0" containsString="0" containsNumber="1" containsInteger="1">
        <n v="557.0"/>
        <n v="1139.0"/>
        <n v="658.0"/>
        <n v="1048.0"/>
        <n v="357.0"/>
        <n v="1114.0"/>
        <n v="549.0"/>
        <n v="1725.0"/>
        <n v="542.0"/>
        <n v="422.0"/>
        <n v="556.0"/>
        <n v="1077.0"/>
        <n v="454.0"/>
        <n v="1710.0"/>
        <n v="1123.0"/>
        <n v="1019.0"/>
        <n v="536.0"/>
        <n v="429.0"/>
        <n v="1202.0"/>
        <n v="1055.0"/>
        <n v="1726.0"/>
        <n v="653.0"/>
        <n v="1020.0"/>
        <n v="391.0"/>
        <n v="1160.0"/>
        <n v="1086.0"/>
        <n v="593.0"/>
        <n v="1649.0"/>
        <n v="560.0"/>
        <n v="1039.0"/>
        <n v="381.0"/>
        <n v="458.0"/>
        <n v="1128.0"/>
        <n v="924.0"/>
        <n v="374.0"/>
        <n v="1181.0"/>
        <n v="1708.0"/>
        <n v="644.0"/>
        <n v="594.0"/>
        <n v="994.0"/>
        <n v="464.0"/>
        <n v="1287.0"/>
        <n v="533.0"/>
        <n v="679.0"/>
        <n v="582.0"/>
        <n v="1905.0"/>
        <n v="1135.0"/>
        <n v="509.0"/>
        <n v="1154.0"/>
        <n v="456.0"/>
        <n v="920.0"/>
        <n v="540.0"/>
        <n v="1927.0"/>
        <n v="600.0"/>
        <n v="1044.0"/>
        <n v="546.0"/>
        <n v="595.0"/>
        <n v="1309.0"/>
        <n v="1980.0"/>
        <n v="469.0"/>
        <n v="993.0"/>
        <n v="764.0"/>
        <n v="1273.0"/>
        <n v="471.0"/>
        <n v="636.0"/>
        <n v="1254.0"/>
        <n v="1112.0"/>
        <n v="1890.0"/>
        <n v="1265.0"/>
        <n v="778.0"/>
        <n v="510.0"/>
        <n v="597.0"/>
        <n v="608.0"/>
        <n v="1185.0"/>
        <n v="2091.0"/>
        <n v="459.0"/>
        <n v="1130.0"/>
        <n v="709.0"/>
        <n v="1094.0"/>
      </sharedItems>
    </cacheField>
    <cacheField name="Td-1_Others_Total vacciné">
      <sharedItems containsMixedTypes="1" containsNumber="1" containsInteger="1">
        <s v="-"/>
        <n v="14.0"/>
        <n v="5.0"/>
        <n v="6.0"/>
        <n v="3.0"/>
        <n v="115.0"/>
      </sharedItems>
    </cacheField>
    <cacheField name="Td-2&amp;+_Femmes enceintes_Total vacciné" numFmtId="0">
      <sharedItems containsSemiMixedTypes="0" containsString="0" containsNumber="1" containsInteger="1">
        <n v="764.0"/>
        <n v="1241.0"/>
        <n v="763.0"/>
        <n v="1419.0"/>
        <n v="447.0"/>
        <n v="1591.0"/>
        <n v="573.0"/>
        <n v="2133.0"/>
        <n v="849.0"/>
        <n v="523.0"/>
        <n v="670.0"/>
        <n v="1520.0"/>
        <n v="432.0"/>
        <n v="2038.0"/>
        <n v="1294.0"/>
        <n v="1670.0"/>
        <n v="829.0"/>
        <n v="477.0"/>
        <n v="588.0"/>
        <n v="1603.0"/>
        <n v="1268.0"/>
        <n v="2183.0"/>
        <n v="750.0"/>
        <n v="1491.0"/>
        <n v="685.0"/>
        <n v="1473.0"/>
        <n v="1334.0"/>
        <n v="550.0"/>
        <n v="2104.0"/>
        <n v="690.0"/>
        <n v="1381.0"/>
        <n v="469.0"/>
        <n v="707.0"/>
        <n v="1454.0"/>
        <n v="1098.0"/>
        <n v="441.0"/>
        <n v="1372.0"/>
        <n v="2103.0"/>
        <n v="528.0"/>
        <n v="712.0"/>
        <n v="1189.0"/>
        <n v="689.0"/>
        <n v="1433.0"/>
        <n v="527.0"/>
        <n v="609.0"/>
        <n v="2266.0"/>
        <n v="1562.0"/>
        <n v="711.0"/>
        <n v="1358.0"/>
        <n v="519.0"/>
        <n v="1144.0"/>
        <n v="590.0"/>
        <n v="2232.0"/>
        <n v="708.0"/>
        <n v="1361.0"/>
        <n v="899.0"/>
        <n v="595.0"/>
        <n v="1368.0"/>
        <n v="2398.0"/>
        <n v="546.0"/>
        <n v="1147.0"/>
        <n v="795.0"/>
        <n v="1463.0"/>
        <n v="827.0"/>
        <n v="578.0"/>
        <n v="1505.0"/>
        <n v="1269.0"/>
        <n v="2310.0"/>
        <n v="1575.0"/>
        <n v="817.0"/>
        <n v="531.0"/>
        <n v="887.0"/>
        <n v="585.0"/>
        <n v="1475.0"/>
        <n v="2500.0"/>
        <n v="530.0"/>
        <n v="1549.0"/>
        <n v="852.0"/>
        <n v="1536.0"/>
      </sharedItems>
    </cacheField>
    <cacheField name="Td-2&amp;+_Others_Total vacciné">
      <sharedItems containsMixedTypes="1" containsNumber="1" containsInteger="1">
        <s v="-"/>
        <n v="4.0"/>
        <n v="5.0"/>
        <n v="11.0"/>
        <n v="7.0"/>
        <n v="120.0"/>
        <n v="6.0"/>
      </sharedItems>
    </cacheField>
    <cacheField name="FPNE_Femmes enceintes_Total rapporté" numFmtId="0">
      <sharedItems containsSemiMixedTypes="0" containsString="0" containsNumber="1" containsInteger="1">
        <n v="284.0"/>
        <n v="329.0"/>
        <n v="243.0"/>
        <n v="398.0"/>
        <n v="120.0"/>
        <n v="395.0"/>
        <n v="79.0"/>
        <n v="644.0"/>
        <n v="335.0"/>
        <n v="80.0"/>
        <n v="258.0"/>
        <n v="315.0"/>
        <n v="64.0"/>
        <n v="555.0"/>
        <n v="347.0"/>
        <n v="28.0"/>
        <n v="294.0"/>
        <n v="115.0"/>
        <n v="17.0"/>
        <n v="484.0"/>
        <n v="390.0"/>
        <n v="601.0"/>
        <n v="251.0"/>
        <n v="378.0"/>
        <n v="241.0"/>
        <n v="515.0"/>
        <n v="40.0"/>
        <n v="572.0"/>
        <n v="240.0"/>
        <n v="385.0"/>
        <n v="162.0"/>
        <n v="310.0"/>
        <n v="368.0"/>
        <n v="57.0"/>
        <n v="436.0"/>
        <n v="626.0"/>
        <n v="16.0"/>
        <n v="230.0"/>
        <n v="344.0"/>
        <n v="276.0"/>
        <n v="483.0"/>
        <n v="70.0"/>
        <n v="265.0"/>
        <n v="63.0"/>
        <n v="684.0"/>
        <n v="318.0"/>
        <n v="351.0"/>
        <n v="473.0"/>
        <n v="4.0"/>
        <n v="324.0"/>
        <n v="131.0"/>
        <n v="703.0"/>
        <n v="235.0"/>
        <n v="334.0"/>
        <n v="291.0"/>
        <n v="143.0"/>
        <n v="508.0"/>
        <n v="728.0"/>
        <n v="123.0"/>
        <n v="266.0"/>
        <n v="283.0"/>
        <n v="357.0"/>
        <n v="260.0"/>
        <n v="92.0"/>
        <n v="469.0"/>
        <n v="451.0"/>
        <n v="497.0"/>
        <n v="322.0"/>
        <n v="223.0"/>
        <n v="202.0"/>
        <n v="88.0"/>
        <n v="513.0"/>
        <n v="538.0"/>
        <n v="317.0"/>
        <n v="201.0"/>
        <n v="444.0"/>
      </sharedItems>
    </cacheField>
    <cacheField name="VPH-1_Filles 9 - 13 ans_Total rapporté" numFmtId="0">
      <sharedItems containsBlank="1">
        <s v="-"/>
        <m/>
      </sharedItems>
    </cacheField>
    <cacheField name="VPH-2_Filles 9 - 13 ans_Total rapporté" numFmtId="0">
      <sharedItems>
        <s v="-"/>
      </sharedItems>
    </cacheField>
    <cacheField name="VACCINE USED_Doses of opened vials_BCG" numFmtId="3">
      <sharedItems containsSemiMixedTypes="0" containsString="0" containsNumber="1" containsInteger="1">
        <n v="1400.0"/>
        <n v="1600.0"/>
        <n v="1020.0"/>
        <n v="1740.0"/>
        <n v="760.0"/>
        <n v="2240.0"/>
        <n v="700.0"/>
        <n v="3380.0"/>
        <n v="1660.0"/>
        <n v="720.0"/>
        <n v="1040.0"/>
        <n v="2200.0"/>
        <n v="580.0"/>
        <n v="3160.0"/>
        <n v="1664.0"/>
        <n v="1880.0"/>
        <n v="1720.0"/>
        <n v="900.0"/>
        <n v="800.0"/>
        <n v="2500.0"/>
        <n v="1602.0"/>
        <n v="3400.0"/>
        <n v="1220.0"/>
        <n v="1840.0"/>
        <n v="1480.0"/>
        <n v="780.0"/>
        <n v="1780.0"/>
        <n v="2440.0"/>
        <n v="1640.0"/>
        <n v="3460.0"/>
        <n v="1140.0"/>
        <n v="1500.0"/>
        <n v="2490.0"/>
        <n v="860.0"/>
        <n v="1260.0"/>
        <n v="3490.0"/>
        <n v="1800.0"/>
        <n v="1620.0"/>
        <n v="2180.0"/>
        <n v="1520.0"/>
        <n v="3040.0"/>
        <n v="1580.0"/>
        <n v="2220.0"/>
        <n v="3660.0"/>
        <n v="1100.0"/>
        <n v="1820.0"/>
        <n v="2460.0"/>
        <n v="1200.0"/>
        <n v="1760.0"/>
        <n v="2720.0"/>
        <n v="3540.0"/>
        <n v="820.0"/>
        <n v="980.0"/>
      </sharedItems>
    </cacheField>
    <cacheField name="VACCINE USED_Doses of opened vials_Hep-B" numFmtId="0">
      <sharedItems containsBlank="1">
        <s v="-"/>
        <m/>
      </sharedItems>
    </cacheField>
    <cacheField name="VACCINE USED_Doses of opened vials_VPO" numFmtId="3">
      <sharedItems containsSemiMixedTypes="0" containsString="0" containsNumber="1" containsInteger="1">
        <n v="3960.0"/>
        <n v="4900.0"/>
        <n v="2820.0"/>
        <n v="4820.0"/>
        <n v="1720.0"/>
        <n v="6320.0"/>
        <n v="1820.0"/>
        <n v="8360.0"/>
        <n v="4280.0"/>
        <n v="1960.0"/>
        <n v="2640.0"/>
        <n v="6180.0"/>
        <n v="1620.0"/>
        <n v="8300.0"/>
        <n v="5020.0"/>
        <n v="5340.0"/>
        <n v="4580.0"/>
        <n v="2200.0"/>
        <n v="2100.0"/>
        <n v="6580.0"/>
        <n v="4720.0"/>
        <n v="8400.0"/>
        <n v="2940.0"/>
        <n v="5660.0"/>
        <n v="3720.0"/>
        <n v="6430.0"/>
        <n v="4920.0"/>
        <n v="2040.0"/>
        <n v="8330.0"/>
        <n v="2950.0"/>
        <n v="5220.0"/>
        <n v="1850.0"/>
        <n v="4220.0"/>
        <n v="6740.0"/>
        <n v="4940.0"/>
        <n v="1840.0"/>
        <n v="4960.0"/>
        <n v="8474.0"/>
        <n v="2980.0"/>
        <n v="4980.0"/>
        <n v="4780.0"/>
        <n v="6540.0"/>
        <n v="2140.0"/>
        <n v="3200.0"/>
        <n v="2030.0"/>
        <n v="8740.0"/>
        <n v="5100.0"/>
        <n v="4560.0"/>
        <n v="6240.0"/>
        <n v="2060.0"/>
        <n v="4420.0"/>
        <n v="8540.0"/>
        <n v="2960.0"/>
        <n v="5160.0"/>
        <n v="6380.0"/>
        <n v="9380.0"/>
        <n v="1980.0"/>
        <n v="4320.0"/>
        <n v="3040.0"/>
        <n v="5420.0"/>
        <n v="5080.0"/>
        <n v="2080.0"/>
        <n v="6200.0"/>
        <n v="4660.0"/>
        <n v="8960.0"/>
        <n v="5200.0"/>
        <n v="3120.0"/>
        <n v="4680.0"/>
        <n v="6460.0"/>
        <n v="9420.0"/>
        <n v="1950.0"/>
        <n v="2860.0"/>
      </sharedItems>
    </cacheField>
    <cacheField name="VACCINE USED_Doses of opened vials_VPI" numFmtId="3">
      <sharedItems containsSemiMixedTypes="0" containsString="0" containsNumber="1" containsInteger="1">
        <n v="1080.0"/>
        <n v="1385.0"/>
        <n v="810.0"/>
        <n v="1375.0"/>
        <n v="460.0"/>
        <n v="1840.0"/>
        <n v="560.0"/>
        <n v="2425.0"/>
        <n v="1250.0"/>
        <n v="805.0"/>
        <n v="1760.0"/>
        <n v="440.0"/>
        <n v="2400.0"/>
        <n v="1280.0"/>
        <n v="1520.0"/>
        <n v="1275.0"/>
        <n v="580.0"/>
        <n v="725.0"/>
        <n v="1380.0"/>
        <n v="2460.0"/>
        <n v="865.0"/>
        <n v="1530.0"/>
        <n v="1030.0"/>
        <n v="1860.0"/>
        <n v="1900.0"/>
        <n v="590.0"/>
        <n v="2340.0"/>
        <n v="1390.0"/>
        <n v="550.0"/>
        <n v="1060.0"/>
        <n v="2310.0"/>
        <n v="570.0"/>
        <n v="1330.0"/>
        <n v="2560.0"/>
        <n v="890.0"/>
        <n v="1535.0"/>
        <n v="1200.0"/>
        <n v="1955.0"/>
        <n v="575.0"/>
        <n v="870.0"/>
        <n v="2430.0"/>
        <n v="1320.0"/>
        <n v="1265.0"/>
        <n v="1790.0"/>
        <n v="595.0"/>
        <n v="2254.0"/>
        <n v="555.0"/>
        <n v="885.0"/>
        <n v="1465.0"/>
        <n v="1510.0"/>
        <n v="615.0"/>
        <n v="1990.0"/>
        <n v="2735.0"/>
        <n v="1715.0"/>
        <n v="880.0"/>
        <n v="1410.0"/>
        <n v="1460.0"/>
        <n v="600.0"/>
        <n v="3190.0"/>
        <n v="905.0"/>
        <n v="610.0"/>
        <n v="620.0"/>
        <n v="1795.0"/>
        <n v="2975.0"/>
        <n v="515.0"/>
        <n v="1420.0"/>
        <n v="845.0"/>
        <n v="1695.0"/>
      </sharedItems>
    </cacheField>
    <cacheField name="VACCINE USED_Doses of opened vials_Penta" numFmtId="3">
      <sharedItems containsSemiMixedTypes="0" containsString="0" containsNumber="1" containsInteger="1">
        <n v="3120.0"/>
        <n v="4140.0"/>
        <n v="2510.0"/>
        <n v="4040.0"/>
        <n v="1330.0"/>
        <n v="5260.0"/>
        <n v="1570.0"/>
        <n v="6990.0"/>
        <n v="3470.0"/>
        <n v="1610.0"/>
        <n v="2320.0"/>
        <n v="5350.0"/>
        <n v="1320.0"/>
        <n v="7060.0"/>
        <n v="4120.0"/>
        <n v="4360.0"/>
        <n v="3660.0"/>
        <n v="1780.0"/>
        <n v="1830.0"/>
        <n v="5430.0"/>
        <n v="4010.0"/>
        <n v="7130.0"/>
        <n v="2540.0"/>
        <n v="4400.0"/>
        <n v="3050.0"/>
        <n v="5380.0"/>
        <n v="4270.0"/>
        <n v="1770.0"/>
        <n v="6940.0"/>
        <n v="2580.0"/>
        <n v="3990.0"/>
        <n v="1520.0"/>
        <n v="3270.0"/>
        <n v="5440.0"/>
        <n v="4180.0"/>
        <n v="7220.0"/>
        <n v="1750.0"/>
        <n v="2570.0"/>
        <n v="3840.0"/>
        <n v="5668.0"/>
        <n v="1690.0"/>
        <n v="2670.0"/>
        <n v="1730.0"/>
        <n v="7290.0"/>
        <n v="4090.0"/>
        <n v="3750.0"/>
        <n v="5310.0"/>
        <n v="1660.0"/>
        <n v="3630.0"/>
        <n v="7250.0"/>
        <n v="2560.0"/>
        <n v="4150.0"/>
        <n v="4240.0"/>
        <n v="1790.0"/>
        <n v="5330.0"/>
        <n v="7840.0"/>
        <n v="1650.0"/>
        <n v="3900.0"/>
        <n v="2720.0"/>
        <n v="4285.0"/>
        <n v="4280.0"/>
        <n v="5462.0"/>
        <n v="7470.0"/>
        <n v="2620.0"/>
        <n v="3890.0"/>
        <n v="5510.0"/>
        <n v="7650.0"/>
        <n v="1580.0"/>
        <n v="4190.0"/>
        <n v="4500.0"/>
      </sharedItems>
    </cacheField>
    <cacheField name="VACCINE USED_Doses of opened vials_Pneumo" numFmtId="3">
      <sharedItems containsSemiMixedTypes="0" containsString="0" containsNumber="1" containsInteger="1">
        <n v="3124.0"/>
        <n v="4144.0"/>
        <n v="2488.0"/>
        <n v="4016.0"/>
        <n v="1304.0"/>
        <n v="5240.0"/>
        <n v="1568.0"/>
        <n v="6902.0"/>
        <n v="3376.0"/>
        <n v="1576.0"/>
        <n v="2294.0"/>
        <n v="5244.0"/>
        <n v="1312.0"/>
        <n v="6938.0"/>
        <n v="4132.0"/>
        <n v="4288.0"/>
        <n v="3584.0"/>
        <n v="1764.0"/>
        <n v="1838.0"/>
        <n v="5420.0"/>
        <n v="3952.0"/>
        <n v="7086.0"/>
        <n v="2538.0"/>
        <n v="4364.0"/>
        <n v="2988.0"/>
        <n v="5352.0"/>
        <n v="4200.0"/>
        <n v="1752.0"/>
        <n v="6868.0"/>
        <n v="2562.0"/>
        <n v="3968.0"/>
        <n v="1506.0"/>
        <n v="3212.0"/>
        <n v="5536.0"/>
        <n v="4354.0"/>
        <n v="1528.0"/>
        <n v="3948.0"/>
        <n v="7128.0"/>
        <n v="2546.0"/>
        <n v="4058.0"/>
        <n v="3784.0"/>
        <n v="5696.0"/>
        <n v="1674.0"/>
        <n v="2652.0"/>
        <n v="1720.0"/>
        <n v="7144.0"/>
        <n v="4036.0"/>
        <n v="3728.0"/>
        <n v="5282.0"/>
        <n v="1610.0"/>
        <n v="3616.0"/>
        <n v="1768.0"/>
        <n v="7096.0"/>
        <n v="2544.0"/>
        <n v="4072.0"/>
        <n v="4220.0"/>
        <n v="1792.0"/>
        <n v="5426.0"/>
        <n v="7669.0"/>
        <n v="3842.0"/>
        <n v="2684.0"/>
        <n v="4300.0"/>
        <n v="4276.0"/>
        <n v="1780.0"/>
        <n v="5371.0"/>
        <n v="3926.0"/>
        <n v="7298.0"/>
        <n v="4112.0"/>
        <n v="2515.0"/>
        <n v="1690.0"/>
        <n v="3864.0"/>
        <n v="1784.0"/>
        <n v="5310.0"/>
        <n v="7724.0"/>
        <n v="1544.0"/>
        <n v="4137.0"/>
        <n v="2468.0"/>
        <n v="4406.0"/>
      </sharedItems>
    </cacheField>
    <cacheField name="VACCINE USED_Doses of opened vials_Rota" numFmtId="3">
      <sharedItems containsSemiMixedTypes="0" containsString="0" containsNumber="1" containsInteger="1">
        <n v="2057.0"/>
        <n v="2682.0"/>
        <n v="1650.0"/>
        <n v="2679.0"/>
        <n v="891.0"/>
        <n v="3589.0"/>
        <n v="1071.0"/>
        <n v="4617.0"/>
        <n v="2187.0"/>
        <n v="1030.0"/>
        <n v="1513.0"/>
        <n v="3596.0"/>
        <n v="836.0"/>
        <n v="4591.0"/>
        <n v="2745.0"/>
        <n v="2825.0"/>
        <n v="2372.0"/>
        <n v="1162.0"/>
        <n v="1243.0"/>
        <n v="3599.0"/>
        <n v="2617.0"/>
        <n v="4647.0"/>
        <n v="1627.0"/>
        <n v="2813.0"/>
        <n v="2024.0"/>
        <n v="3629.0"/>
        <n v="2709.0"/>
        <n v="1116.0"/>
        <n v="4554.0"/>
        <n v="1669.0"/>
        <n v="2475.0"/>
        <n v="972.0"/>
        <n v="2159.0"/>
        <n v="3743.0"/>
        <n v="2750.0"/>
        <n v="1013.0"/>
        <n v="2628.0"/>
        <n v="4662.0"/>
        <n v="1130.0"/>
        <n v="1657.0"/>
        <n v="3072.0"/>
        <n v="2597.0"/>
        <n v="3800.0"/>
        <n v="1095.0"/>
        <n v="1802.0"/>
        <n v="1140.0"/>
        <n v="4732.0"/>
        <n v="2657.0"/>
        <n v="2513.0"/>
        <n v="3524.0"/>
        <n v="1048.0"/>
        <n v="2442.0"/>
        <n v="1161.0"/>
        <n v="4760.0"/>
        <n v="1679.0"/>
        <n v="2652.0"/>
        <n v="2727.0"/>
        <n v="3540.0"/>
        <n v="5083.0"/>
        <n v="1027.0"/>
        <n v="2517.0"/>
        <n v="1707.0"/>
        <n v="2790.0"/>
        <n v="2695.0"/>
        <n v="1203.0"/>
        <n v="3577.0"/>
        <n v="2645.0"/>
        <n v="4815.0"/>
        <n v="2644.0"/>
        <n v="1723.0"/>
        <n v="1403.0"/>
        <n v="2481.0"/>
        <n v="1154.0"/>
        <n v="3489.0"/>
        <n v="4954.0"/>
        <n v="1029.0"/>
        <n v="2782.0"/>
        <n v="1638.0"/>
        <n v="2737.0"/>
      </sharedItems>
    </cacheField>
    <cacheField name="VACCINE USED_Doses of opened vials_VAR" numFmtId="3">
      <sharedItems containsSemiMixedTypes="0" containsString="0" containsNumber="1" containsInteger="1">
        <n v="1890.0"/>
        <n v="2510.0"/>
        <n v="1390.0"/>
        <n v="2330.0"/>
        <n v="910.0"/>
        <n v="3460.0"/>
        <n v="1000.0"/>
        <n v="3900.0"/>
        <n v="1310.0"/>
        <n v="3270.0"/>
        <n v="880.0"/>
        <n v="3825.0"/>
        <n v="2650.0"/>
        <n v="2680.0"/>
        <n v="2225.0"/>
        <n v="1050.0"/>
        <n v="1235.0"/>
        <n v="3315.0"/>
        <n v="2210.0"/>
        <n v="3840.0"/>
        <n v="1615.0"/>
        <n v="2580.0"/>
        <n v="1760.0"/>
        <n v="3095.0"/>
        <n v="2260.0"/>
        <n v="1125.0"/>
        <n v="3515.0"/>
        <n v="1440.0"/>
        <n v="2465.0"/>
        <n v="895.0"/>
        <n v="1785.0"/>
        <n v="3120.0"/>
        <n v="2270.0"/>
        <n v="1055.0"/>
        <n v="2345.0"/>
        <n v="3775.0"/>
        <n v="1175.0"/>
        <n v="1400.0"/>
        <n v="1895.0"/>
        <n v="3125.0"/>
        <n v="1045.0"/>
        <n v="1460.0"/>
        <n v="1120.0"/>
        <n v="3845.0"/>
        <n v="2420.0"/>
        <n v="1750.0"/>
        <n v="2970.0"/>
        <n v="2046.0"/>
        <n v="1135.0"/>
        <n v="3740.0"/>
        <n v="2380.0"/>
        <n v="2490.0"/>
        <n v="1130.0"/>
        <n v="2850.0"/>
        <n v="4445.0"/>
        <n v="1070.0"/>
        <n v="1950.0"/>
        <n v="1580.0"/>
        <n v="2735.0"/>
        <n v="2320.0"/>
        <n v="1140.0"/>
        <n v="3100.0"/>
        <n v="2305.0"/>
        <n v="4160.0"/>
        <n v="2785.0"/>
        <n v="1500.0"/>
        <n v="1090.0"/>
        <n v="2185.0"/>
        <n v="1170.0"/>
        <n v="2925.0"/>
        <n v="4365.0"/>
        <n v="2515.0"/>
        <n v="1350.0"/>
        <n v="2265.0"/>
      </sharedItems>
    </cacheField>
    <cacheField name="VACCINE USED_Doses of opened vials_VAA" numFmtId="3">
      <sharedItems containsSemiMixedTypes="0" containsString="0" containsNumber="1" containsInteger="1">
        <n v="1380.0"/>
        <n v="1400.0"/>
        <n v="890.0"/>
        <n v="1440.0"/>
        <n v="520.0"/>
        <n v="2120.0"/>
        <n v="550.0"/>
        <n v="2550.0"/>
        <n v="1640.0"/>
        <n v="540.0"/>
        <n v="830.0"/>
        <n v="1970.0"/>
        <n v="460.0"/>
        <n v="2450.0"/>
        <n v="1480.0"/>
        <n v="1590.0"/>
        <n v="1570.0"/>
        <n v="690.0"/>
        <n v="680.0"/>
        <n v="2090.0"/>
        <n v="1360.0"/>
        <n v="1080.0"/>
        <n v="1520.0"/>
        <n v="1220.0"/>
        <n v="2080.0"/>
        <n v="650.0"/>
        <n v="2440.0"/>
        <n v="940.0"/>
        <n v="1340.0"/>
        <n v="570.0"/>
        <n v="1280.0"/>
        <n v="1920.0"/>
        <n v="1430.0"/>
        <n v="2510.0"/>
        <n v="1460.0"/>
        <n v="1940.0"/>
        <n v="630.0"/>
        <n v="930.0"/>
        <n v="640.0"/>
        <n v="2530.0"/>
        <n v="1300.0"/>
        <n v="1870.0"/>
        <n v="590.0"/>
        <n v="1370.0"/>
        <n v="653.0"/>
        <n v="2500.0"/>
        <n v="800.0"/>
        <n v="1700.0"/>
        <n v="665.0"/>
        <n v="1840.0"/>
        <n v="2860.0"/>
        <n v="580.0"/>
        <n v="1550.0"/>
        <n v="2040.0"/>
        <n v="1470.0"/>
        <n v="3575.0"/>
        <n v="970.0"/>
        <n v="1860.0"/>
        <n v="2780.0"/>
        <n v="840.0"/>
      </sharedItems>
    </cacheField>
    <cacheField name="VACCINE USED_Doses of opened vials_MenA" numFmtId="3">
      <sharedItems containsSemiMixedTypes="0" containsString="0" containsNumber="1" containsInteger="1">
        <n v="1370.0"/>
        <n v="1400.0"/>
        <n v="890.0"/>
        <n v="1450.0"/>
        <n v="520.0"/>
        <n v="2180.0"/>
        <n v="550.0"/>
        <n v="2550.0"/>
        <n v="1630.0"/>
        <n v="540.0"/>
        <n v="830.0"/>
        <n v="1940.0"/>
        <n v="460.0"/>
        <n v="2450.0"/>
        <n v="1480.0"/>
        <n v="1590.0"/>
        <n v="1570.0"/>
        <n v="690.0"/>
        <n v="680.0"/>
        <n v="2090.0"/>
        <n v="1340.0"/>
        <n v="1080.0"/>
        <n v="1520.0"/>
        <n v="1220.0"/>
        <n v="2050.0"/>
        <n v="1410.0"/>
        <n v="650.0"/>
        <n v="2440.0"/>
        <n v="940.0"/>
        <n v="1280.0"/>
        <n v="1910.0"/>
        <n v="1430.0"/>
        <n v="570.0"/>
        <n v="1380.0"/>
        <n v="2520.0"/>
        <n v="900.0"/>
        <n v="1360.0"/>
        <n v="630.0"/>
        <n v="930.0"/>
        <n v="640.0"/>
        <n v="2530.0"/>
        <n v="1310.0"/>
        <n v="1830.0"/>
        <n v="590.0"/>
        <n v="2500.0"/>
        <n v="880.0"/>
        <n v="1700.0"/>
        <n v="665.0"/>
        <n v="1880.0"/>
        <n v="2850.0"/>
        <n v="580.0"/>
        <n v="1350.0"/>
        <n v="1550.0"/>
        <n v="1960.0"/>
        <n v="1470.0"/>
        <n v="2940.0"/>
        <n v="970.0"/>
        <n v="1850.0"/>
        <n v="2750.0"/>
        <n v="840.0"/>
      </sharedItems>
    </cacheField>
    <cacheField name="VACCINE USED_Doses of opened vials_Td" numFmtId="3">
      <sharedItems containsSemiMixedTypes="0" containsString="0" containsNumber="1" containsInteger="1">
        <n v="1540.0"/>
        <n v="2500.0"/>
        <n v="1560.0"/>
        <n v="2690.0"/>
        <n v="890.0"/>
        <n v="3060.0"/>
        <n v="1190.0"/>
        <n v="4130.0"/>
        <n v="1550.0"/>
        <n v="990.0"/>
        <n v="1370.0"/>
        <n v="2890.0"/>
        <n v="910.0"/>
        <n v="4020.0"/>
        <n v="2650.0"/>
        <n v="2940.0"/>
        <n v="1520.0"/>
        <n v="1000.0"/>
        <n v="1220.0"/>
        <n v="3030.0"/>
        <n v="2450.0"/>
        <n v="1420.0"/>
        <n v="2660.0"/>
        <n v="1200.0"/>
        <n v="2930.0"/>
        <n v="2610.0"/>
        <n v="3970.0"/>
        <n v="1410.0"/>
        <n v="2630.0"/>
        <n v="920.0"/>
        <n v="1310.0"/>
        <n v="2800.0"/>
        <n v="2280.0"/>
        <n v="880.0"/>
        <n v="2700.0"/>
        <n v="4110.0"/>
        <n v="1400.0"/>
        <n v="2300.0"/>
        <n v="1320.0"/>
        <n v="2920.0"/>
        <n v="1140.0"/>
        <n v="1390.0"/>
        <n v="1240.0"/>
        <n v="4460.0"/>
        <n v="2860.0"/>
        <n v="1350.0"/>
        <n v="2710.0"/>
        <n v="1020.0"/>
        <n v="2460.0"/>
        <n v="1210.0"/>
        <n v="4390.0"/>
        <n v="2780.0"/>
        <n v="1660.0"/>
        <n v="1280.0"/>
        <n v="2880.0"/>
        <n v="4500.0"/>
        <n v="1070.0"/>
        <n v="2420.0"/>
        <n v="1690.0"/>
        <n v="3050.0"/>
        <n v="3070.0"/>
        <n v="4350.0"/>
        <n v="1730.0"/>
        <n v="1130.0"/>
        <n v="1580.0"/>
        <n v="1290.0"/>
        <n v="4920.0"/>
        <n v="1030.0"/>
        <n v="2730.0"/>
        <n v="1640.0"/>
        <n v="2872.0"/>
      </sharedItems>
    </cacheField>
    <cacheField name="VACCINE USED_Doses of opened vials_VPH" numFmtId="0">
      <sharedItems containsBlank="1">
        <s v="-"/>
        <m/>
      </sharedItems>
    </cacheField>
    <cacheField name="Storage temperatures__°C mini">
      <sharedItems containsMixedTypes="1" containsNumber="1" containsInteger="1">
        <n v="-4.0"/>
        <n v="2.0"/>
        <n v="-2.0"/>
        <n v="-1.0"/>
        <n v="-5.0"/>
        <n v="1.0"/>
        <s v="-"/>
        <n v="3.0"/>
      </sharedItems>
    </cacheField>
    <cacheField name="Storage temperatures__°C maxi" numFmtId="0">
      <sharedItems containsSemiMixedTypes="0" containsString="0" containsNumber="1" containsInteger="1">
        <n v="21.0"/>
        <n v="12.0"/>
        <n v="23.0"/>
        <n v="9.0"/>
        <n v="11.0"/>
        <n v="10.0"/>
        <n v="15.0"/>
        <n v="14.0"/>
        <n v="16.0"/>
        <n v="22.0"/>
        <n v="17.0"/>
        <n v="28.0"/>
        <n v="30.0"/>
        <n v="25.0"/>
        <n v="27.0"/>
        <n v="20.0"/>
        <n v="24.0"/>
        <n v="19.0"/>
        <n v="31.0"/>
        <n v="13.0"/>
        <n v="18.0"/>
        <n v="8.0"/>
      </sharedItems>
    </cacheField>
    <cacheField name="Alarm episodes__Low Temp.">
      <sharedItems containsMixedTypes="1" containsNumber="1" containsInteger="1">
        <n v="10.0"/>
        <s v="-"/>
        <n v="11.0"/>
        <n v="1.0"/>
        <n v="5.0"/>
        <n v="8.0"/>
        <n v="4.0"/>
        <n v="2.0"/>
        <n v="13.0"/>
        <n v="9.0"/>
        <n v="3.0"/>
      </sharedItems>
    </cacheField>
    <cacheField name="Alarm episodes__High Temp.">
      <sharedItems containsMixedTypes="1" containsNumber="1" containsInteger="1">
        <n v="25.0"/>
        <s v="-"/>
        <n v="1.0"/>
        <n v="15.0"/>
        <n v="4.0"/>
        <n v="31.0"/>
        <n v="22.0"/>
        <n v="70.0"/>
        <n v="21.0"/>
        <n v="7.0"/>
        <n v="6.0"/>
        <n v="9.0"/>
        <n v="3.0"/>
      </sharedItems>
    </cacheField>
    <cacheField name="BCG_Quantity (doses)_received" numFmtId="3">
      <sharedItems containsSemiMixedTypes="0" containsString="0" containsNumber="1" containsInteger="1">
        <n v="2400.0"/>
        <n v="2060.0"/>
        <n v="1840.0"/>
        <n v="2300.0"/>
        <n v="860.0"/>
        <n v="2340.0"/>
        <n v="800.0"/>
        <n v="4120.0"/>
        <n v="2320.0"/>
        <n v="920.0"/>
        <n v="1800.0"/>
        <n v="2960.0"/>
        <n v="620.0"/>
        <n v="3340.0"/>
        <n v="1820.0"/>
        <n v="2040.0"/>
        <n v="980.0"/>
        <n v="960.0"/>
        <n v="2260.0"/>
        <n v="1600.0"/>
        <n v="3240.0"/>
        <n v="2000.0"/>
        <n v="2280.0"/>
        <n v="3460.0"/>
        <n v="1700.0"/>
        <n v="940.0"/>
        <n v="2640.0"/>
        <n v="1760.0"/>
        <n v="3400.0"/>
        <n v="1680.0"/>
        <n v="2140.0"/>
        <n v="2620.0"/>
        <n v="880.0"/>
        <n v="2080.0"/>
        <n v="3680.0"/>
        <n v="1720.0"/>
        <n v="1920.0"/>
        <n v="2580.0"/>
        <n v="900.0"/>
        <n v="3540.0"/>
        <n v="1960.0"/>
        <n v="1660.0"/>
        <n v="2600.0"/>
        <n v="2360.0"/>
        <n v="1780.0"/>
        <n v="3260.0"/>
        <n v="1860.0"/>
        <n v="840.0"/>
        <n v="2380.0"/>
        <n v="1000.0"/>
        <n v="3840.0"/>
        <n v="2220.0"/>
        <n v="1900.0"/>
      </sharedItems>
    </cacheField>
    <cacheField name="BCG_Quantity (doses)_stock at end" numFmtId="3">
      <sharedItems containsSemiMixedTypes="0" containsString="0" containsNumber="1" containsInteger="1">
        <n v="1000.0"/>
        <n v="700.0"/>
        <n v="800.0"/>
        <n v="540.0"/>
        <n v="280.0"/>
        <n v="620.0"/>
        <n v="180.0"/>
        <n v="1080.0"/>
        <n v="660.0"/>
        <n v="200.0"/>
        <n v="760.0"/>
        <n v="1200.0"/>
        <n v="160.0"/>
        <n v="1440.0"/>
        <n v="860.0"/>
        <n v="520.0"/>
        <n v="580.0"/>
        <n v="100.0"/>
        <n v="720.0"/>
        <n v="400.0"/>
        <n v="1180.0"/>
        <n v="560.0"/>
        <n v="780.0"/>
        <n v="220.0"/>
        <n v="1540.0"/>
        <n v="680.0"/>
        <n v="240.0"/>
        <n v="820.0"/>
        <n v="1240.0"/>
        <n v="320.0"/>
        <n v="500.0"/>
        <n v="640.0"/>
        <n v="140.0"/>
        <n v="1750.0"/>
        <n v="840.0"/>
        <n v="790.0"/>
        <n v="1660.0"/>
        <n v="600.0"/>
        <n v="480.0"/>
        <n v="340.0"/>
        <n v="1500.0"/>
        <n v="940.0"/>
      </sharedItems>
    </cacheField>
    <cacheField name="BCG_Unopened vial wastage_VVM status">
      <sharedItems containsMixedTypes="1" containsNumber="1" containsInteger="1">
        <s v="-"/>
        <n v="20.0"/>
      </sharedItems>
    </cacheField>
    <cacheField name="BCG_Unopened vial wastage_Freezing">
      <sharedItems containsMixedTypes="1" containsNumber="1" containsInteger="1">
        <s v="-"/>
        <n v="20.0"/>
      </sharedItems>
    </cacheField>
    <cacheField name="BCG_Unopened vial wastage_Expired" numFmtId="0">
      <sharedItems>
        <s v="-"/>
      </sharedItems>
    </cacheField>
    <cacheField name="Hep-B_Quantity (doses)_received" numFmtId="0">
      <sharedItems containsBlank="1">
        <s v="-"/>
        <m/>
      </sharedItems>
    </cacheField>
    <cacheField name="Hep-B_Quantity (doses)_stock at end" numFmtId="0">
      <sharedItems containsBlank="1">
        <s v="-"/>
        <m/>
      </sharedItems>
    </cacheField>
    <cacheField name="Hep-B_Unopened vial wastage_VVM status" numFmtId="0">
      <sharedItems containsBlank="1">
        <s v="-"/>
        <m/>
      </sharedItems>
    </cacheField>
    <cacheField name="Hep-B_Unopened vial wastage_Freezing" numFmtId="0">
      <sharedItems>
        <s v="-"/>
      </sharedItems>
    </cacheField>
    <cacheField name="Hep-B_Unopened vial wastage_Expired" numFmtId="0">
      <sharedItems>
        <s v="-"/>
      </sharedItems>
    </cacheField>
    <cacheField name="VPO_Quantity (doses)_received" numFmtId="3">
      <sharedItems containsSemiMixedTypes="0" containsString="0" containsNumber="1" containsInteger="1">
        <n v="6620.0"/>
        <n v="5780.0"/>
        <n v="4540.0"/>
        <n v="5980.0"/>
        <n v="2180.0"/>
        <n v="6140.0"/>
        <n v="1980.0"/>
        <n v="10000.0"/>
        <n v="2480.0"/>
        <n v="4360.0"/>
        <n v="7820.0"/>
        <n v="1580.0"/>
        <n v="9000.0"/>
        <n v="4960.0"/>
        <n v="6020.0"/>
        <n v="6240.0"/>
        <n v="2600.0"/>
        <n v="2760.0"/>
        <n v="5500.0"/>
        <n v="4280.0"/>
        <n v="8680.0"/>
        <n v="4840.0"/>
        <n v="5620.0"/>
        <n v="6180.0"/>
        <n v="7100.0"/>
        <n v="5080.0"/>
        <n v="2580.0"/>
        <n v="8800.0"/>
        <n v="4420.0"/>
        <n v="5640.0"/>
        <n v="2460.0"/>
        <n v="6080.0"/>
        <n v="7060.0"/>
        <n v="4820.0"/>
        <n v="2260.0"/>
        <n v="4760.0"/>
        <n v="8130.0"/>
        <n v="2200.0"/>
        <n v="4060.0"/>
        <n v="5140.0"/>
        <n v="6380.0"/>
        <n v="6420.0"/>
        <n v="4380.0"/>
        <n v="2340.0"/>
        <n v="8520.0"/>
        <n v="7600.0"/>
        <n v="5320.0"/>
        <n v="2420.0"/>
        <n v="8860.0"/>
        <n v="4460.0"/>
        <n v="5000.0"/>
        <n v="7160.0"/>
        <n v="2380.0"/>
        <n v="6900.0"/>
        <n v="9500.0"/>
        <n v="5020.0"/>
        <n v="5380.0"/>
        <n v="5840.0"/>
        <n v="4620.0"/>
        <n v="8760.0"/>
        <n v="5480.0"/>
        <n v="4330.0"/>
        <n v="2540.0"/>
        <n v="6520.0"/>
        <n v="6480.0"/>
        <n v="9220.0"/>
        <n v="2300.0"/>
        <n v="5700.0"/>
      </sharedItems>
    </cacheField>
    <cacheField name="VPO_Quantity (doses)_stock at end" numFmtId="3">
      <sharedItems containsSemiMixedTypes="0" containsString="0" containsNumber="1" containsInteger="1">
        <n v="2640.0"/>
        <n v="2080.0"/>
        <n v="1720.0"/>
        <n v="1120.0"/>
        <n v="580.0"/>
        <n v="1680.0"/>
        <n v="620.0"/>
        <n v="2600.0"/>
        <n v="2340.0"/>
        <n v="540.0"/>
        <n v="2900.0"/>
        <n v="460.0"/>
        <n v="3280.0"/>
        <n v="2420.0"/>
        <n v="1580.0"/>
        <n v="1640.0"/>
        <n v="440.0"/>
        <n v="1220.0"/>
        <n v="1740.0"/>
        <n v="2480.0"/>
        <n v="1900.0"/>
        <n v="1360.0"/>
        <n v="2460.0"/>
        <n v="1390.0"/>
        <n v="1560.0"/>
        <n v="720.0"/>
        <n v="2980.0"/>
        <n v="1460.0"/>
        <n v="1840.0"/>
        <n v="660.0"/>
        <n v="1860.0"/>
        <n v="1320.0"/>
        <n v="1400.0"/>
        <n v="2500.0"/>
        <n v="700.0"/>
        <n v="1080.0"/>
        <n v="1700.0"/>
        <n v="1600.0"/>
        <n v="980.0"/>
        <n v="1180.0"/>
        <n v="760.0"/>
        <n v="2260.0"/>
        <n v="2060.0"/>
        <n v="1920.0"/>
        <n v="960.0"/>
        <n v="2360.0"/>
        <n v="1500.0"/>
        <n v="2000.0"/>
        <n v="840.0"/>
        <n v="1980.0"/>
        <n v="2780.0"/>
        <n v="2580.0"/>
        <n v="1340.0"/>
        <n v="2020.0"/>
        <n v="2240.0"/>
        <n v="1800.0"/>
        <n v="1210.0"/>
        <n v="480.0"/>
        <n v="1820.0"/>
        <n v="670.0"/>
        <n v="1260.0"/>
        <n v="530.0"/>
        <n v="1440.0"/>
        <n v="1200.0"/>
      </sharedItems>
    </cacheField>
    <cacheField name="VPO_Unopened vial wastage_VVM status">
      <sharedItems containsMixedTypes="1" containsNumber="1" containsInteger="1">
        <n v="20.0"/>
        <s v="-"/>
        <n v="40.0"/>
      </sharedItems>
    </cacheField>
    <cacheField name="VPO_Unopened vial wastage_Freezing">
      <sharedItems containsMixedTypes="1" containsNumber="1" containsInteger="1">
        <s v="-"/>
        <n v="20.0"/>
        <n v="40.0"/>
      </sharedItems>
    </cacheField>
    <cacheField name="VPO_Unopened vial wastage_Expired">
      <sharedItems containsMixedTypes="1" containsNumber="1" containsInteger="1">
        <s v="-"/>
        <n v="40.0"/>
        <n v="140.0"/>
      </sharedItems>
    </cacheField>
    <cacheField name="VPI_Quantity (doses)_received" numFmtId="3">
      <sharedItems containsSemiMixedTypes="0" containsString="0" containsNumber="1" containsInteger="1">
        <n v="1735.0"/>
        <n v="1685.0"/>
        <n v="1390.0"/>
        <n v="1620.0"/>
        <n v="595.0"/>
        <n v="1980.0"/>
        <n v="790.0"/>
        <n v="3020.0"/>
        <n v="1775.0"/>
        <n v="670.0"/>
        <n v="1185.0"/>
        <n v="1960.0"/>
        <n v="400.0"/>
        <n v="2495.0"/>
        <n v="1190.0"/>
        <n v="1600.0"/>
        <n v="1705.0"/>
        <n v="690.0"/>
        <n v="2020.0"/>
        <n v="1270.0"/>
        <n v="2360.0"/>
        <n v="1510.0"/>
        <n v="1700.0"/>
        <n v="1890.0"/>
        <n v="1340.0"/>
        <n v="720.0"/>
        <n v="2530.0"/>
        <n v="1315.0"/>
        <n v="1590.0"/>
        <n v="1730.0"/>
        <n v="2300.0"/>
        <n v="2010.0"/>
        <n v="600.0"/>
        <n v="2190.0"/>
        <n v="650.0"/>
        <n v="1205.0"/>
        <n v="1470.0"/>
        <n v="1850.0"/>
        <n v="700.0"/>
        <n v="1195.0"/>
        <n v="2310.0"/>
        <n v="1225.0"/>
        <n v="1885.0"/>
        <n v="705.0"/>
        <n v="1440.0"/>
        <n v="675.0"/>
        <n v="2385.0"/>
        <n v="1295.0"/>
        <n v="660.0"/>
        <n v="1865.0"/>
        <n v="2580.0"/>
        <n v="695.0"/>
        <n v="1160.0"/>
        <n v="1355.0"/>
        <n v="1200.0"/>
        <n v="1950.0"/>
        <n v="1845.0"/>
        <n v="1255.0"/>
        <n v="2540.0"/>
        <n v="1325.0"/>
        <n v="1410.0"/>
        <n v="710.0"/>
        <n v="1785.0"/>
        <n v="2690.0"/>
        <n v="680.0"/>
        <n v="1535.0"/>
        <n v="1365.0"/>
        <n v="1370.0"/>
      </sharedItems>
    </cacheField>
    <cacheField name="VPI_Quantity (doses)_stock at end" numFmtId="0">
      <sharedItems containsSemiMixedTypes="0" containsString="0" containsNumber="1" containsInteger="1">
        <n v="655.0"/>
        <n v="470.0"/>
        <n v="590.0"/>
        <n v="235.0"/>
        <n v="215.0"/>
        <n v="990.0"/>
        <n v="230.0"/>
        <n v="875.0"/>
        <n v="545.0"/>
        <n v="135.0"/>
        <n v="380.0"/>
        <n v="860.0"/>
        <n v="125.0"/>
        <n v="920.0"/>
        <n v="760.0"/>
        <n v="295.0"/>
        <n v="430.0"/>
        <n v="110.0"/>
        <n v="740.0"/>
        <n v="550.0"/>
        <n v="720.0"/>
        <n v="510.0"/>
        <n v="310.0"/>
        <n v="670.0"/>
        <n v="530.0"/>
        <n v="190.0"/>
        <n v="940.0"/>
        <n v="450.0"/>
        <n v="480.0"/>
        <n v="160.0"/>
        <n v="710.0"/>
        <n v="140.0"/>
        <n v="475.0"/>
        <n v="850.0"/>
        <n v="145.0"/>
        <n v="315.0"/>
        <n v="350.0"/>
        <n v="575.0"/>
        <n v="185.0"/>
        <n v="325.0"/>
        <n v="205.0"/>
        <n v="810.0"/>
        <n v="395.0"/>
        <n v="520.0"/>
        <n v="270.0"/>
        <n v="950.0"/>
        <n v="320.0"/>
        <n v="375.0"/>
        <n v="200.0"/>
        <n v="805.0"/>
        <n v="165.0"/>
        <n v="490.0"/>
        <n v="415.0"/>
        <n v="705.0"/>
        <n v="285.0"/>
        <n v="615.0"/>
        <n v="405.0"/>
        <n v="770.0"/>
        <n v="385.0"/>
        <n v="515.0"/>
      </sharedItems>
    </cacheField>
    <cacheField name="VPI_Unopened vial wastage_VVM status">
      <sharedItems containsMixedTypes="1" containsNumber="1" containsInteger="1">
        <s v="-"/>
        <n v="10.0"/>
      </sharedItems>
    </cacheField>
    <cacheField name="VPI_Unopened vial wastage_Freezing">
      <sharedItems containsMixedTypes="1" containsNumber="1" containsInteger="1">
        <s v="-"/>
        <n v="10.0"/>
      </sharedItems>
    </cacheField>
    <cacheField name="VPI_Unopened vial wastage_Expired" numFmtId="0">
      <sharedItems>
        <s v="-"/>
      </sharedItems>
    </cacheField>
    <cacheField name="Penta_Quantity (doses)_received" numFmtId="3">
      <sharedItems containsSemiMixedTypes="0" containsString="0" containsNumber="1" containsInteger="1">
        <n v="4880.0"/>
        <n v="4270.0"/>
        <n v="3310.0"/>
        <n v="4580.0"/>
        <n v="1580.0"/>
        <n v="5570.0"/>
        <n v="1620.0"/>
        <n v="7530.0"/>
        <n v="4820.0"/>
        <n v="1870.0"/>
        <n v="3320.0"/>
        <n v="5250.0"/>
        <n v="1220.0"/>
        <n v="6570.0"/>
        <n v="3540.0"/>
        <n v="4620.0"/>
        <n v="4670.0"/>
        <n v="1950.0"/>
        <n v="1970.0"/>
        <n v="5230.0"/>
        <n v="3610.0"/>
        <n v="6770.0"/>
        <n v="3510.0"/>
        <n v="4520.0"/>
        <n v="4650.0"/>
        <n v="5890.0"/>
        <n v="4780.0"/>
        <n v="2010.0"/>
        <n v="6957.0"/>
        <n v="3280.0"/>
        <n v="4510.0"/>
        <n v="1770.0"/>
        <n v="5630.0"/>
        <n v="3950.0"/>
        <n v="1700.0"/>
        <n v="3820.0"/>
        <n v="6670.0"/>
        <n v="1890.0"/>
        <n v="3250.0"/>
        <n v="4130.0"/>
        <n v="4810.0"/>
        <n v="5470.0"/>
        <n v="1920.0"/>
        <n v="1910.0"/>
        <n v="3840.0"/>
        <n v="4850.0"/>
        <n v="1830.0"/>
        <n v="3850.0"/>
        <n v="7410.0"/>
        <n v="4030.0"/>
        <n v="5120.0"/>
        <n v="1930.0"/>
        <n v="9390.0"/>
        <n v="7680.0"/>
        <n v="1840.0"/>
        <n v="4000.0"/>
        <n v="3410.0"/>
        <n v="3660.0"/>
        <n v="5310.0"/>
        <n v="5400.0"/>
        <n v="3830.0"/>
        <n v="7150.0"/>
        <n v="4160.0"/>
        <n v="1860.0"/>
        <n v="4910.0"/>
        <n v="5880.0"/>
        <n v="7560.0"/>
        <n v="4420.0"/>
        <n v="4170.0"/>
      </sharedItems>
    </cacheField>
    <cacheField name="Penta_Quantity (doses)_stock at end" numFmtId="3">
      <sharedItems containsSemiMixedTypes="0" containsString="0" containsNumber="1" containsInteger="1">
        <n v="1760.0"/>
        <n v="1070.0"/>
        <n v="770.0"/>
        <n v="540.0"/>
        <n v="310.0"/>
        <n v="1420.0"/>
        <n v="380.0"/>
        <n v="1770.0"/>
        <n v="1350.0"/>
        <n v="570.0"/>
        <n v="1000.0"/>
        <n v="1270.0"/>
        <n v="200.0"/>
        <n v="2140.0"/>
        <n v="1820.0"/>
        <n v="750.0"/>
        <n v="1010.0"/>
        <n v="210.0"/>
        <n v="320.0"/>
        <n v="800.0"/>
        <n v="1300.0"/>
        <n v="1780.0"/>
        <n v="1600.0"/>
        <n v="1030.0"/>
        <n v="900.0"/>
        <n v="290.0"/>
        <n v="2020.0"/>
        <n v="880.0"/>
        <n v="1150.0"/>
        <n v="250.0"/>
        <n v="1240.0"/>
        <n v="940.0"/>
        <n v="680.0"/>
        <n v="1050.0"/>
        <n v="1940.0"/>
        <n v="1060.0"/>
        <n v="970.0"/>
        <n v="610.0"/>
        <n v="360.0"/>
        <n v="650.0"/>
        <n v="450.0"/>
        <n v="830.0"/>
        <n v="1100.0"/>
        <n v="1090.0"/>
        <n v="260.0"/>
        <n v="420.0"/>
        <n v="1740.0"/>
        <n v="840.0"/>
        <n v="390.0"/>
        <n v="910.0"/>
        <n v="1862.0"/>
        <n v="240.0"/>
        <n v="1363.0"/>
        <n v="690.0"/>
        <n v="600.0"/>
        <n v="460.0"/>
        <n v="730.0"/>
        <n v="1900.0"/>
        <n v="790.0"/>
        <n v="820.0"/>
        <n v="180.0"/>
        <n v="1020.0"/>
        <n v="324.0"/>
        <n v="1560.0"/>
        <n v="330.0"/>
        <n v="1140.0"/>
        <n v="890.0"/>
      </sharedItems>
    </cacheField>
    <cacheField name="Penta_Unopened vial wastage_VVM status" numFmtId="0">
      <sharedItems>
        <s v="-"/>
      </sharedItems>
    </cacheField>
    <cacheField name="Penta_Unopened vial wastage_Freezing" numFmtId="0">
      <sharedItems>
        <s v="-"/>
      </sharedItems>
    </cacheField>
    <cacheField name="Penta_Unopened vial wastage_Expired" numFmtId="0">
      <sharedItems containsBlank="1">
        <s v="-"/>
        <m/>
      </sharedItems>
    </cacheField>
    <cacheField name="Pneumo_Quantity (doses)_received" numFmtId="3">
      <sharedItems containsSemiMixedTypes="0" containsString="0" containsNumber="1" containsInteger="1">
        <n v="4948.0"/>
        <n v="4640.0"/>
        <n v="3410.0"/>
        <n v="4388.0"/>
        <n v="1372.0"/>
        <n v="5360.0"/>
        <n v="1692.0"/>
        <n v="6964.0"/>
        <n v="4676.0"/>
        <n v="1870.0"/>
        <n v="3326.0"/>
        <n v="5478.0"/>
        <n v="1176.0"/>
        <n v="6968.0"/>
        <n v="3808.0"/>
        <n v="4350.0"/>
        <n v="4488.0"/>
        <n v="2050.0"/>
        <n v="1906.0"/>
        <n v="5354.0"/>
        <n v="3390.0"/>
        <n v="6404.0"/>
        <n v="3900.0"/>
        <n v="4308.0"/>
        <n v="4512.0"/>
        <n v="5652.0"/>
        <n v="3824.0"/>
        <n v="1956.0"/>
        <n v="7072.0"/>
        <n v="3518.0"/>
        <n v="4484.0"/>
        <n v="1772.0"/>
        <n v="4322.0"/>
        <n v="5570.0"/>
        <n v="3896.0"/>
        <n v="1736.0"/>
        <n v="3740.0"/>
        <n v="6418.0"/>
        <n v="1912.0"/>
        <n v="3402.0"/>
        <n v="3894.0"/>
        <n v="4796.0"/>
        <n v="5402.0"/>
        <n v="1826.0"/>
        <n v="3370.0"/>
        <n v="1908.0"/>
        <n v="6632.0"/>
        <n v="3716.0"/>
        <n v="4716.0"/>
        <n v="5606.0"/>
        <n v="1788.0"/>
        <n v="4004.0"/>
        <n v="1852.0"/>
        <n v="7032.0"/>
        <n v="3182.0"/>
        <n v="3872.0"/>
        <n v="5004.0"/>
        <n v="5464.0"/>
        <n v="7630.0"/>
        <n v="1828.0"/>
        <n v="4232.0"/>
        <n v="3510.0"/>
        <n v="3804.0"/>
        <n v="5188.0"/>
        <n v="1916.0"/>
        <n v="5404.0"/>
        <n v="3656.0"/>
        <n v="7268.0"/>
        <n v="4352.0"/>
        <n v="3500.0"/>
        <n v="1894.0"/>
        <n v="4688.0"/>
        <n v="1940.0"/>
        <n v="5732.0"/>
        <n v="7498.0"/>
        <n v="1900.0"/>
        <n v="4220.0"/>
        <n v="3280.0"/>
        <n v="3890.0"/>
      </sharedItems>
    </cacheField>
    <cacheField name="Pneumo_Quantity (doses)_stock at end" numFmtId="3">
      <sharedItems containsSemiMixedTypes="0" containsString="0" containsNumber="1" containsInteger="1">
        <n v="1824.0"/>
        <n v="1472.0"/>
        <n v="846.0"/>
        <n v="580.0"/>
        <n v="264.0"/>
        <n v="1276.0"/>
        <n v="404.0"/>
        <n v="1680.0"/>
        <n v="1300.0"/>
        <n v="602.0"/>
        <n v="1020.0"/>
        <n v="1258.0"/>
        <n v="120.0"/>
        <n v="2340.0"/>
        <n v="1766.0"/>
        <n v="788.0"/>
        <n v="904.0"/>
        <n v="260.0"/>
        <n v="220.0"/>
        <n v="884.0"/>
        <n v="1256.0"/>
        <n v="1770.0"/>
        <n v="1220.0"/>
        <n v="726.0"/>
        <n v="1524.0"/>
        <n v="1058.0"/>
        <n v="1086.0"/>
        <n v="316.0"/>
        <n v="2060.0"/>
        <n v="936.0"/>
        <n v="1172.0"/>
        <n v="268.0"/>
        <n v="1110.0"/>
        <n v="824.0"/>
        <n v="712.0"/>
        <n v="368.0"/>
        <n v="1052.0"/>
        <n v="2094.0"/>
        <n v="346.0"/>
        <n v="856.0"/>
        <n v="1102.0"/>
        <n v="1012.0"/>
        <n v="772.0"/>
        <n v="256.0"/>
        <n v="718.0"/>
        <n v="288.0"/>
        <n v="1844.0"/>
        <n v="892.0"/>
        <n v="988.0"/>
        <n v="994.0"/>
        <n v="1268.0"/>
        <n v="438.0"/>
        <n v="1672.0"/>
        <n v="738.0"/>
        <n v="816.0"/>
        <n v="784.0"/>
        <n v="414.0"/>
        <n v="1036.0"/>
        <n v="1876.0"/>
        <n v="282.0"/>
        <n v="1008.0"/>
        <n v="836.0"/>
        <n v="612.0"/>
        <n v="912.0"/>
        <n v="548.0"/>
        <n v="900.0"/>
        <n v="876.0"/>
        <n v="1904.0"/>
        <n v="804.0"/>
        <n v="780.0"/>
        <n v="248.0"/>
        <n v="348.0"/>
        <n v="958.0"/>
        <n v="1506.0"/>
        <n v="342.0"/>
        <n v="1132.0"/>
        <n v="808.0"/>
        <n v="752.0"/>
      </sharedItems>
    </cacheField>
    <cacheField name="Pneumo_Unopened vial wastage_VVM status">
      <sharedItems containsMixedTypes="1" containsNumber="1" containsInteger="1">
        <s v="-"/>
        <n v="44.0"/>
      </sharedItems>
    </cacheField>
    <cacheField name="Pneumo_Unopened vial wastage_Freezing" numFmtId="0">
      <sharedItems>
        <s v="-"/>
      </sharedItems>
    </cacheField>
    <cacheField name="Pneumo_Unopened vial wastage_Expired" numFmtId="0">
      <sharedItems>
        <s v="-"/>
      </sharedItems>
    </cacheField>
    <cacheField name="Rota_Quantity (doses)_received" numFmtId="3">
      <sharedItems containsSemiMixedTypes="0" containsString="0" containsNumber="1" containsInteger="1">
        <n v="3234.0"/>
        <n v="2881.0"/>
        <n v="2257.0"/>
        <n v="3041.0"/>
        <n v="1010.0"/>
        <n v="3911.0"/>
        <n v="1310.0"/>
        <n v="4732.0"/>
        <n v="2950.0"/>
        <n v="1206.0"/>
        <n v="2221.0"/>
        <n v="3707.0"/>
        <n v="806.0"/>
        <n v="4538.0"/>
        <n v="2312.0"/>
        <n v="2660.0"/>
        <n v="2980.0"/>
        <n v="1295.0"/>
        <n v="1289.0"/>
        <n v="3945.0"/>
        <n v="2493.0"/>
        <n v="6174.0"/>
        <n v="2447.0"/>
        <n v="2744.0"/>
        <n v="2860.0"/>
        <n v="3561.0"/>
        <n v="2404.0"/>
        <n v="1250.0"/>
        <n v="4491.0"/>
        <n v="2273.0"/>
        <n v="2776.0"/>
        <n v="1161.0"/>
        <n v="2795.0"/>
        <n v="3728.0"/>
        <n v="2474.0"/>
        <n v="1132.0"/>
        <n v="2466.0"/>
        <n v="4456.0"/>
        <n v="1212.0"/>
        <n v="2122.0"/>
        <n v="2597.0"/>
        <n v="3121.0"/>
        <n v="3783.0"/>
        <n v="1259.0"/>
        <n v="2148.0"/>
        <n v="1251.0"/>
        <n v="4466.0"/>
        <n v="2408.0"/>
        <n v="3065.0"/>
        <n v="3908.0"/>
        <n v="1170.0"/>
        <n v="2634.0"/>
        <n v="1210.0"/>
        <n v="4630.0"/>
        <n v="2097.0"/>
        <n v="2511.0"/>
        <n v="3250.0"/>
        <n v="1216.0"/>
        <n v="3638.0"/>
        <n v="4952.0"/>
        <n v="1156.0"/>
        <n v="2488.0"/>
        <n v="2350.0"/>
        <n v="2723.0"/>
        <n v="3402.0"/>
        <n v="1198.0"/>
        <n v="3717.0"/>
        <n v="2476.0"/>
        <n v="4648.0"/>
        <n v="3000.0"/>
        <n v="2231.0"/>
        <n v="1176.0"/>
        <n v="2991.0"/>
        <n v="1296.0"/>
        <n v="3814.0"/>
        <n v="4753.0"/>
        <n v="1203.0"/>
        <n v="2750.0"/>
        <n v="2128.0"/>
        <n v="2636.0"/>
      </sharedItems>
    </cacheField>
    <cacheField name="Rota_Quantity (doses)_stock at end" numFmtId="3">
      <sharedItems containsSemiMixedTypes="0" containsString="0" containsNumber="1" containsInteger="1">
        <n v="1177.0"/>
        <n v="766.0"/>
        <n v="587.0"/>
        <n v="1091.0"/>
        <n v="180.0"/>
        <n v="1340.0"/>
        <n v="239.0"/>
        <n v="1067.0"/>
        <n v="763.0"/>
        <n v="376.0"/>
        <n v="733.0"/>
        <n v="835.0"/>
        <n v="117.0"/>
        <n v="1188.0"/>
        <n v="979.0"/>
        <n v="207.0"/>
        <n v="610.0"/>
        <n v="163.0"/>
        <n v="128.0"/>
        <n v="966.0"/>
        <n v="634.0"/>
        <n v="1244.0"/>
        <n v="2128.0"/>
        <n v="179.0"/>
        <n v="836.0"/>
        <n v="881.0"/>
        <n v="630.0"/>
        <n v="200.0"/>
        <n v="1212.0"/>
        <n v="608.0"/>
        <n v="489.0"/>
        <n v="203.0"/>
        <n v="636.0"/>
        <n v="725.0"/>
        <n v="536.0"/>
        <n v="182.0"/>
        <n v="436.0"/>
        <n v="1201.0"/>
        <n v="183.0"/>
        <n v="365.0"/>
        <n v="741.0"/>
        <n v="524.0"/>
        <n v="550.0"/>
        <n v="171.0"/>
        <n v="353.0"/>
        <n v="193.0"/>
        <n v="1059.0"/>
        <n v="309.0"/>
        <n v="552.0"/>
        <n v="854.0"/>
        <n v="178.0"/>
        <n v="845.0"/>
        <n v="256.0"/>
        <n v="1066.0"/>
        <n v="421.0"/>
        <n v="321.0"/>
        <n v="523.0"/>
        <n v="637.0"/>
        <n v="1294.0"/>
        <n v="187.0"/>
        <n v="657.0"/>
        <n v="653.0"/>
        <n v="459.0"/>
        <n v="707.0"/>
        <n v="208.0"/>
        <n v="591.0"/>
        <n v="569.0"/>
        <n v="1096.0"/>
        <n v="507.0"/>
        <n v="114.0"/>
        <n v="510.0"/>
        <n v="218.0"/>
        <n v="780.0"/>
        <n v="1089.0"/>
        <n v="190.0"/>
        <n v="615.0"/>
        <n v="488.0"/>
        <n v="490.0"/>
      </sharedItems>
    </cacheField>
    <cacheField name="Rota_Unopened vial wastage_VVM status">
      <sharedItems containsMixedTypes="1" containsNumber="1" containsInteger="1">
        <s v="-"/>
        <n v="31.0"/>
        <n v="15.0"/>
        <n v="46.0"/>
      </sharedItems>
    </cacheField>
    <cacheField name="Rota_Unopened vial wastage_Freezing" numFmtId="0">
      <sharedItems>
        <s v="-"/>
      </sharedItems>
    </cacheField>
    <cacheField name="Rota_Unopened vial wastage_Expired" numFmtId="0">
      <sharedItems>
        <s v="-"/>
      </sharedItems>
    </cacheField>
    <cacheField name="VAR_Quantity (doses)_received" numFmtId="3">
      <sharedItems containsSemiMixedTypes="0" containsString="0" containsNumber="1" containsInteger="1">
        <n v="3650.0"/>
        <n v="2840.0"/>
        <n v="2690.0"/>
        <n v="3370.0"/>
        <n v="1070.0"/>
        <n v="3590.0"/>
        <n v="1130.0"/>
        <n v="4700.0"/>
        <n v="3645.0"/>
        <n v="1485.0"/>
        <n v="2810.0"/>
        <n v="3890.0"/>
        <n v="845.0"/>
        <n v="3790.0"/>
        <n v="2770.0"/>
        <n v="3540.0"/>
        <n v="1525.0"/>
        <n v="1420.0"/>
        <n v="11880.0"/>
        <n v="2910.0"/>
        <n v="3640.0"/>
        <n v="3360.0"/>
        <n v="2660.0"/>
        <n v="3605.0"/>
        <n v="3570.0"/>
        <n v="2590.0"/>
        <n v="1460.0"/>
        <n v="3865.0"/>
        <n v="2745.0"/>
        <n v="1410.0"/>
        <n v="3580.0"/>
        <n v="3525.0"/>
        <n v="2155.0"/>
        <n v="1435.0"/>
        <n v="2415.0"/>
        <n v="3830.0"/>
        <n v="1490.0"/>
        <n v="2470.0"/>
        <n v="2510.0"/>
        <n v="3690.0"/>
        <n v="3145.0"/>
        <n v="1400.0"/>
        <n v="2635.0"/>
        <n v="2185.0"/>
        <n v="3655.0"/>
        <n v="1440.0"/>
        <n v="2540.0"/>
        <n v="1325.0"/>
        <n v="3915.0"/>
        <n v="2480.0"/>
        <n v="2420.0"/>
        <n v="3680.0"/>
        <n v="1290.0"/>
        <n v="3315.0"/>
        <n v="4390.0"/>
        <n v="2355.0"/>
        <n v="2595.0"/>
        <n v="2285.0"/>
        <n v="3925.0"/>
        <n v="3275.0"/>
        <n v="4010.0"/>
        <n v="2760.0"/>
        <n v="1425.0"/>
        <n v="3610.0"/>
        <n v="4255.0"/>
        <n v="2790.0"/>
        <n v="2455.0"/>
        <n v="2375.0"/>
      </sharedItems>
    </cacheField>
    <cacheField name="VAR_Quantity (doses)_stock at end" numFmtId="3">
      <sharedItems containsSemiMixedTypes="0" containsString="0" containsNumber="1" containsInteger="1">
        <n v="1750.0"/>
        <n v="1220.0"/>
        <n v="1300.0"/>
        <n v="900.0"/>
        <n v="320.0"/>
        <n v="480.0"/>
        <n v="1710.0"/>
        <n v="1315.0"/>
        <n v="665.0"/>
        <n v="1500.0"/>
        <n v="1420.0"/>
        <n v="245.0"/>
        <n v="2195.0"/>
        <n v="1525.0"/>
        <n v="970.0"/>
        <n v="520.0"/>
        <n v="350.0"/>
        <n v="1390.0"/>
        <n v="1765.0"/>
        <n v="2375.0"/>
        <n v="1745.0"/>
        <n v="1020.0"/>
        <n v="1845.0"/>
        <n v="1275.0"/>
        <n v="1695.0"/>
        <n v="535.0"/>
        <n v="2420.0"/>
        <n v="1285.0"/>
        <n v="1305.0"/>
        <n v="545.0"/>
        <n v="1795.0"/>
        <n v="1385.0"/>
        <n v="1320.0"/>
        <n v="1370.0"/>
        <n v="2750.0"/>
        <n v="680.0"/>
        <n v="1035.0"/>
        <n v="555.0"/>
        <n v="1075.0"/>
        <n v="430.0"/>
        <n v="1990.0"/>
        <n v="1135.0"/>
        <n v="1905.0"/>
        <n v="1590.0"/>
        <n v="540.0"/>
        <n v="1865.0"/>
        <n v="630.0"/>
        <n v="2175.0"/>
        <n v="1080.0"/>
        <n v="1255.0"/>
        <n v="1190.0"/>
        <n v="1790.0"/>
        <n v="2290.0"/>
        <n v="490.0"/>
        <n v="1645.0"/>
        <n v="915.0"/>
        <n v="1605.0"/>
        <n v="485.0"/>
        <n v="1450.0"/>
        <n v="1120.0"/>
        <n v="2080.0"/>
        <n v="875.0"/>
        <n v="440.0"/>
        <n v="1425.0"/>
        <n v="495.0"/>
        <n v="1835.0"/>
        <n v="1105.0"/>
        <n v="1260.0"/>
      </sharedItems>
    </cacheField>
    <cacheField name="VAR_Unopened vial wastage_VVM status" numFmtId="0">
      <sharedItems>
        <s v="-"/>
      </sharedItems>
    </cacheField>
    <cacheField name="VAR_Unopened vial wastage_Freezing">
      <sharedItems containsMixedTypes="1" containsNumber="1" containsInteger="1">
        <n v="10.0"/>
        <s v="-"/>
      </sharedItems>
    </cacheField>
    <cacheField name="VAR_Unopened vial wastage_Expired" numFmtId="0">
      <sharedItems>
        <s v="-"/>
      </sharedItems>
    </cacheField>
    <cacheField name="VAA_Quantity (doses)_received" numFmtId="3">
      <sharedItems containsSemiMixedTypes="0" containsString="0" containsNumber="1" containsInteger="1">
        <n v="2130.0"/>
        <n v="1670.0"/>
        <n v="1550.0"/>
        <n v="1890.0"/>
        <n v="540.0"/>
        <n v="2280.0"/>
        <n v="640.0"/>
        <n v="3090.0"/>
        <n v="2090.0"/>
        <n v="790.0"/>
        <n v="1370.0"/>
        <n v="2430.0"/>
        <n v="440.0"/>
        <n v="2600.0"/>
        <n v="1420.0"/>
        <n v="1780.0"/>
        <n v="1990.0"/>
        <n v="860.0"/>
        <n v="1360.0"/>
        <n v="2410.0"/>
        <n v="1750.0"/>
        <n v="1720.0"/>
        <n v="1970.0"/>
        <n v="2160.0"/>
        <n v="1460.0"/>
        <n v="810.0"/>
        <n v="2570.0"/>
        <n v="1520.0"/>
        <n v="1600.0"/>
        <n v="750.0"/>
        <n v="1910.0"/>
        <n v="2380.0"/>
        <n v="1280.0"/>
        <n v="720.0"/>
        <n v="1260.0"/>
        <n v="2500.0"/>
        <n v="730.0"/>
        <n v="1660.0"/>
        <n v="2040.0"/>
        <n v="1960.0"/>
        <n v="780.0"/>
        <n v="800.0"/>
        <n v="2060.0"/>
        <n v="2110.0"/>
        <n v="740.0"/>
        <n v="1740.0"/>
        <n v="2560.0"/>
        <n v="1390.0"/>
        <n v="1560.0"/>
        <n v="2260.0"/>
        <n v="770.0"/>
        <n v="2080.0"/>
        <n v="2830.0"/>
        <n v="710.0"/>
        <n v="1400.0"/>
        <n v="1630.0"/>
        <n v="2180.0"/>
        <n v="820.0"/>
        <n v="2020.0"/>
        <n v="1480.0"/>
        <n v="2780.0"/>
        <n v="1710.0"/>
        <n v="690.0"/>
        <n v="2310.0"/>
        <n v="2730.0"/>
        <n v="760.0"/>
        <n v="1410.0"/>
      </sharedItems>
    </cacheField>
    <cacheField name="VAA_Quantity (doses)_stock at end" numFmtId="0">
      <sharedItems containsSemiMixedTypes="0" containsString="0" containsNumber="1" containsInteger="1">
        <n v="750.0"/>
        <n v="640.0"/>
        <n v="650.0"/>
        <n v="420.0"/>
        <n v="70.0"/>
        <n v="610.0"/>
        <n v="210.0"/>
        <n v="930.0"/>
        <n v="450.0"/>
        <n v="300.0"/>
        <n v="540.0"/>
        <n v="860.0"/>
        <n v="90.0"/>
        <n v="1170.0"/>
        <n v="780.0"/>
        <n v="470.0"/>
        <n v="410.0"/>
        <n v="150.0"/>
        <n v="740.0"/>
        <n v="690.0"/>
        <n v="1050.0"/>
        <n v="670.0"/>
        <n v="480.0"/>
        <n v="700.0"/>
        <n v="620.0"/>
        <n v="220.0"/>
        <n v="1180.0"/>
        <n v="580.0"/>
        <n v="230.0"/>
        <n v="900.0"/>
        <n v="530.0"/>
        <n v="180.0"/>
        <n v="570.0"/>
        <n v="1240.0"/>
        <n v="200.0"/>
        <n v="660.0"/>
        <n v="440.0"/>
        <n v="270.0"/>
        <n v="1090.0"/>
        <n v="460.0"/>
        <n v="760.0"/>
        <n v="910.0"/>
        <n v="240.0"/>
        <n v="820.0"/>
        <n v="1160.0"/>
        <n v="510.0"/>
        <n v="500.0"/>
        <n v="560.0"/>
        <n v="1210.0"/>
        <n v="630.0"/>
        <n v="370.0"/>
        <n v="550.0"/>
        <n v="990.0"/>
        <n v="400.0"/>
        <n v="140.0"/>
        <n v="850.0"/>
        <n v="1030.0"/>
      </sharedItems>
    </cacheField>
    <cacheField name="VAA_Unopened vial wastage_VVM status">
      <sharedItems containsMixedTypes="1" containsNumber="1" containsInteger="1">
        <s v="-"/>
        <n v="10.0"/>
        <n v="20.0"/>
        <n v="70.0"/>
      </sharedItems>
    </cacheField>
    <cacheField name="VAA_Unopened vial wastage_Freezing">
      <sharedItems containsMixedTypes="1" containsNumber="1" containsInteger="1">
        <s v="-"/>
        <n v="10.0"/>
        <n v="30.0"/>
        <n v="50.0"/>
        <n v="20.0"/>
      </sharedItems>
    </cacheField>
    <cacheField name="VAA_Unopened vial wastage_Expired" numFmtId="0">
      <sharedItems>
        <s v="-"/>
      </sharedItems>
    </cacheField>
    <cacheField name="MenA_Quantity (doses)_received" numFmtId="3">
      <sharedItems containsSemiMixedTypes="0" containsString="0" containsNumber="1" containsInteger="1">
        <n v="2130.0"/>
        <n v="1690.0"/>
        <n v="1550.0"/>
        <n v="1870.0"/>
        <n v="540.0"/>
        <n v="2320.0"/>
        <n v="640.0"/>
        <n v="2880.0"/>
        <n v="2090.0"/>
        <n v="790.0"/>
        <n v="1370.0"/>
        <n v="2240.0"/>
        <n v="440.0"/>
        <n v="2700.0"/>
        <n v="1460.0"/>
        <n v="1780.0"/>
        <n v="1990.0"/>
        <n v="850.0"/>
        <n v="800.0"/>
        <n v="1340.0"/>
        <n v="2380.0"/>
        <n v="1820.0"/>
        <n v="1680.0"/>
        <n v="1970.0"/>
        <n v="2180.0"/>
        <n v="1600.0"/>
        <n v="810.0"/>
        <n v="2600.0"/>
        <n v="1510.0"/>
        <n v="1590.0"/>
        <n v="770.0"/>
        <n v="1930.0"/>
        <n v="720.0"/>
        <n v="1250.0"/>
        <n v="2440.0"/>
        <n v="730.0"/>
        <n v="1380.0"/>
        <n v="1660.0"/>
        <n v="2050.0"/>
        <n v="1910.0"/>
        <n v="780.0"/>
        <n v="750.0"/>
        <n v="2480.0"/>
        <n v="1300.0"/>
        <n v="2030.0"/>
        <n v="2220.0"/>
        <n v="740.0"/>
        <n v="1580.0"/>
        <n v="2560.0"/>
        <n v="1320.0"/>
        <n v="1520.0"/>
        <n v="2260.0"/>
        <n v="2830.0"/>
        <n v="710.0"/>
        <n v="1420.0"/>
        <n v="2190.0"/>
        <n v="820.0"/>
        <n v="1480.0"/>
        <n v="2840.0"/>
        <n v="1430.0"/>
        <n v="690.0"/>
        <n v="2020.0"/>
        <n v="2290.0"/>
        <n v="2790.0"/>
        <n v="760.0"/>
        <n v="1850.0"/>
        <n v="1400.0"/>
      </sharedItems>
    </cacheField>
    <cacheField name="MenA_Quantity (doses)_stock at end" numFmtId="0">
      <sharedItems containsSemiMixedTypes="0" containsString="0" containsNumber="1" containsInteger="1">
        <n v="750.0"/>
        <n v="640.0"/>
        <n v="650.0"/>
        <n v="390.0"/>
        <n v="70.0"/>
        <n v="620.0"/>
        <n v="210.0"/>
        <n v="800.0"/>
        <n v="450.0"/>
        <n v="310.0"/>
        <n v="540.0"/>
        <n v="90.0"/>
        <n v="1190.0"/>
        <n v="780.0"/>
        <n v="470.0"/>
        <n v="420.0"/>
        <n v="200.0"/>
        <n v="170.0"/>
        <n v="670.0"/>
        <n v="1010.0"/>
        <n v="740.0"/>
        <n v="440.0"/>
        <n v="600.0"/>
        <n v="220.0"/>
        <n v="1210.0"/>
        <n v="570.0"/>
        <n v="680.0"/>
        <n v="250.0"/>
        <n v="910.0"/>
        <n v="180.0"/>
        <n v="550.0"/>
        <n v="1200.0"/>
        <n v="270.0"/>
        <n v="480.0"/>
        <n v="660.0"/>
        <n v="690.0"/>
        <n v="230.0"/>
        <n v="1080.0"/>
        <n v="720.0"/>
        <n v="860.0"/>
        <n v="240.0"/>
        <n v="190.0"/>
        <n v="500.0"/>
        <n v="560.0"/>
        <n v="830.0"/>
        <n v="1230.0"/>
        <n v="630.0"/>
        <n v="430.0"/>
        <n v="370.0"/>
        <n v="710.0"/>
        <n v="1590.0"/>
        <n v="410.0"/>
        <n v="460.0"/>
        <n v="140.0"/>
        <n v="840.0"/>
        <n v="1100.0"/>
      </sharedItems>
    </cacheField>
    <cacheField name="MenA_Unopened vial wastage_VVM status">
      <sharedItems containsMixedTypes="1" containsNumber="1" containsInteger="1">
        <s v="-"/>
        <n v="10.0"/>
      </sharedItems>
    </cacheField>
    <cacheField name="MenA_Unopened vial wastage_Freezing">
      <sharedItems containsMixedTypes="1" containsNumber="1" containsInteger="1">
        <n v="10.0"/>
        <s v="-"/>
      </sharedItems>
    </cacheField>
    <cacheField name="MenA_Unopened vial wastage_Expired">
      <sharedItems containsMixedTypes="1" containsNumber="1" containsInteger="1">
        <s v="-"/>
        <n v="230.0"/>
      </sharedItems>
    </cacheField>
    <cacheField name="Td_Quantity (doses)_received" numFmtId="3">
      <sharedItems containsSemiMixedTypes="0" containsString="0" containsNumber="1" containsInteger="1">
        <n v="3400.0"/>
        <n v="2920.0"/>
        <n v="3200.0"/>
        <n v="3620.0"/>
        <n v="1390.0"/>
        <n v="3710.0"/>
        <n v="1270.0"/>
        <n v="4640.0"/>
        <n v="3690.0"/>
        <n v="1550.0"/>
        <n v="2850.0"/>
        <n v="3270.0"/>
        <n v="1060.0"/>
        <n v="3740.0"/>
        <n v="2940.0"/>
        <n v="3130.0"/>
        <n v="1630.0"/>
        <n v="1360.0"/>
        <n v="2960.0"/>
        <n v="2260.0"/>
        <n v="3750.0"/>
        <n v="3070.0"/>
        <n v="2890.0"/>
        <n v="3640.0"/>
        <n v="3450.0"/>
        <n v="2680.0"/>
        <n v="1510.0"/>
        <n v="3720.0"/>
        <n v="2790.0"/>
        <n v="1400.0"/>
        <n v="3460.0"/>
        <n v="3230.0"/>
        <n v="2320.0"/>
        <n v="1320.0"/>
        <n v="2640.0"/>
        <n v="4260.0"/>
        <n v="1280.0"/>
        <n v="2420.0"/>
        <n v="2460.0"/>
        <n v="3660.0"/>
        <n v="2910.0"/>
        <n v="1540.0"/>
        <n v="2740.0"/>
        <n v="4200.0"/>
        <n v="2540.0"/>
        <n v="3630.0"/>
        <n v="3490.0"/>
        <n v="2980.0"/>
        <n v="1410.0"/>
        <n v="4030.0"/>
        <n v="2760.0"/>
        <n v="2990.0"/>
        <n v="3800.0"/>
        <n v="1420.0"/>
        <n v="3060.0"/>
        <n v="4680.0"/>
        <n v="2840.0"/>
        <n v="2650.0"/>
        <n v="3650.0"/>
        <n v="1500.0"/>
        <n v="3290.0"/>
        <n v="2530.0"/>
        <n v="4510.0"/>
        <n v="2710.0"/>
        <n v="3430.0"/>
        <n v="1450.0"/>
        <n v="1530.0"/>
        <n v="3310.0"/>
        <n v="2630.0"/>
        <n v="2550.0"/>
      </sharedItems>
    </cacheField>
    <cacheField name="Td_Quantity (doses)_stock at end" numFmtId="3">
      <sharedItems containsSemiMixedTypes="0" containsString="0" containsNumber="1" containsInteger="1">
        <n v="1860.0"/>
        <n v="905.0"/>
        <n v="1540.0"/>
        <n v="920.0"/>
        <n v="520.0"/>
        <n v="1650.0"/>
        <n v="260.0"/>
        <n v="1500.0"/>
        <n v="2140.0"/>
        <n v="570.0"/>
        <n v="1480.0"/>
        <n v="1530.0"/>
        <n v="2050.0"/>
        <n v="1910.0"/>
        <n v="1270.0"/>
        <n v="2100.0"/>
        <n v="630.0"/>
        <n v="350.0"/>
        <n v="1240.0"/>
        <n v="1640.0"/>
        <n v="1840.0"/>
        <n v="2180.0"/>
        <n v="1150.0"/>
        <n v="2440.0"/>
        <n v="1700.0"/>
        <n v="1510.0"/>
        <n v="420.0"/>
        <n v="1800.0"/>
        <n v="1380.0"/>
        <n v="1630.0"/>
        <n v="700.0"/>
        <n v="2150.0"/>
        <n v="1350.0"/>
        <n v="1470.0"/>
        <n v="640.0"/>
        <n v="1580.0"/>
        <n v="1870.0"/>
        <n v="540.0"/>
        <n v="1020.0"/>
        <n v="2340.0"/>
        <n v="1170.0"/>
        <n v="500.0"/>
        <n v="1250.0"/>
        <n v="2280.0"/>
        <n v="1670.0"/>
        <n v="650.0"/>
        <n v="1400.0"/>
        <n v="620.0"/>
        <n v="1460.0"/>
        <n v="1450.0"/>
        <n v="1050.0"/>
        <n v="1160.0"/>
        <n v="1290.0"/>
        <n v="2110.0"/>
        <n v="440.0"/>
        <n v="980.0"/>
        <n v="1740.0"/>
        <n v="1180.0"/>
        <n v="1850.0"/>
        <n v="470.0"/>
        <n v="1330.0"/>
        <n v="1210.0"/>
        <n v="590.0"/>
        <n v="990.0"/>
        <n v="970.0"/>
      </sharedItems>
    </cacheField>
    <cacheField name="Td_Unopened vial wastage_VVM status">
      <sharedItems containsMixedTypes="1" containsNumber="1" containsInteger="1">
        <s v="-"/>
        <n v="40.0"/>
        <n v="90.0"/>
      </sharedItems>
    </cacheField>
    <cacheField name="Td_Unopened vial wastage_Freezing" numFmtId="0">
      <sharedItems>
        <s v="-"/>
      </sharedItems>
    </cacheField>
    <cacheField name="Td_Unopened vial wastage_Expired" numFmtId="0">
      <sharedItems>
        <s v="-"/>
      </sharedItems>
    </cacheField>
    <cacheField name="VPH_Quantity (doses)_received" numFmtId="0">
      <sharedItems>
        <s v="-"/>
      </sharedItems>
    </cacheField>
    <cacheField name="VPH_Quantity (doses)_stock at end" numFmtId="0">
      <sharedItems>
        <s v="-"/>
      </sharedItems>
    </cacheField>
    <cacheField name="VPH_Unopened vial wastage_VVM status" numFmtId="0">
      <sharedItems>
        <s v="-"/>
      </sharedItems>
    </cacheField>
    <cacheField name="VPH_Unopened vial wastage_Freezing" numFmtId="0">
      <sharedItems>
        <s v="-"/>
      </sharedItems>
    </cacheField>
    <cacheField name="VPH_Unopened vial wastage_Expired" numFmtId="0">
      <sharedItems>
        <s v="-"/>
      </sharedItems>
    </cacheField>
    <cacheField name="STATUS OF STOCKS OF SAFE INJECTION EQUIPMENT_ADS_0.05ml_received" numFmtId="3">
      <sharedItems containsSemiMixedTypes="0" containsString="0" containsNumber="1" containsInteger="1">
        <n v="2503.0"/>
        <n v="2305.0"/>
        <n v="1749.0"/>
        <n v="2249.0"/>
        <n v="858.0"/>
        <n v="2130.0"/>
        <n v="750.0"/>
        <n v="4070.0"/>
        <n v="2445.0"/>
        <n v="735.0"/>
        <n v="1644.0"/>
        <n v="3080.0"/>
        <n v="560.0"/>
        <n v="3443.0"/>
        <n v="2065.0"/>
        <n v="1980.0"/>
        <n v="2352.0"/>
        <n v="1098.0"/>
        <n v="940.0"/>
        <n v="2320.0"/>
        <n v="1799.0"/>
        <n v="2637.0"/>
        <n v="1866.0"/>
        <n v="1998.0"/>
        <n v="2399.0"/>
        <n v="2787.0"/>
        <n v="1783.0"/>
        <n v="1085.0"/>
        <n v="6324.0"/>
        <n v="1691.0"/>
        <n v="1972.0"/>
        <n v="1074.0"/>
        <n v="2331.0"/>
        <n v="2696.0"/>
        <n v="1637.0"/>
        <n v="905.0"/>
        <n v="1710.0"/>
        <n v="2967.0"/>
        <n v="983.0"/>
        <n v="1610.0"/>
        <n v="1874.0"/>
        <n v="2234.0"/>
        <n v="3505.0"/>
        <n v="895.0"/>
        <n v="1778.0"/>
        <n v="902.0"/>
        <n v="4179.0"/>
        <n v="1716.0"/>
        <n v="2292.0"/>
        <n v="2455.0"/>
        <n v="939.0"/>
        <n v="1580.0"/>
        <n v="830.0"/>
        <n v="3241.0"/>
        <n v="1746.0"/>
        <n v="1910.0"/>
        <n v="2789.0"/>
        <n v="935.0"/>
        <n v="2310.0"/>
        <n v="3555.0"/>
        <n v="762.0"/>
        <n v="1700.0"/>
        <n v="1963.0"/>
        <n v="1616.0"/>
        <n v="2765.0"/>
        <n v="995.0"/>
        <n v="2922.0"/>
        <n v="2360.0"/>
        <n v="1852.0"/>
        <n v="1612.0"/>
        <n v="2662.0"/>
        <n v="930.0"/>
        <n v="2975.0"/>
        <n v="3537.0"/>
        <n v="913.0"/>
        <n v="2159.0"/>
        <n v="2040.0"/>
      </sharedItems>
    </cacheField>
    <cacheField name="STATUS OF STOCKS OF SAFE INJECTION EQUIPMENT_ADS_0.05ml_stock at end" numFmtId="3">
      <sharedItems containsSemiMixedTypes="0" containsString="0" containsNumber="1" containsInteger="1">
        <n v="1245.0"/>
        <n v="1233.0"/>
        <n v="870.0"/>
        <n v="505.0"/>
        <n v="320.0"/>
        <n v="2064.0"/>
        <n v="325.0"/>
        <n v="1735.0"/>
        <n v="1074.0"/>
        <n v="383.0"/>
        <n v="757.0"/>
        <n v="1407.0"/>
        <n v="270.0"/>
        <n v="2353.0"/>
        <n v="984.0"/>
        <n v="393.0"/>
        <n v="991.0"/>
        <n v="351.0"/>
        <n v="299.0"/>
        <n v="796.0"/>
        <n v="770.0"/>
        <n v="2014.0"/>
        <n v="1192.0"/>
        <n v="453.0"/>
        <n v="1043.0"/>
        <n v="1202.0"/>
        <n v="1094.0"/>
        <n v="409.0"/>
        <n v="2495.0"/>
        <n v="720.0"/>
        <n v="709.0"/>
        <n v="293.0"/>
        <n v="781.0"/>
        <n v="1231.0"/>
        <n v="792.0"/>
        <n v="341.0"/>
        <n v="686.0"/>
        <n v="2328.0"/>
        <n v="389.0"/>
        <n v="692.0"/>
        <n v="1186.0"/>
        <n v="755.0"/>
        <n v="818.0"/>
        <n v="245.0"/>
        <n v="809.0"/>
        <n v="397.0"/>
        <n v="1945.0"/>
        <n v="696.0"/>
        <n v="894.0"/>
        <n v="2944.0"/>
        <n v="326.0"/>
        <n v="1467.0"/>
        <n v="476.0"/>
        <n v="2193.0"/>
        <n v="843.0"/>
        <n v="893.0"/>
        <n v="1214.0"/>
        <n v="337.0"/>
        <n v="795.0"/>
        <n v="2371.0"/>
        <n v="401.0"/>
        <n v="962.0"/>
        <n v="839.0"/>
        <n v="632.0"/>
        <n v="1264.0"/>
        <n v="360.0"/>
        <n v="1050.0"/>
        <n v="1027.0"/>
        <n v="1528.0"/>
        <n v="740.0"/>
        <n v="746.0"/>
        <n v="313.0"/>
        <n v="1206.0"/>
        <n v="338.0"/>
        <n v="1462.0"/>
        <n v="2027.0"/>
        <n v="903.0"/>
        <n v="733.0"/>
        <n v="977.0"/>
      </sharedItems>
    </cacheField>
    <cacheField name="STATUS OF STOCKS OF SAFE INJECTION EQUIPMENT_ADS_0.5ml_received" numFmtId="3">
      <sharedItems containsSemiMixedTypes="0" containsString="0" containsNumber="1" containsInteger="1">
        <n v="23438.0"/>
        <n v="20677.0"/>
        <n v="13143.0"/>
        <n v="20435.0"/>
        <n v="8318.0"/>
        <n v="20000.0"/>
        <n v="7300.0"/>
        <n v="30782.0"/>
        <n v="25152.0"/>
        <n v="6948.0"/>
        <n v="13944.0"/>
        <n v="23171.0"/>
        <n v="4718.0"/>
        <n v="25010.0"/>
        <n v="18100.0"/>
        <n v="20340.0"/>
        <n v="22020.0"/>
        <n v="9203.0"/>
        <n v="7472.0"/>
        <n v="23270.0"/>
        <n v="16324.0"/>
        <n v="24113.0"/>
        <n v="15207.0"/>
        <n v="19941.0"/>
        <n v="21130.0"/>
        <n v="23750.0"/>
        <n v="19982.0"/>
        <n v="8845.0"/>
        <n v="26008.0"/>
        <n v="13378.0"/>
        <n v="18734.0"/>
        <n v="8017.0"/>
        <n v="20602.0"/>
        <n v="23352.0"/>
        <n v="15397.0"/>
        <n v="7418.0"/>
        <n v="15718.0"/>
        <n v="26100.0"/>
        <n v="9082.0"/>
        <n v="11902.0"/>
        <n v="14447.0"/>
        <n v="21297.0"/>
        <n v="18136.0"/>
        <n v="8730.0"/>
        <n v="13648.0"/>
        <n v="8347.0"/>
        <n v="26098.0"/>
        <n v="14550.0"/>
        <n v="22837.0"/>
        <n v="24183.0"/>
        <n v="9034.0"/>
        <n v="14484.0"/>
        <n v="6478.0"/>
        <n v="26532.0"/>
        <n v="13298.0"/>
        <n v="17000.0"/>
        <n v="23390.0"/>
        <n v="8155.0"/>
        <n v="23540.0"/>
        <n v="29247.0"/>
        <n v="9328.0"/>
        <n v="12654.0"/>
        <n v="15406.0"/>
        <n v="15850.0"/>
        <n v="23564.0"/>
        <n v="8687.0"/>
        <n v="20617.0"/>
        <n v="15990.0"/>
        <n v="26223.0"/>
        <n v="17850.0"/>
        <n v="13273.0"/>
        <n v="8466.0"/>
        <n v="21601.0"/>
        <n v="8379.0"/>
        <n v="22423.0"/>
        <n v="29079.0"/>
        <n v="8324.0"/>
        <n v="19469.0"/>
        <n v="14273.0"/>
        <n v="13570.0"/>
      </sharedItems>
    </cacheField>
    <cacheField name="STATUS OF STOCKS OF SAFE INJECTION EQUIPMENT_ADS_0.5ml_stock at end" numFmtId="3">
      <sharedItems containsSemiMixedTypes="0" containsString="0" containsNumber="1" containsInteger="1">
        <n v="10908.0"/>
        <n v="9475.0"/>
        <n v="4558.0"/>
        <n v="3254.0"/>
        <n v="2217.0"/>
        <n v="5339.0"/>
        <n v="3232.0"/>
        <n v="8105.0"/>
        <n v="11478.0"/>
        <n v="3794.0"/>
        <n v="4890.0"/>
        <n v="4713.0"/>
        <n v="1789.0"/>
        <n v="8622.0"/>
        <n v="6951.0"/>
        <n v="4312.0"/>
        <n v="7402.0"/>
        <n v="2699.0"/>
        <n v="2050.0"/>
        <n v="4574.0"/>
        <n v="8168.0"/>
        <n v="8054.0"/>
        <n v="5198.0"/>
        <n v="4803.0"/>
        <n v="8430.0"/>
        <n v="6631.0"/>
        <n v="8343.0"/>
        <n v="2470.0"/>
        <n v="8763.0"/>
        <n v="4363.0"/>
        <n v="7374.0"/>
        <n v="2903.0"/>
        <n v="7814.0"/>
        <n v="5705.0"/>
        <n v="9847.0"/>
        <n v="2645.0"/>
        <n v="6197.0"/>
        <n v="8088.0"/>
        <n v="2670.0"/>
        <n v="2932.0"/>
        <n v="10838.0"/>
        <n v="7346.0"/>
        <n v="3728.0"/>
        <n v="2895.0"/>
        <n v="3450.0"/>
        <n v="2825.0"/>
        <n v="5001.0"/>
        <n v="9037.0"/>
        <n v="6586.0"/>
        <n v="2507.0"/>
        <n v="8309.0"/>
        <n v="1854.0"/>
        <n v="8600.0"/>
        <n v="4267.0"/>
        <n v="5750.0"/>
        <n v="6639.0"/>
        <n v="2147.0"/>
        <n v="3573.0"/>
        <n v="9949.0"/>
        <n v="3484.0"/>
        <n v="8581.0"/>
        <n v="4577.0"/>
        <n v="4494.0"/>
        <n v="7345.0"/>
        <n v="2504.0"/>
        <n v="2930.0"/>
        <n v="8791.0"/>
        <n v="6154.0"/>
        <n v="4115.0"/>
        <n v="5114.0"/>
        <n v="2675.0"/>
        <n v="7425.0"/>
        <n v="2496.0"/>
        <n v="6018.0"/>
        <n v="7821.0"/>
        <n v="2601.0"/>
        <n v="4676.0"/>
        <n v="4219.0"/>
        <n v="4710.0"/>
      </sharedItems>
    </cacheField>
    <cacheField name="STATUS OF STOCKS OF SAFE INJECTION EQUIPMENT_Sdilution_2ml_received" numFmtId="0">
      <sharedItems containsSemiMixedTypes="0" containsString="0" containsNumber="1" containsInteger="1">
        <n v="122.0"/>
        <n v="130.0"/>
        <n v="66.0"/>
        <n v="110.0"/>
        <n v="45.0"/>
        <n v="208.0"/>
        <n v="39.0"/>
        <n v="182.0"/>
        <n v="108.0"/>
        <n v="31.0"/>
        <n v="121.0"/>
        <n v="245.0"/>
        <n v="199.0"/>
        <n v="99.0"/>
        <n v="98.0"/>
        <n v="114.0"/>
        <n v="50.0"/>
        <n v="44.0"/>
        <n v="233.0"/>
        <n v="79.0"/>
        <n v="128.0"/>
        <n v="103.0"/>
        <n v="197.0"/>
        <n v="155.0"/>
        <n v="51.0"/>
        <n v="184.0"/>
        <n v="176.0"/>
        <n v="106.0"/>
        <n v="120.0"/>
        <n v="219.0"/>
        <n v="123.0"/>
        <n v="87.0"/>
        <n v="211.0"/>
        <n v="49.0"/>
        <n v="88.0"/>
        <n v="116.0"/>
        <n v="47.0"/>
        <n v="117.0"/>
        <n v="174.0"/>
        <n v="89.0"/>
        <n v="190.0"/>
        <n v="73.0"/>
        <n v="83.0"/>
        <n v="96.0"/>
        <n v="221.0"/>
        <n v="194.0"/>
        <n v="200.0"/>
        <n v="46.0"/>
        <n v="209.0"/>
        <n v="105.0"/>
        <n v="230.0"/>
        <n v="109.0"/>
        <n v="238.0"/>
        <n v="94.0"/>
        <n v="198.0"/>
        <n v="48.0"/>
        <n v="250.0"/>
        <n v="204.0"/>
        <n v="93.0"/>
      </sharedItems>
    </cacheField>
    <cacheField name="STATUS OF STOCKS OF SAFE INJECTION EQUIPMENT_Sdilution_2ml_stock at end">
      <sharedItems containsMixedTypes="1" containsNumber="1" containsInteger="1">
        <n v="53.0"/>
        <n v="58.0"/>
        <n v="13.0"/>
        <n v="18.0"/>
        <n v="9.0"/>
        <n v="6.0"/>
        <n v="36.0"/>
        <n v="29.0"/>
        <n v="10.0"/>
        <n v="35.0"/>
        <n v="26.0"/>
        <n v="8.0"/>
        <n v="42.0"/>
        <n v="30.0"/>
        <n v="19.0"/>
        <n v="27.0"/>
        <n v="4.0"/>
        <n v="12.0"/>
        <n v="17.0"/>
        <n v="28.0"/>
        <n v="44.0"/>
        <n v="34.0"/>
        <n v="15.0"/>
        <n v="47.0"/>
        <n v="33.0"/>
        <n v="16.0"/>
        <s v="-"/>
        <n v="23.0"/>
        <n v="55.0"/>
        <n v="32.0"/>
        <n v="22.0"/>
        <n v="40.0"/>
        <n v="20.0"/>
        <n v="128.0"/>
        <n v="60.0"/>
        <n v="121.0"/>
        <n v="54.0"/>
        <n v="120.0"/>
        <n v="21.0"/>
        <n v="24.0"/>
        <n v="31.0"/>
        <n v="7.0"/>
        <n v="100.0"/>
        <n v="14.0"/>
        <n v="48.0"/>
      </sharedItems>
    </cacheField>
    <cacheField name="STATUS OF STOCKS OF SAFE INJECTION EQUIPMENT_Sdilution_5ml_received" numFmtId="0">
      <sharedItems containsSemiMixedTypes="0" containsString="0" containsNumber="1" containsInteger="1">
        <n v="772.0"/>
        <n v="517.0"/>
        <n v="339.0"/>
        <n v="725.0"/>
        <n v="225.0"/>
        <n v="446.0"/>
        <n v="206.0"/>
        <n v="1014.0"/>
        <n v="770.0"/>
        <n v="151.0"/>
        <n v="373.0"/>
        <n v="553.0"/>
        <n v="149.0"/>
        <n v="998.0"/>
        <n v="539.0"/>
        <n v="659.0"/>
        <n v="891.0"/>
        <n v="353.0"/>
        <n v="290.0"/>
        <n v="511.0"/>
        <n v="488.0"/>
        <n v="1080.0"/>
        <n v="418.0"/>
        <n v="694.0"/>
        <n v="955.0"/>
        <n v="456.0"/>
        <n v="610.0"/>
        <n v="365.0"/>
        <n v="1084.0"/>
        <n v="401.0"/>
        <n v="606.0"/>
        <n v="304.0"/>
        <n v="896.0"/>
        <n v="490.0"/>
        <n v="479.0"/>
        <n v="259.0"/>
        <n v="558.0"/>
        <n v="1129.0"/>
        <n v="361.0"/>
        <n v="430.0"/>
        <n v="943.0"/>
        <n v="415.0"/>
        <n v="301.0"/>
        <n v="478.0"/>
        <n v="345.0"/>
        <n v="1162.0"/>
        <n v="580.0"/>
        <n v="969.0"/>
        <n v="444.0"/>
        <n v="273.0"/>
        <n v="448.0"/>
        <n v="310.0"/>
        <n v="1069.0"/>
        <n v="442.0"/>
        <n v="554.0"/>
        <n v="977.0"/>
        <n v="331.0"/>
        <n v="480.0"/>
        <n v="1312.0"/>
        <n v="237.0"/>
        <n v="433.0"/>
        <n v="452.0"/>
        <n v="630.0"/>
        <n v="996.0"/>
        <n v="329.0"/>
        <n v="426.0"/>
        <n v="567.0"/>
        <n v="1474.0"/>
        <n v="702.0"/>
        <n v="457.0"/>
        <n v="288.0"/>
        <n v="1031.0"/>
        <n v="354.0"/>
        <n v="568.0"/>
        <n v="1244.0"/>
        <n v="286.0"/>
        <n v="720.0"/>
        <n v="421.0"/>
        <n v="565.0"/>
      </sharedItems>
    </cacheField>
    <cacheField name="STATUS OF STOCKS OF SAFE INJECTION EQUIPMENT_Sdilution_5ml_stock at end" numFmtId="0">
      <sharedItems containsSemiMixedTypes="0" containsString="0" containsNumber="1" containsInteger="1">
        <n v="272.0"/>
        <n v="110.0"/>
        <n v="75.0"/>
        <n v="109.0"/>
        <n v="93.0"/>
        <n v="31.0"/>
        <n v="36.0"/>
        <n v="242.0"/>
        <n v="211.0"/>
        <n v="68.0"/>
        <n v="100.0"/>
        <n v="78.0"/>
        <n v="27.0"/>
        <n v="389.0"/>
        <n v="145.0"/>
        <n v="222.0"/>
        <n v="77.0"/>
        <n v="56.0"/>
        <n v="97.0"/>
        <n v="337.0"/>
        <n v="115.0"/>
        <n v="142.0"/>
        <n v="254.0"/>
        <n v="47.0"/>
        <n v="90.0"/>
        <n v="86.0"/>
        <n v="282.0"/>
        <n v="105.0"/>
        <n v="176.0"/>
        <n v="117.0"/>
        <n v="318.0"/>
        <n v="74.0"/>
        <n v="131.0"/>
        <n v="371.0"/>
        <n v="87.0"/>
        <n v="153.0"/>
        <n v="71.0"/>
        <n v="268.0"/>
        <n v="79.0"/>
        <n v="61.0"/>
        <n v="154.0"/>
        <n v="354.0"/>
        <n v="151.0"/>
        <n v="330.0"/>
        <n v="39.0"/>
        <n v="99.0"/>
        <n v="299.0"/>
        <n v="123.0"/>
        <n v="101.0"/>
        <n v="216.0"/>
        <n v="26.0"/>
        <n v="403.0"/>
        <n v="54.0"/>
        <n v="112.0"/>
        <n v="119.0"/>
        <n v="57.0"/>
        <n v="315.0"/>
        <n v="8.0"/>
        <n v="255.0"/>
        <n v="65.0"/>
        <n v="138.0"/>
        <n v="73.0"/>
        <n v="278.0"/>
        <n v="106.0"/>
        <n v="29.0"/>
        <n v="317.0"/>
        <n v="62.0"/>
        <n v="55.0"/>
      </sharedItems>
    </cacheField>
    <cacheField name="STATUS OF STOCKS OF SAFE INJECTION EQUIPMENT_Safety boxes_received" numFmtId="0">
      <sharedItems containsSemiMixedTypes="0" containsString="0" containsNumber="1" containsInteger="1">
        <n v="314.0"/>
        <n v="253.0"/>
        <n v="149.0"/>
        <n v="228.0"/>
        <n v="74.0"/>
        <n v="306.0"/>
        <n v="79.0"/>
        <n v="520.0"/>
        <n v="257.0"/>
        <n v="78.0"/>
        <n v="171.0"/>
        <n v="311.0"/>
        <n v="57.0"/>
        <n v="283.0"/>
        <n v="239.0"/>
        <n v="240.0"/>
        <n v="105.0"/>
        <n v="89.0"/>
        <n v="348.0"/>
        <n v="207.0"/>
        <n v="243.0"/>
        <n v="199.0"/>
        <n v="249.0"/>
        <n v="340.0"/>
        <n v="211.0"/>
        <n v="88.0"/>
        <n v="329.0"/>
        <n v="201.0"/>
        <n v="218.0"/>
        <n v="101.0"/>
        <n v="92.0"/>
        <n v="196.0"/>
        <n v="278.0"/>
        <n v="91.0"/>
        <n v="177.0"/>
        <n v="185.0"/>
        <n v="235.0"/>
        <n v="252.0"/>
        <n v="86.0"/>
        <n v="184.0"/>
        <n v="251.0"/>
        <n v="193.0"/>
        <n v="242.0"/>
        <n v="285.0"/>
        <n v="165.0"/>
        <n v="244.0"/>
        <n v="83.0"/>
        <n v="315.0"/>
        <n v="169.0"/>
        <n v="203.0"/>
        <n v="272.0"/>
        <n v="269.0"/>
        <n v="368.0"/>
        <n v="265.0"/>
        <n v="198.0"/>
        <n v="262.0"/>
        <n v="116.0"/>
        <n v="279.0"/>
        <n v="280.0"/>
        <n v="294.0"/>
        <n v="205.0"/>
        <n v="164.0"/>
        <n v="95.0"/>
        <n v="259.0"/>
        <n v="96.0"/>
        <n v="287.0"/>
        <n v="424.0"/>
        <n v="84.0"/>
        <n v="210.0"/>
        <n v="173.0"/>
        <n v="274.0"/>
      </sharedItems>
    </cacheField>
    <cacheField name="STATUS OF STOCKS OF SAFE INJECTION EQUIPMENT_Safety boxes_stock at end" numFmtId="0">
      <sharedItems containsSemiMixedTypes="0" containsString="0" containsNumber="1" containsInteger="1">
        <n v="171.0"/>
        <n v="136.0"/>
        <n v="53.0"/>
        <n v="41.0"/>
        <n v="29.0"/>
        <n v="89.0"/>
        <n v="27.0"/>
        <n v="330.0"/>
        <n v="109.0"/>
        <n v="33.0"/>
        <n v="78.0"/>
        <n v="110.0"/>
        <n v="30.0"/>
        <n v="425.0"/>
        <n v="125.0"/>
        <n v="58.0"/>
        <n v="90.0"/>
        <n v="31.0"/>
        <n v="108.0"/>
        <n v="122.0"/>
        <n v="297.0"/>
        <n v="100.0"/>
        <n v="62.0"/>
        <n v="116.0"/>
        <n v="105.0"/>
        <n v="385.0"/>
        <n v="93.0"/>
        <n v="84.0"/>
        <n v="42.0"/>
        <n v="117.0"/>
        <n v="131.0"/>
        <n v="153.0"/>
        <n v="351.0"/>
        <n v="32.0"/>
        <n v="75.0"/>
        <n v="111.0"/>
        <n v="87.0"/>
        <n v="99.0"/>
        <n v="17.0"/>
        <n v="56.0"/>
        <n v="38.0"/>
        <n v="301.0"/>
        <n v="44.0"/>
        <n v="96.0"/>
        <n v="106.0"/>
        <n v="303.0"/>
        <n v="67.0"/>
        <n v="66.0"/>
        <n v="50.0"/>
        <n v="242.0"/>
        <n v="102.0"/>
        <n v="85.0"/>
        <n v="72.0"/>
        <n v="71.0"/>
        <n v="120.0"/>
        <n v="133.0"/>
        <n v="82.0"/>
        <n v="19.0"/>
        <n v="188.0"/>
        <n v="25.0"/>
        <n v="36.0"/>
        <n v="64.0"/>
      </sharedItems>
    </cacheField>
    <cacheField name="A.E.F.I._No. of cases_">
      <sharedItems containsMixedTypes="1" containsNumber="1" containsInteger="1">
        <s v="-"/>
        <n v="3.0"/>
        <n v="10.0"/>
        <n v="1.0"/>
      </sharedItems>
    </cacheField>
    <cacheField name="Waste management_No.of boxes used_" numFmtId="0">
      <sharedItems containsSemiMixedTypes="0" containsString="0" containsNumber="1" containsInteger="1">
        <n v="143.0"/>
        <n v="197.0"/>
        <n v="105.0"/>
        <n v="187.0"/>
        <n v="66.0"/>
        <n v="281.0"/>
        <n v="78.0"/>
        <n v="295.0"/>
        <n v="148.0"/>
        <n v="71.0"/>
        <n v="95.0"/>
        <n v="271.0"/>
        <n v="62.0"/>
        <n v="291.0"/>
        <n v="226.0"/>
        <n v="207.0"/>
        <n v="150.0"/>
        <n v="80.0"/>
        <n v="83.0"/>
        <n v="284.0"/>
        <n v="203.0"/>
        <n v="296.0"/>
        <n v="102.0"/>
        <n v="217.0"/>
        <n v="139.0"/>
        <n v="252.0"/>
        <n v="220.0"/>
        <n v="76.0"/>
        <n v="103.0"/>
        <n v="188.0"/>
        <n v="145.0"/>
        <n v="227.0"/>
        <n v="223.0"/>
        <n v="68.0"/>
        <n v="183.0"/>
        <n v="293.0"/>
        <n v="194.0"/>
        <n v="228.0"/>
        <n v="73.0"/>
        <n v="113.0"/>
        <n v="77.0"/>
        <n v="311.0"/>
        <n v="146.0"/>
        <n v="69.0"/>
        <n v="318.0"/>
        <n v="106.0"/>
        <n v="182.0"/>
        <n v="84.0"/>
        <n v="219.0"/>
        <n v="329.0"/>
        <n v="110.0"/>
        <n v="199.0"/>
        <n v="190.0"/>
        <n v="90.0"/>
        <n v="248.0"/>
        <n v="330.0"/>
        <n v="204.0"/>
        <n v="114.0"/>
        <n v="74.0"/>
        <n v="175.0"/>
        <n v="253.0"/>
        <n v="372.0"/>
        <n v="79.0"/>
        <n v="185.0"/>
        <n v="109.0"/>
      </sharedItems>
    </cacheField>
    <cacheField name="Waste management_No.of boxes disposed_" numFmtId="0">
      <sharedItems containsSemiMixedTypes="0" containsString="0" containsNumber="1" containsInteger="1">
        <n v="141.0"/>
        <n v="188.0"/>
        <n v="105.0"/>
        <n v="162.0"/>
        <n v="64.0"/>
        <n v="277.0"/>
        <n v="76.0"/>
        <n v="278.0"/>
        <n v="147.0"/>
        <n v="69.0"/>
        <n v="91.0"/>
        <n v="271.0"/>
        <n v="60.0"/>
        <n v="416.0"/>
        <n v="225.0"/>
        <n v="194.0"/>
        <n v="149.0"/>
        <n v="79.0"/>
        <n v="284.0"/>
        <n v="203.0"/>
        <n v="275.0"/>
        <n v="99.0"/>
        <n v="207.0"/>
        <n v="136.0"/>
        <n v="252.0"/>
        <n v="213.0"/>
        <n v="71.0"/>
        <n v="267.0"/>
        <n v="102.0"/>
        <n v="173.0"/>
        <n v="74.0"/>
        <n v="143.0"/>
        <n v="227.0"/>
        <n v="222.0"/>
        <n v="65.0"/>
        <n v="151.0"/>
        <n v="273.0"/>
        <n v="78.0"/>
        <n v="193.0"/>
        <n v="72.0"/>
        <n v="108.0"/>
        <n v="293.0"/>
        <n v="181.0"/>
        <n v="145.0"/>
        <n v="66.0"/>
        <n v="192.0"/>
        <n v="297.0"/>
        <n v="175.0"/>
        <n v="219.0"/>
        <n v="313.0"/>
        <n v="109.0"/>
        <n v="84.0"/>
        <n v="248.0"/>
        <n v="218.0"/>
        <n v="306.0"/>
        <n v="186.0"/>
        <n v="113.0"/>
        <n v="85.0"/>
        <n v="253.0"/>
        <n v="352.0"/>
        <n v="77.0"/>
        <n v="179.0"/>
        <n v="217.0"/>
      </sharedItems>
    </cacheField>
    <cacheField name="Mobilisation sociale_No. of home visits_">
      <sharedItems containsMixedTypes="1" containsNumber="1" containsInteger="1">
        <n v="40.0"/>
        <n v="20.0"/>
        <n v="6.0"/>
        <n v="13.0"/>
        <s v="-"/>
        <n v="83.0"/>
        <n v="17.0"/>
        <n v="24.0"/>
        <n v="36.0"/>
        <n v="39.0"/>
        <n v="22.0"/>
        <n v="16.0"/>
        <n v="32.0"/>
        <n v="49.0"/>
        <n v="35.0"/>
        <n v="15.0"/>
        <n v="11.0"/>
        <n v="53.0"/>
        <n v="31.0"/>
        <n v="12.0"/>
        <n v="4.0"/>
        <n v="87.0"/>
        <n v="109.0"/>
        <n v="3.0"/>
        <n v="89.0"/>
        <n v="28.0"/>
        <n v="43.0"/>
        <n v="55.0"/>
        <n v="5.0"/>
        <n v="9.0"/>
        <n v="740.0"/>
        <n v="10.0"/>
        <n v="50.0"/>
        <n v="21.0"/>
        <n v="94.0"/>
        <n v="328.0"/>
        <n v="18.0"/>
        <n v="27.0"/>
        <n v="30.0"/>
        <n v="7.0"/>
        <n v="2.0"/>
        <n v="419.0"/>
        <n v="99.0"/>
        <n v="14.0"/>
        <n v="382.0"/>
        <n v="33.0"/>
        <n v="130.0"/>
      </sharedItems>
    </cacheField>
    <cacheField name="Mobilisation sociale_Nbr Enfts rattrapés_">
      <sharedItems containsMixedTypes="1" containsNumber="1" containsInteger="1">
        <n v="71.0"/>
        <n v="73.0"/>
        <n v="12.0"/>
        <n v="23.0"/>
        <s v="-"/>
        <n v="137.0"/>
        <n v="42.0"/>
        <n v="53.0"/>
        <n v="75.0"/>
        <n v="1.0"/>
        <n v="72.0"/>
        <n v="44.0"/>
        <n v="16.0"/>
        <n v="29.0"/>
        <n v="5.0"/>
        <n v="90.0"/>
        <n v="92.0"/>
        <n v="77.0"/>
        <n v="14.0"/>
        <n v="36.0"/>
        <n v="64.0"/>
        <n v="47.0"/>
        <n v="21.0"/>
        <n v="3.0"/>
        <n v="28.0"/>
        <n v="109.0"/>
        <n v="174.0"/>
        <n v="45.0"/>
        <n v="60.0"/>
        <n v="89.0"/>
        <n v="76.0"/>
        <n v="58.0"/>
        <n v="127.0"/>
        <n v="13.0"/>
        <n v="30.0"/>
        <n v="372.0"/>
        <n v="93.0"/>
        <n v="67.0"/>
        <n v="26.0"/>
        <n v="373.0"/>
        <n v="43.0"/>
        <n v="81.0"/>
        <n v="20.0"/>
        <n v="2.0"/>
        <n v="336.0"/>
        <n v="178.0"/>
        <n v="79.0"/>
        <n v="254.0"/>
        <n v="39.0"/>
        <n v="118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C1:AE81" sheet="Uti2"/>
  </cacheSource>
  <cacheFields>
    <cacheField name="Districts" numFmtId="0">
      <sharedItems>
        <s v="Boboye"/>
        <s v="Tibiri"/>
        <s v="Loga"/>
        <s v="Gaya"/>
        <s v="Falmey"/>
        <s v="Dogondoutchi"/>
        <s v="Dioundiou"/>
        <s v="Dosso"/>
      </sharedItems>
    </cacheField>
    <cacheField name="Monthly reports" numFmtId="166">
      <sharedItems containsSemiMixedTypes="0" containsDate="1" containsString="0">
        <d v="2021-01-21T00:00:00Z"/>
        <d v="2021-02-21T00:00:00Z"/>
        <d v="2021-03-21T00:00:00Z"/>
        <d v="2021-04-21T00:00:00Z"/>
        <d v="2021-05-21T00:00:00Z"/>
        <d v="2021-06-21T00:00:00Z"/>
        <d v="2021-07-21T00:00:00Z"/>
        <d v="2021-08-21T00:00:00Z"/>
        <d v="2021-09-21T00:00:00Z"/>
        <d v="2021-10-21T00:00:00Z"/>
      </sharedItems>
    </cacheField>
    <cacheField name="BCG_Quantity (doses)_received" numFmtId="3">
      <sharedItems containsSemiMixedTypes="0" containsString="0" containsNumber="1" containsInteger="1">
        <n v="2400.0"/>
        <n v="2060.0"/>
        <n v="1840.0"/>
        <n v="2300.0"/>
        <n v="860.0"/>
        <n v="2340.0"/>
        <n v="800.0"/>
        <n v="4120.0"/>
        <n v="2320.0"/>
        <n v="920.0"/>
        <n v="1800.0"/>
        <n v="2960.0"/>
        <n v="620.0"/>
        <n v="3340.0"/>
        <n v="1820.0"/>
        <n v="2040.0"/>
        <n v="980.0"/>
        <n v="960.0"/>
        <n v="2260.0"/>
        <n v="1600.0"/>
        <n v="3240.0"/>
        <n v="2000.0"/>
        <n v="2280.0"/>
        <n v="3460.0"/>
        <n v="1700.0"/>
        <n v="940.0"/>
        <n v="2640.0"/>
        <n v="1760.0"/>
        <n v="3400.0"/>
        <n v="1680.0"/>
        <n v="2140.0"/>
        <n v="2620.0"/>
        <n v="880.0"/>
        <n v="2080.0"/>
        <n v="3680.0"/>
        <n v="1720.0"/>
        <n v="1920.0"/>
        <n v="2580.0"/>
        <n v="900.0"/>
        <n v="3540.0"/>
        <n v="1960.0"/>
        <n v="1660.0"/>
        <n v="2600.0"/>
        <n v="2360.0"/>
        <n v="1780.0"/>
        <n v="3260.0"/>
        <n v="1860.0"/>
        <n v="840.0"/>
        <n v="2380.0"/>
        <n v="1000.0"/>
        <n v="3840.0"/>
        <n v="2220.0"/>
        <n v="1900.0"/>
      </sharedItems>
    </cacheField>
    <cacheField name="VPO_Quantity (doses)_received" numFmtId="3">
      <sharedItems containsSemiMixedTypes="0" containsString="0" containsNumber="1" containsInteger="1">
        <n v="6620.0"/>
        <n v="5780.0"/>
        <n v="4540.0"/>
        <n v="5980.0"/>
        <n v="2180.0"/>
        <n v="6140.0"/>
        <n v="1980.0"/>
        <n v="10000.0"/>
        <n v="2480.0"/>
        <n v="4360.0"/>
        <n v="7820.0"/>
        <n v="1580.0"/>
        <n v="9000.0"/>
        <n v="4960.0"/>
        <n v="6020.0"/>
        <n v="6240.0"/>
        <n v="2600.0"/>
        <n v="2760.0"/>
        <n v="5500.0"/>
        <n v="4280.0"/>
        <n v="8680.0"/>
        <n v="4840.0"/>
        <n v="5620.0"/>
        <n v="6180.0"/>
        <n v="7100.0"/>
        <n v="5080.0"/>
        <n v="2580.0"/>
        <n v="8800.0"/>
        <n v="4420.0"/>
        <n v="5640.0"/>
        <n v="2460.0"/>
        <n v="6080.0"/>
        <n v="7060.0"/>
        <n v="4820.0"/>
        <n v="2260.0"/>
        <n v="4760.0"/>
        <n v="8130.0"/>
        <n v="2200.0"/>
        <n v="4060.0"/>
        <n v="5140.0"/>
        <n v="6380.0"/>
        <n v="6420.0"/>
        <n v="4380.0"/>
        <n v="2340.0"/>
        <n v="8520.0"/>
        <n v="7600.0"/>
        <n v="5320.0"/>
        <n v="2420.0"/>
        <n v="8860.0"/>
        <n v="4460.0"/>
        <n v="5000.0"/>
        <n v="7160.0"/>
        <n v="2380.0"/>
        <n v="6900.0"/>
        <n v="9500.0"/>
        <n v="5020.0"/>
        <n v="5380.0"/>
        <n v="5840.0"/>
        <n v="4620.0"/>
        <n v="8760.0"/>
        <n v="5480.0"/>
        <n v="4330.0"/>
        <n v="2540.0"/>
        <n v="6520.0"/>
        <n v="6480.0"/>
        <n v="9220.0"/>
        <n v="2300.0"/>
        <n v="5700.0"/>
      </sharedItems>
    </cacheField>
    <cacheField name="VPI_Quantity (doses)_received" numFmtId="3">
      <sharedItems containsSemiMixedTypes="0" containsString="0" containsNumber="1" containsInteger="1">
        <n v="1735.0"/>
        <n v="1685.0"/>
        <n v="1390.0"/>
        <n v="1620.0"/>
        <n v="595.0"/>
        <n v="1980.0"/>
        <n v="790.0"/>
        <n v="3020.0"/>
        <n v="1775.0"/>
        <n v="670.0"/>
        <n v="1185.0"/>
        <n v="1960.0"/>
        <n v="400.0"/>
        <n v="2495.0"/>
        <n v="1190.0"/>
        <n v="1600.0"/>
        <n v="1705.0"/>
        <n v="690.0"/>
        <n v="2020.0"/>
        <n v="1270.0"/>
        <n v="2360.0"/>
        <n v="1510.0"/>
        <n v="1700.0"/>
        <n v="1890.0"/>
        <n v="1340.0"/>
        <n v="720.0"/>
        <n v="2530.0"/>
        <n v="1315.0"/>
        <n v="1590.0"/>
        <n v="1730.0"/>
        <n v="2300.0"/>
        <n v="2010.0"/>
        <n v="600.0"/>
        <n v="2190.0"/>
        <n v="650.0"/>
        <n v="1205.0"/>
        <n v="1470.0"/>
        <n v="1850.0"/>
        <n v="700.0"/>
        <n v="1195.0"/>
        <n v="2310.0"/>
        <n v="1225.0"/>
        <n v="1885.0"/>
        <n v="705.0"/>
        <n v="1440.0"/>
        <n v="675.0"/>
        <n v="2385.0"/>
        <n v="1295.0"/>
        <n v="660.0"/>
        <n v="1865.0"/>
        <n v="2580.0"/>
        <n v="695.0"/>
        <n v="1160.0"/>
        <n v="1355.0"/>
        <n v="1200.0"/>
        <n v="1950.0"/>
        <n v="1845.0"/>
        <n v="1255.0"/>
        <n v="2540.0"/>
        <n v="1325.0"/>
        <n v="1410.0"/>
        <n v="710.0"/>
        <n v="1785.0"/>
        <n v="2690.0"/>
        <n v="680.0"/>
        <n v="1535.0"/>
        <n v="1365.0"/>
        <n v="1370.0"/>
      </sharedItems>
    </cacheField>
    <cacheField name="Penta_Quantity (doses)_received" numFmtId="3">
      <sharedItems containsSemiMixedTypes="0" containsString="0" containsNumber="1" containsInteger="1">
        <n v="4880.0"/>
        <n v="4270.0"/>
        <n v="3310.0"/>
        <n v="4580.0"/>
        <n v="1580.0"/>
        <n v="5570.0"/>
        <n v="1620.0"/>
        <n v="7530.0"/>
        <n v="4820.0"/>
        <n v="1870.0"/>
        <n v="3320.0"/>
        <n v="5250.0"/>
        <n v="1220.0"/>
        <n v="6570.0"/>
        <n v="3540.0"/>
        <n v="4620.0"/>
        <n v="4670.0"/>
        <n v="1950.0"/>
        <n v="1970.0"/>
        <n v="5230.0"/>
        <n v="3610.0"/>
        <n v="6770.0"/>
        <n v="3510.0"/>
        <n v="4520.0"/>
        <n v="4650.0"/>
        <n v="5890.0"/>
        <n v="4780.0"/>
        <n v="2010.0"/>
        <n v="6957.0"/>
        <n v="3280.0"/>
        <n v="4510.0"/>
        <n v="1770.0"/>
        <n v="5630.0"/>
        <n v="3950.0"/>
        <n v="1700.0"/>
        <n v="3820.0"/>
        <n v="6670.0"/>
        <n v="1890.0"/>
        <n v="3250.0"/>
        <n v="4130.0"/>
        <n v="4810.0"/>
        <n v="5470.0"/>
        <n v="1920.0"/>
        <n v="1910.0"/>
        <n v="3840.0"/>
        <n v="4850.0"/>
        <n v="1830.0"/>
        <n v="3850.0"/>
        <n v="7410.0"/>
        <n v="4030.0"/>
        <n v="5120.0"/>
        <n v="1930.0"/>
        <n v="9390.0"/>
        <n v="7680.0"/>
        <n v="1840.0"/>
        <n v="4000.0"/>
        <n v="3410.0"/>
        <n v="3660.0"/>
        <n v="5310.0"/>
        <n v="5400.0"/>
        <n v="3830.0"/>
        <n v="7150.0"/>
        <n v="4160.0"/>
        <n v="1860.0"/>
        <n v="4910.0"/>
        <n v="5880.0"/>
        <n v="7560.0"/>
        <n v="4420.0"/>
        <n v="4170.0"/>
      </sharedItems>
    </cacheField>
    <cacheField name="Pneumo_Quantity (doses)_received" numFmtId="3">
      <sharedItems containsSemiMixedTypes="0" containsString="0" containsNumber="1" containsInteger="1">
        <n v="4948.0"/>
        <n v="4640.0"/>
        <n v="3410.0"/>
        <n v="4388.0"/>
        <n v="1372.0"/>
        <n v="5360.0"/>
        <n v="1692.0"/>
        <n v="6964.0"/>
        <n v="4676.0"/>
        <n v="1870.0"/>
        <n v="3326.0"/>
        <n v="5478.0"/>
        <n v="1176.0"/>
        <n v="6968.0"/>
        <n v="3808.0"/>
        <n v="4350.0"/>
        <n v="4488.0"/>
        <n v="2050.0"/>
        <n v="1906.0"/>
        <n v="5354.0"/>
        <n v="3390.0"/>
        <n v="6404.0"/>
        <n v="3900.0"/>
        <n v="4308.0"/>
        <n v="4512.0"/>
        <n v="5652.0"/>
        <n v="3824.0"/>
        <n v="1956.0"/>
        <n v="7072.0"/>
        <n v="3518.0"/>
        <n v="4484.0"/>
        <n v="1772.0"/>
        <n v="4322.0"/>
        <n v="5570.0"/>
        <n v="3896.0"/>
        <n v="1736.0"/>
        <n v="3740.0"/>
        <n v="6418.0"/>
        <n v="1912.0"/>
        <n v="3402.0"/>
        <n v="3894.0"/>
        <n v="4796.0"/>
        <n v="5402.0"/>
        <n v="1826.0"/>
        <n v="3370.0"/>
        <n v="1908.0"/>
        <n v="6632.0"/>
        <n v="3716.0"/>
        <n v="4716.0"/>
        <n v="5606.0"/>
        <n v="1788.0"/>
        <n v="4004.0"/>
        <n v="1852.0"/>
        <n v="7032.0"/>
        <n v="3182.0"/>
        <n v="3872.0"/>
        <n v="5004.0"/>
        <n v="5464.0"/>
        <n v="7630.0"/>
        <n v="1828.0"/>
        <n v="4232.0"/>
        <n v="3510.0"/>
        <n v="3804.0"/>
        <n v="5188.0"/>
        <n v="1916.0"/>
        <n v="5404.0"/>
        <n v="3656.0"/>
        <n v="7268.0"/>
        <n v="4352.0"/>
        <n v="3500.0"/>
        <n v="1894.0"/>
        <n v="4688.0"/>
        <n v="1940.0"/>
        <n v="5732.0"/>
        <n v="7498.0"/>
        <n v="1900.0"/>
        <n v="4220.0"/>
        <n v="3280.0"/>
        <n v="3890.0"/>
      </sharedItems>
    </cacheField>
    <cacheField name="Rota_Quantity (doses)_received" numFmtId="3">
      <sharedItems containsSemiMixedTypes="0" containsString="0" containsNumber="1" containsInteger="1">
        <n v="3234.0"/>
        <n v="2881.0"/>
        <n v="2257.0"/>
        <n v="3041.0"/>
        <n v="1010.0"/>
        <n v="3911.0"/>
        <n v="1310.0"/>
        <n v="4732.0"/>
        <n v="2950.0"/>
        <n v="1206.0"/>
        <n v="2221.0"/>
        <n v="3707.0"/>
        <n v="806.0"/>
        <n v="4538.0"/>
        <n v="2312.0"/>
        <n v="2660.0"/>
        <n v="2980.0"/>
        <n v="1295.0"/>
        <n v="1289.0"/>
        <n v="3945.0"/>
        <n v="2493.0"/>
        <n v="6174.0"/>
        <n v="2447.0"/>
        <n v="2744.0"/>
        <n v="2860.0"/>
        <n v="3561.0"/>
        <n v="2404.0"/>
        <n v="1250.0"/>
        <n v="4491.0"/>
        <n v="2273.0"/>
        <n v="2776.0"/>
        <n v="1161.0"/>
        <n v="2795.0"/>
        <n v="3728.0"/>
        <n v="2474.0"/>
        <n v="1132.0"/>
        <n v="2466.0"/>
        <n v="4456.0"/>
        <n v="1212.0"/>
        <n v="2122.0"/>
        <n v="2597.0"/>
        <n v="3121.0"/>
        <n v="3783.0"/>
        <n v="1259.0"/>
        <n v="2148.0"/>
        <n v="1251.0"/>
        <n v="4466.0"/>
        <n v="2408.0"/>
        <n v="3065.0"/>
        <n v="3908.0"/>
        <n v="1170.0"/>
        <n v="2634.0"/>
        <n v="1210.0"/>
        <n v="4630.0"/>
        <n v="2097.0"/>
        <n v="2511.0"/>
        <n v="3250.0"/>
        <n v="1216.0"/>
        <n v="3638.0"/>
        <n v="4952.0"/>
        <n v="1156.0"/>
        <n v="2488.0"/>
        <n v="2350.0"/>
        <n v="2723.0"/>
        <n v="3402.0"/>
        <n v="1198.0"/>
        <n v="3717.0"/>
        <n v="2476.0"/>
        <n v="4648.0"/>
        <n v="3000.0"/>
        <n v="2231.0"/>
        <n v="1176.0"/>
        <n v="2991.0"/>
        <n v="1296.0"/>
        <n v="3814.0"/>
        <n v="4753.0"/>
        <n v="1203.0"/>
        <n v="2750.0"/>
        <n v="2128.0"/>
        <n v="2636.0"/>
      </sharedItems>
    </cacheField>
    <cacheField name="VAR_Quantity (doses)_received" numFmtId="3">
      <sharedItems containsSemiMixedTypes="0" containsString="0" containsNumber="1" containsInteger="1">
        <n v="3650.0"/>
        <n v="2840.0"/>
        <n v="2690.0"/>
        <n v="3370.0"/>
        <n v="1070.0"/>
        <n v="3590.0"/>
        <n v="1130.0"/>
        <n v="4700.0"/>
        <n v="3645.0"/>
        <n v="1485.0"/>
        <n v="2810.0"/>
        <n v="3890.0"/>
        <n v="845.0"/>
        <n v="3790.0"/>
        <n v="2770.0"/>
        <n v="3540.0"/>
        <n v="1525.0"/>
        <n v="1420.0"/>
        <n v="11880.0"/>
        <n v="2910.0"/>
        <n v="3640.0"/>
        <n v="3360.0"/>
        <n v="2660.0"/>
        <n v="3605.0"/>
        <n v="3570.0"/>
        <n v="2590.0"/>
        <n v="1460.0"/>
        <n v="3865.0"/>
        <n v="2745.0"/>
        <n v="1410.0"/>
        <n v="3580.0"/>
        <n v="3525.0"/>
        <n v="2155.0"/>
        <n v="1435.0"/>
        <n v="2415.0"/>
        <n v="3830.0"/>
        <n v="1490.0"/>
        <n v="2470.0"/>
        <n v="2510.0"/>
        <n v="3690.0"/>
        <n v="3145.0"/>
        <n v="1400.0"/>
        <n v="2635.0"/>
        <n v="2185.0"/>
        <n v="3655.0"/>
        <n v="1440.0"/>
        <n v="2540.0"/>
        <n v="1325.0"/>
        <n v="3915.0"/>
        <n v="2480.0"/>
        <n v="2420.0"/>
        <n v="3680.0"/>
        <n v="1290.0"/>
        <n v="3315.0"/>
        <n v="4390.0"/>
        <n v="2355.0"/>
        <n v="2595.0"/>
        <n v="2285.0"/>
        <n v="3925.0"/>
        <n v="3275.0"/>
        <n v="4010.0"/>
        <n v="2760.0"/>
        <n v="1425.0"/>
        <n v="3610.0"/>
        <n v="4255.0"/>
        <n v="2790.0"/>
        <n v="2455.0"/>
        <n v="2375.0"/>
      </sharedItems>
    </cacheField>
    <cacheField name="VAA_Quantity (doses)_received" numFmtId="3">
      <sharedItems containsSemiMixedTypes="0" containsString="0" containsNumber="1" containsInteger="1">
        <n v="2130.0"/>
        <n v="1670.0"/>
        <n v="1550.0"/>
        <n v="1890.0"/>
        <n v="540.0"/>
        <n v="2280.0"/>
        <n v="640.0"/>
        <n v="3090.0"/>
        <n v="2090.0"/>
        <n v="790.0"/>
        <n v="1370.0"/>
        <n v="2430.0"/>
        <n v="440.0"/>
        <n v="2600.0"/>
        <n v="1420.0"/>
        <n v="1780.0"/>
        <n v="1990.0"/>
        <n v="860.0"/>
        <n v="1360.0"/>
        <n v="2410.0"/>
        <n v="1750.0"/>
        <n v="1720.0"/>
        <n v="1970.0"/>
        <n v="2160.0"/>
        <n v="1460.0"/>
        <n v="810.0"/>
        <n v="2570.0"/>
        <n v="1520.0"/>
        <n v="1600.0"/>
        <n v="750.0"/>
        <n v="1910.0"/>
        <n v="2380.0"/>
        <n v="1280.0"/>
        <n v="720.0"/>
        <n v="1260.0"/>
        <n v="2500.0"/>
        <n v="730.0"/>
        <n v="1660.0"/>
        <n v="2040.0"/>
        <n v="1960.0"/>
        <n v="780.0"/>
        <n v="800.0"/>
        <n v="2060.0"/>
        <n v="2110.0"/>
        <n v="740.0"/>
        <n v="1740.0"/>
        <n v="2560.0"/>
        <n v="1390.0"/>
        <n v="1560.0"/>
        <n v="2260.0"/>
        <n v="770.0"/>
        <n v="2080.0"/>
        <n v="2830.0"/>
        <n v="710.0"/>
        <n v="1400.0"/>
        <n v="1630.0"/>
        <n v="2180.0"/>
        <n v="820.0"/>
        <n v="2020.0"/>
        <n v="1480.0"/>
        <n v="2780.0"/>
        <n v="1710.0"/>
        <n v="690.0"/>
        <n v="2310.0"/>
        <n v="2730.0"/>
        <n v="760.0"/>
        <n v="1410.0"/>
      </sharedItems>
    </cacheField>
    <cacheField name="MenA_Quantity (doses)_received" numFmtId="3">
      <sharedItems containsSemiMixedTypes="0" containsString="0" containsNumber="1" containsInteger="1">
        <n v="2130.0"/>
        <n v="1690.0"/>
        <n v="1550.0"/>
        <n v="1870.0"/>
        <n v="540.0"/>
        <n v="2320.0"/>
        <n v="640.0"/>
        <n v="2880.0"/>
        <n v="2090.0"/>
        <n v="790.0"/>
        <n v="1370.0"/>
        <n v="2240.0"/>
        <n v="440.0"/>
        <n v="2700.0"/>
        <n v="1460.0"/>
        <n v="1780.0"/>
        <n v="1990.0"/>
        <n v="850.0"/>
        <n v="800.0"/>
        <n v="1340.0"/>
        <n v="2380.0"/>
        <n v="1820.0"/>
        <n v="1680.0"/>
        <n v="1970.0"/>
        <n v="2180.0"/>
        <n v="1600.0"/>
        <n v="810.0"/>
        <n v="2600.0"/>
        <n v="1510.0"/>
        <n v="1590.0"/>
        <n v="770.0"/>
        <n v="1930.0"/>
        <n v="720.0"/>
        <n v="1250.0"/>
        <n v="2440.0"/>
        <n v="730.0"/>
        <n v="1380.0"/>
        <n v="1660.0"/>
        <n v="2050.0"/>
        <n v="1910.0"/>
        <n v="780.0"/>
        <n v="750.0"/>
        <n v="2480.0"/>
        <n v="1300.0"/>
        <n v="2030.0"/>
        <n v="2220.0"/>
        <n v="740.0"/>
        <n v="1580.0"/>
        <n v="2560.0"/>
        <n v="1320.0"/>
        <n v="1520.0"/>
        <n v="2260.0"/>
        <n v="2830.0"/>
        <n v="710.0"/>
        <n v="1420.0"/>
        <n v="2190.0"/>
        <n v="820.0"/>
        <n v="1480.0"/>
        <n v="2840.0"/>
        <n v="1430.0"/>
        <n v="690.0"/>
        <n v="2020.0"/>
        <n v="2290.0"/>
        <n v="2790.0"/>
        <n v="760.0"/>
        <n v="1850.0"/>
        <n v="1400.0"/>
      </sharedItems>
    </cacheField>
    <cacheField name="Td_Quantity (doses)_received" numFmtId="3">
      <sharedItems containsSemiMixedTypes="0" containsString="0" containsNumber="1" containsInteger="1">
        <n v="3400.0"/>
        <n v="2920.0"/>
        <n v="3200.0"/>
        <n v="3620.0"/>
        <n v="1390.0"/>
        <n v="3710.0"/>
        <n v="1270.0"/>
        <n v="4640.0"/>
        <n v="3690.0"/>
        <n v="1550.0"/>
        <n v="2850.0"/>
        <n v="3270.0"/>
        <n v="1060.0"/>
        <n v="3740.0"/>
        <n v="2940.0"/>
        <n v="3130.0"/>
        <n v="1630.0"/>
        <n v="1360.0"/>
        <n v="2960.0"/>
        <n v="2260.0"/>
        <n v="3750.0"/>
        <n v="3070.0"/>
        <n v="2890.0"/>
        <n v="3640.0"/>
        <n v="3450.0"/>
        <n v="2680.0"/>
        <n v="1510.0"/>
        <n v="3720.0"/>
        <n v="2790.0"/>
        <n v="1400.0"/>
        <n v="3460.0"/>
        <n v="3230.0"/>
        <n v="2320.0"/>
        <n v="1320.0"/>
        <n v="2640.0"/>
        <n v="4260.0"/>
        <n v="1280.0"/>
        <n v="2420.0"/>
        <n v="2460.0"/>
        <n v="3660.0"/>
        <n v="2910.0"/>
        <n v="1540.0"/>
        <n v="2740.0"/>
        <n v="4200.0"/>
        <n v="2540.0"/>
        <n v="3630.0"/>
        <n v="3490.0"/>
        <n v="2980.0"/>
        <n v="1410.0"/>
        <n v="4030.0"/>
        <n v="2760.0"/>
        <n v="2990.0"/>
        <n v="3800.0"/>
        <n v="1420.0"/>
        <n v="3060.0"/>
        <n v="4680.0"/>
        <n v="2840.0"/>
        <n v="2650.0"/>
        <n v="3650.0"/>
        <n v="1500.0"/>
        <n v="3290.0"/>
        <n v="2530.0"/>
        <n v="4510.0"/>
        <n v="2710.0"/>
        <n v="3430.0"/>
        <n v="1450.0"/>
        <n v="1530.0"/>
        <n v="3310.0"/>
        <n v="2630.0"/>
        <n v="2550.0"/>
      </sharedItems>
    </cacheField>
    <cacheField name="TOTAL DOSES" numFmtId="3">
      <sharedItems containsSemiMixedTypes="0" containsString="0" containsNumber="1" containsInteger="1">
        <n v="35127.0"/>
        <n v="30436.0"/>
        <n v="25737.0"/>
        <n v="32659.0"/>
        <n v="11137.0"/>
        <n v="37201.0"/>
        <n v="11872.0"/>
        <n v="51676.0"/>
        <n v="34676.0"/>
        <n v="13631.0"/>
        <n v="24612.0"/>
        <n v="39005.0"/>
        <n v="8587.0"/>
        <n v="45741.0"/>
        <n v="26140.0"/>
        <n v="30750.0"/>
        <n v="33523.0"/>
        <n v="14430.0"/>
        <n v="13925.0"/>
        <n v="43669.0"/>
        <n v="24513.0"/>
        <n v="45808.0"/>
        <n v="27927.0"/>
        <n v="29652.0"/>
        <n v="33367.0"/>
        <n v="37853.0"/>
        <n v="27818.0"/>
        <n v="14086.0"/>
        <n v="46065.0"/>
        <n v="25071.0"/>
        <n v="30090.0"/>
        <n v="13123.0"/>
        <n v="32657.0"/>
        <n v="38443.0"/>
        <n v="26115.0"/>
        <n v="12543.0"/>
        <n v="25426.0"/>
        <n v="44294.0"/>
        <n v="13054.0"/>
        <n v="23359.0"/>
        <n v="27361.0"/>
        <n v="34622.0"/>
        <n v="34990.0"/>
        <n v="13645.0"/>
        <n v="24348.0"/>
        <n v="13389.0"/>
        <n v="44498.0"/>
        <n v="25134.0"/>
        <n v="34721.0"/>
        <n v="38919.0"/>
        <n v="13263.0"/>
        <n v="28168.0"/>
        <n v="13262.0"/>
        <n v="47062.0"/>
        <n v="23924.0"/>
        <n v="27118.0"/>
        <n v="37004.0"/>
        <n v="13244.0"/>
        <n v="40062.0"/>
        <n v="50612.0"/>
        <n v="12979.0"/>
        <n v="27295.0"/>
        <n v="24980.0"/>
        <n v="26542.0"/>
        <n v="37495.0"/>
        <n v="13694.0"/>
        <n v="35241.0"/>
        <n v="25262.0"/>
        <n v="47766.0"/>
        <n v="29307.0"/>
        <n v="24806.0"/>
        <n v="13215.0"/>
        <n v="34354.0"/>
        <n v="13721.0"/>
        <n v="37586.0"/>
        <n v="49596.0"/>
        <n v="13333.0"/>
        <n v="30685.0"/>
        <n v="23988.0"/>
        <n v="26511.0"/>
      </sharedItems>
    </cacheField>
    <cacheField name="BCG Vol" numFmtId="4">
      <sharedItems containsSemiMixedTypes="0" containsString="0" containsNumber="1">
        <n v="10.32"/>
        <n v="8.858"/>
        <n v="7.912"/>
        <n v="9.89"/>
        <n v="3.698"/>
        <n v="10.062"/>
        <n v="3.44"/>
        <n v="17.716"/>
        <n v="9.976"/>
        <n v="3.956"/>
        <n v="7.74"/>
        <n v="12.728"/>
        <n v="2.666"/>
        <n v="14.362"/>
        <n v="7.826"/>
        <n v="8.772"/>
        <n v="4.214"/>
        <n v="4.128"/>
        <n v="9.718"/>
        <n v="6.88"/>
        <n v="13.932"/>
        <n v="8.6"/>
        <n v="9.804"/>
        <n v="14.878"/>
        <n v="7.31"/>
        <n v="4.042"/>
        <n v="11.352"/>
        <n v="7.568"/>
        <n v="14.62"/>
        <n v="7.224"/>
        <n v="9.202"/>
        <n v="11.266"/>
        <n v="3.784"/>
        <n v="8.944"/>
        <n v="15.824"/>
        <n v="7.396"/>
        <n v="8.256"/>
        <n v="11.094"/>
        <n v="3.87"/>
        <n v="15.222"/>
        <n v="8.428"/>
        <n v="7.138"/>
        <n v="11.18"/>
        <n v="10.148"/>
        <n v="7.654"/>
        <n v="14.018"/>
        <n v="7.998"/>
        <n v="3.612"/>
        <n v="10.234"/>
        <n v="4.3"/>
        <n v="16.512"/>
        <n v="9.546"/>
        <n v="8.17"/>
      </sharedItems>
    </cacheField>
    <cacheField name="BCG Dil Vol" numFmtId="4">
      <sharedItems containsSemiMixedTypes="0" containsString="0" containsNumber="1">
        <n v="1.44"/>
        <n v="1.236"/>
        <n v="1.104"/>
        <n v="1.38"/>
        <n v="0.516"/>
        <n v="1.404"/>
        <n v="0.48"/>
        <n v="2.472"/>
        <n v="1.392"/>
        <n v="0.552"/>
        <n v="1.08"/>
        <n v="1.776"/>
        <n v="0.372"/>
        <n v="2.004"/>
        <n v="1.092"/>
        <n v="1.224"/>
        <n v="0.588"/>
        <n v="0.576"/>
        <n v="1.356"/>
        <n v="0.96"/>
        <n v="1.944"/>
        <n v="1.2"/>
        <n v="1.368"/>
        <n v="2.076"/>
        <n v="1.02"/>
        <n v="0.564"/>
        <n v="1.584"/>
        <n v="1.056"/>
        <n v="2.04"/>
        <n v="1.008"/>
        <n v="1.284"/>
        <n v="1.572"/>
        <n v="0.528"/>
        <n v="1.248"/>
        <n v="2.208"/>
        <n v="1.032"/>
        <n v="1.152"/>
        <n v="1.548"/>
        <n v="0.54"/>
        <n v="2.124"/>
        <n v="1.176"/>
        <n v="0.996"/>
        <n v="1.56"/>
        <n v="1.416"/>
        <n v="1.068"/>
        <n v="1.956"/>
        <n v="1.116"/>
        <n v="0.504"/>
        <n v="1.428"/>
        <n v="0.6"/>
        <n v="2.304"/>
        <n v="1.332"/>
        <n v="1.14"/>
      </sharedItems>
    </cacheField>
    <cacheField name="VPO Vol" numFmtId="4">
      <sharedItems containsSemiMixedTypes="0" containsString="0" containsNumber="1">
        <n v="48.988"/>
        <n v="42.772"/>
        <n v="33.596"/>
        <n v="44.252"/>
        <n v="16.132"/>
        <n v="45.436"/>
        <n v="14.652"/>
        <n v="74.0"/>
        <n v="18.352"/>
        <n v="32.264"/>
        <n v="57.868"/>
        <n v="11.692"/>
        <n v="66.6"/>
        <n v="36.704"/>
        <n v="44.548"/>
        <n v="46.176"/>
        <n v="19.24"/>
        <n v="20.424"/>
        <n v="40.7"/>
        <n v="31.672"/>
        <n v="64.232"/>
        <n v="35.816"/>
        <n v="41.588"/>
        <n v="45.732"/>
        <n v="52.54"/>
        <n v="37.592"/>
        <n v="19.092"/>
        <n v="65.12"/>
        <n v="32.708"/>
        <n v="41.736"/>
        <n v="18.204"/>
        <n v="44.992"/>
        <n v="52.244"/>
        <n v="35.668"/>
        <n v="16.724"/>
        <n v="35.224"/>
        <n v="60.162"/>
        <n v="16.28"/>
        <n v="30.044"/>
        <n v="38.036"/>
        <n v="47.212"/>
        <n v="47.508"/>
        <n v="32.412"/>
        <n v="17.316"/>
        <n v="63.048"/>
        <n v="56.24"/>
        <n v="39.368"/>
        <n v="17.908"/>
        <n v="65.564"/>
        <n v="33.004"/>
        <n v="37.0"/>
        <n v="52.984"/>
        <n v="17.612"/>
        <n v="51.06"/>
        <n v="70.3"/>
        <n v="37.148"/>
        <n v="39.812"/>
        <n v="43.216"/>
        <n v="34.188"/>
        <n v="64.824"/>
        <n v="40.552"/>
        <n v="32.042"/>
        <n v="18.796"/>
        <n v="48.248"/>
        <n v="47.952"/>
        <n v="68.228"/>
        <n v="17.02"/>
        <n v="42.18"/>
      </sharedItems>
    </cacheField>
    <cacheField name="VPI Vol" numFmtId="4">
      <sharedItems containsSemiMixedTypes="0" containsString="0" containsNumber="1">
        <n v="17.35"/>
        <n v="16.85"/>
        <n v="13.9"/>
        <n v="16.2"/>
        <n v="5.95"/>
        <n v="19.8"/>
        <n v="7.9"/>
        <n v="30.2"/>
        <n v="17.75"/>
        <n v="6.7"/>
        <n v="11.85"/>
        <n v="19.6"/>
        <n v="4.0"/>
        <n v="24.95"/>
        <n v="11.9"/>
        <n v="16.0"/>
        <n v="17.05"/>
        <n v="6.9"/>
        <n v="20.2"/>
        <n v="12.7"/>
        <n v="23.6"/>
        <n v="15.1"/>
        <n v="17.0"/>
        <n v="18.9"/>
        <n v="13.4"/>
        <n v="7.2"/>
        <n v="25.3"/>
        <n v="13.15"/>
        <n v="15.9"/>
        <n v="17.3"/>
        <n v="23.0"/>
        <n v="20.1"/>
        <n v="6.0"/>
        <n v="21.9"/>
        <n v="6.5"/>
        <n v="12.05"/>
        <n v="14.7"/>
        <n v="18.5"/>
        <n v="7.0"/>
        <n v="11.95"/>
        <n v="23.1"/>
        <n v="12.25"/>
        <n v="18.85"/>
        <n v="7.05"/>
        <n v="14.4"/>
        <n v="6.75"/>
        <n v="23.85"/>
        <n v="12.95"/>
        <n v="6.6"/>
        <n v="18.65"/>
        <n v="25.8"/>
        <n v="6.95"/>
        <n v="11.6"/>
        <n v="13.55"/>
        <n v="12.0"/>
        <n v="19.5"/>
        <n v="18.45"/>
        <n v="12.55"/>
        <n v="25.4"/>
        <n v="13.25"/>
        <n v="14.1"/>
        <n v="7.1"/>
        <n v="17.85"/>
        <n v="26.9"/>
        <n v="6.8"/>
        <n v="15.35"/>
        <n v="13.65"/>
        <n v="13.7"/>
      </sharedItems>
    </cacheField>
    <cacheField name="Penta Vol" numFmtId="4">
      <sharedItems containsSemiMixedTypes="0" containsString="0" containsNumber="1">
        <n v="58.072"/>
        <n v="50.813"/>
        <n v="39.389"/>
        <n v="54.502"/>
        <n v="18.802"/>
        <n v="66.283"/>
        <n v="19.278"/>
        <n v="89.607"/>
        <n v="57.358"/>
        <n v="22.253"/>
        <n v="39.508"/>
        <n v="62.475"/>
        <n v="14.518"/>
        <n v="78.183"/>
        <n v="42.126"/>
        <n v="54.978"/>
        <n v="55.573"/>
        <n v="23.205"/>
        <n v="23.443"/>
        <n v="62.237"/>
        <n v="42.959"/>
        <n v="80.563"/>
        <n v="41.769"/>
        <n v="53.788"/>
        <n v="55.335"/>
        <n v="70.091"/>
        <n v="56.882"/>
        <n v="23.919"/>
        <n v="82.7883"/>
        <n v="39.032"/>
        <n v="53.669"/>
        <n v="21.063"/>
        <n v="66.997"/>
        <n v="47.005"/>
        <n v="20.23"/>
        <n v="45.458"/>
        <n v="79.373"/>
        <n v="22.491"/>
        <n v="38.675"/>
        <n v="49.147"/>
        <n v="57.239"/>
        <n v="65.093"/>
        <n v="22.848"/>
        <n v="22.729"/>
        <n v="45.696"/>
        <n v="57.715"/>
        <n v="21.777"/>
        <n v="45.815"/>
        <n v="88.179"/>
        <n v="47.957"/>
        <n v="60.928"/>
        <n v="22.967"/>
        <n v="111.741"/>
        <n v="91.392"/>
        <n v="21.896"/>
        <n v="47.6"/>
        <n v="40.579"/>
        <n v="43.554"/>
        <n v="63.189"/>
        <n v="64.26"/>
        <n v="45.577"/>
        <n v="85.085"/>
        <n v="49.504"/>
        <n v="22.134"/>
        <n v="58.429"/>
        <n v="69.972"/>
        <n v="89.964"/>
        <n v="52.598"/>
        <n v="49.623"/>
      </sharedItems>
    </cacheField>
    <cacheField name="Pneumo Vol" numFmtId="4">
      <sharedItems containsSemiMixedTypes="0" containsString="0" containsNumber="1">
        <n v="38.5944"/>
        <n v="36.192"/>
        <n v="26.598"/>
        <n v="34.2264"/>
        <n v="10.701600000000001"/>
        <n v="41.808"/>
        <n v="13.1976"/>
        <n v="54.319199999999995"/>
        <n v="36.47279999999999"/>
        <n v="14.586"/>
        <n v="25.9428"/>
        <n v="42.7284"/>
        <n v="9.172799999999999"/>
        <n v="54.3504"/>
        <n v="29.702399999999997"/>
        <n v="33.93"/>
        <n v="35.0064"/>
        <n v="15.99"/>
        <n v="14.8668"/>
        <n v="41.761199999999995"/>
        <n v="26.442"/>
        <n v="49.9512"/>
        <n v="30.42"/>
        <n v="33.6024"/>
        <n v="35.193599999999996"/>
        <n v="44.0856"/>
        <n v="29.8272"/>
        <n v="15.2568"/>
        <n v="55.1616"/>
        <n v="27.440399999999997"/>
        <n v="34.975199999999994"/>
        <n v="13.8216"/>
        <n v="33.7116"/>
        <n v="43.446"/>
        <n v="30.3888"/>
        <n v="13.540799999999999"/>
        <n v="29.172"/>
        <n v="50.0604"/>
        <n v="14.9136"/>
        <n v="26.5356"/>
        <n v="30.3732"/>
        <n v="37.40879999999999"/>
        <n v="42.1356"/>
        <n v="14.242799999999999"/>
        <n v="26.286"/>
        <n v="14.8824"/>
        <n v="51.7296"/>
        <n v="28.9848"/>
        <n v="36.7848"/>
        <n v="43.7268"/>
        <n v="13.946399999999999"/>
        <n v="31.2312"/>
        <n v="14.4456"/>
        <n v="54.849599999999995"/>
        <n v="24.819599999999998"/>
        <n v="30.2016"/>
        <n v="39.0312"/>
        <n v="42.6192"/>
        <n v="59.514"/>
        <n v="14.2584"/>
        <n v="33.0096"/>
        <n v="27.378"/>
        <n v="29.671200000000002"/>
        <n v="40.4664"/>
        <n v="14.944799999999999"/>
        <n v="42.151199999999996"/>
        <n v="28.5168"/>
        <n v="56.690400000000004"/>
        <n v="33.9456"/>
        <n v="27.3"/>
        <n v="14.7732"/>
        <n v="36.5664"/>
        <n v="15.132"/>
        <n v="44.7096"/>
        <n v="58.4844"/>
        <n v="14.82"/>
        <n v="32.916"/>
        <n v="25.584"/>
        <n v="30.342"/>
      </sharedItems>
    </cacheField>
    <cacheField name="Rota Vol" numFmtId="4">
      <sharedItems containsSemiMixedTypes="0" containsString="0" containsNumber="1">
        <n v="123.2154"/>
        <n v="109.76610000000001"/>
        <n v="85.9917"/>
        <n v="115.86210000000001"/>
        <n v="38.481"/>
        <n v="149.00910000000002"/>
        <n v="49.911"/>
        <n v="180.28920000000002"/>
        <n v="112.395"/>
        <n v="45.9486"/>
        <n v="84.62010000000001"/>
        <n v="141.2367"/>
        <n v="30.7086"/>
        <n v="172.89780000000002"/>
        <n v="88.0872"/>
        <n v="101.346"/>
        <n v="113.538"/>
        <n v="49.3395"/>
        <n v="49.1109"/>
        <n v="150.3045"/>
        <n v="94.9833"/>
        <n v="235.22940000000003"/>
        <n v="93.2307"/>
        <n v="104.5464"/>
        <n v="108.966"/>
        <n v="135.6741"/>
        <n v="91.59240000000001"/>
        <n v="47.625"/>
        <n v="171.1071"/>
        <n v="86.60130000000001"/>
        <n v="105.7656"/>
        <n v="44.2341"/>
        <n v="106.4895"/>
        <n v="142.03680000000003"/>
        <n v="94.25940000000001"/>
        <n v="43.129200000000004"/>
        <n v="93.9546"/>
        <n v="169.77360000000002"/>
        <n v="46.177200000000006"/>
        <n v="80.84819999999999"/>
        <n v="98.9457"/>
        <n v="118.9101"/>
        <n v="144.13230000000001"/>
        <n v="47.9679"/>
        <n v="81.8388"/>
        <n v="47.6631"/>
        <n v="170.15460000000002"/>
        <n v="91.7448"/>
        <n v="116.7765"/>
        <n v="148.8948"/>
        <n v="44.577"/>
        <n v="100.3554"/>
        <n v="46.101"/>
        <n v="176.403"/>
        <n v="79.89569999999999"/>
        <n v="95.6691"/>
        <n v="123.825"/>
        <n v="46.3296"/>
        <n v="138.60780000000003"/>
        <n v="188.6712"/>
        <n v="44.0436"/>
        <n v="94.7928"/>
        <n v="89.535"/>
        <n v="103.7463"/>
        <n v="129.61620000000002"/>
        <n v="45.643800000000006"/>
        <n v="141.6177"/>
        <n v="94.3356"/>
        <n v="177.08880000000002"/>
        <n v="114.3"/>
        <n v="85.00110000000001"/>
        <n v="44.8056"/>
        <n v="113.95710000000001"/>
        <n v="49.3776"/>
        <n v="145.3134"/>
        <n v="181.0893"/>
        <n v="45.834300000000006"/>
        <n v="104.775"/>
        <n v="81.0768"/>
        <n v="100.4316"/>
      </sharedItems>
    </cacheField>
    <cacheField name="VAR Vol" numFmtId="4">
      <sharedItems containsSemiMixedTypes="0" containsString="0" containsNumber="1">
        <n v="34.675"/>
        <n v="26.98"/>
        <n v="25.555"/>
        <n v="32.015"/>
        <n v="10.165"/>
        <n v="34.105"/>
        <n v="10.735"/>
        <n v="44.65"/>
        <n v="34.6275"/>
        <n v="14.1075"/>
        <n v="26.695"/>
        <n v="36.955"/>
        <n v="8.0275"/>
        <n v="36.005"/>
        <n v="26.315"/>
        <n v="33.63"/>
        <n v="14.4875"/>
        <n v="13.49"/>
        <n v="112.86"/>
        <n v="27.645"/>
        <n v="34.58"/>
        <n v="31.92"/>
        <n v="25.27"/>
        <n v="34.2475"/>
        <n v="33.915"/>
        <n v="24.605"/>
        <n v="13.87"/>
        <n v="36.7175"/>
        <n v="26.0775"/>
        <n v="13.395"/>
        <n v="34.01"/>
        <n v="33.4875"/>
        <n v="20.4725"/>
        <n v="13.6325"/>
        <n v="22.9425"/>
        <n v="36.385"/>
        <n v="14.155"/>
        <n v="23.465"/>
        <n v="23.845"/>
        <n v="35.055"/>
        <n v="29.8775"/>
        <n v="13.3"/>
        <n v="25.0325"/>
        <n v="20.7575"/>
        <n v="34.7225"/>
        <n v="13.68"/>
        <n v="24.13"/>
        <n v="12.5875"/>
        <n v="37.1925"/>
        <n v="23.56"/>
        <n v="22.99"/>
        <n v="34.96"/>
        <n v="12.255"/>
        <n v="31.4925"/>
        <n v="41.705"/>
        <n v="22.3725"/>
        <n v="24.6525"/>
        <n v="21.7075"/>
        <n v="37.2875"/>
        <n v="31.1125"/>
        <n v="38.095"/>
        <n v="26.22"/>
        <n v="13.5375"/>
        <n v="34.295"/>
        <n v="40.4225"/>
        <n v="26.505"/>
        <n v="23.3225"/>
        <n v="22.5625"/>
      </sharedItems>
    </cacheField>
    <cacheField name="VAR Dil Vol" numFmtId="4">
      <sharedItems containsSemiMixedTypes="0" containsString="0" containsNumber="1">
        <n v="25.185"/>
        <n v="19.596"/>
        <n v="18.561"/>
        <n v="23.253"/>
        <n v="7.383"/>
        <n v="24.771"/>
        <n v="7.797"/>
        <n v="32.43"/>
        <n v="25.1505"/>
        <n v="10.2465"/>
        <n v="19.389"/>
        <n v="26.841"/>
        <n v="5.8305"/>
        <n v="26.151"/>
        <n v="19.113"/>
        <n v="24.426"/>
        <n v="10.5225"/>
        <n v="9.798"/>
        <n v="81.972"/>
        <n v="20.079"/>
        <n v="25.116"/>
        <n v="23.184"/>
        <n v="18.354"/>
        <n v="24.8745"/>
        <n v="24.633"/>
        <n v="17.871"/>
        <n v="10.074"/>
        <n v="26.6685"/>
        <n v="18.9405"/>
        <n v="9.729"/>
        <n v="24.702"/>
        <n v="24.3225"/>
        <n v="14.8695"/>
        <n v="9.9015"/>
        <n v="16.6635"/>
        <n v="26.427"/>
        <n v="10.281"/>
        <n v="17.043"/>
        <n v="17.319"/>
        <n v="25.461"/>
        <n v="21.7005"/>
        <n v="9.66"/>
        <n v="18.1815"/>
        <n v="15.0765"/>
        <n v="25.2195"/>
        <n v="9.936"/>
        <n v="17.526"/>
        <n v="9.1425"/>
        <n v="27.0135"/>
        <n v="17.112"/>
        <n v="16.698"/>
        <n v="25.392"/>
        <n v="8.901"/>
        <n v="22.8735"/>
        <n v="30.291"/>
        <n v="16.2495"/>
        <n v="17.9055"/>
        <n v="15.7665"/>
        <n v="27.0825"/>
        <n v="22.5975"/>
        <n v="27.669"/>
        <n v="19.044"/>
        <n v="9.8325"/>
        <n v="24.909"/>
        <n v="29.3595"/>
        <n v="19.251"/>
        <n v="16.9395"/>
        <n v="16.3875"/>
      </sharedItems>
    </cacheField>
    <cacheField name="VAA Vol" numFmtId="4">
      <sharedItems containsSemiMixedTypes="0" containsString="0" containsNumber="1">
        <n v="11.928"/>
        <n v="9.352"/>
        <n v="8.68"/>
        <n v="10.584"/>
        <n v="3.024"/>
        <n v="12.768"/>
        <n v="3.584"/>
        <n v="17.304"/>
        <n v="11.704"/>
        <n v="4.424"/>
        <n v="7.671999999999999"/>
        <n v="13.608"/>
        <n v="2.464"/>
        <n v="14.559999999999999"/>
        <n v="7.951999999999999"/>
        <n v="9.968"/>
        <n v="11.144"/>
        <n v="4.816"/>
        <n v="7.615999999999999"/>
        <n v="13.496"/>
        <n v="9.8"/>
        <n v="9.632"/>
        <n v="11.032"/>
        <n v="12.096"/>
        <n v="8.175999999999998"/>
        <n v="4.536"/>
        <n v="14.391999999999998"/>
        <n v="8.512"/>
        <n v="8.96"/>
        <n v="4.2"/>
        <n v="10.696"/>
        <n v="13.328"/>
        <n v="7.168"/>
        <n v="4.031999999999999"/>
        <n v="7.056"/>
        <n v="14.0"/>
        <n v="4.087999999999999"/>
        <n v="9.296"/>
        <n v="11.424"/>
        <n v="10.976"/>
        <n v="4.368"/>
        <n v="4.48"/>
        <n v="11.536"/>
        <n v="11.816"/>
        <n v="4.144"/>
        <n v="9.744"/>
        <n v="14.336"/>
        <n v="7.783999999999999"/>
        <n v="8.736"/>
        <n v="12.656"/>
        <n v="4.312"/>
        <n v="11.648"/>
        <n v="15.847999999999999"/>
        <n v="3.9759999999999995"/>
        <n v="7.839999999999999"/>
        <n v="9.128"/>
        <n v="12.208"/>
        <n v="4.592"/>
        <n v="11.312"/>
        <n v="8.288"/>
        <n v="15.567999999999998"/>
        <n v="9.576"/>
        <n v="3.8639999999999994"/>
        <n v="12.936"/>
        <n v="15.287999999999998"/>
        <n v="4.256"/>
        <n v="7.895999999999999"/>
      </sharedItems>
    </cacheField>
    <cacheField name="VAA Dil Vol" numFmtId="4">
      <sharedItems containsSemiMixedTypes="0" containsString="0" containsNumber="1">
        <n v="11.928"/>
        <n v="9.352"/>
        <n v="8.68"/>
        <n v="10.584"/>
        <n v="3.024"/>
        <n v="12.768"/>
        <n v="3.584"/>
        <n v="17.304"/>
        <n v="11.704"/>
        <n v="4.424"/>
        <n v="7.671999999999999"/>
        <n v="13.608"/>
        <n v="2.464"/>
        <n v="14.559999999999999"/>
        <n v="7.951999999999999"/>
        <n v="9.968"/>
        <n v="11.144"/>
        <n v="4.816"/>
        <n v="7.615999999999999"/>
        <n v="13.496"/>
        <n v="9.8"/>
        <n v="9.632"/>
        <n v="11.032"/>
        <n v="12.096"/>
        <n v="8.175999999999998"/>
        <n v="4.536"/>
        <n v="14.391999999999998"/>
        <n v="8.512"/>
        <n v="8.96"/>
        <n v="4.2"/>
        <n v="10.696"/>
        <n v="13.328"/>
        <n v="7.168"/>
        <n v="4.031999999999999"/>
        <n v="7.056"/>
        <n v="14.0"/>
        <n v="4.087999999999999"/>
        <n v="9.296"/>
        <n v="11.424"/>
        <n v="10.976"/>
        <n v="4.368"/>
        <n v="4.48"/>
        <n v="11.536"/>
        <n v="11.816"/>
        <n v="4.144"/>
        <n v="9.744"/>
        <n v="14.336"/>
        <n v="7.783999999999999"/>
        <n v="8.736"/>
        <n v="12.656"/>
        <n v="4.312"/>
        <n v="11.648"/>
        <n v="15.847999999999999"/>
        <n v="3.9759999999999995"/>
        <n v="7.839999999999999"/>
        <n v="9.128"/>
        <n v="12.208"/>
        <n v="4.592"/>
        <n v="11.312"/>
        <n v="8.288"/>
        <n v="15.567999999999998"/>
        <n v="9.576"/>
        <n v="3.8639999999999994"/>
        <n v="12.936"/>
        <n v="15.287999999999998"/>
        <n v="4.256"/>
        <n v="7.895999999999999"/>
      </sharedItems>
    </cacheField>
    <cacheField name="MenA Vol" numFmtId="4">
      <sharedItems containsSemiMixedTypes="0" containsString="0" containsNumber="1">
        <n v="20.874"/>
        <n v="16.562"/>
        <n v="15.190000000000001"/>
        <n v="18.326"/>
        <n v="5.292"/>
        <n v="22.736"/>
        <n v="6.272"/>
        <n v="28.224000000000004"/>
        <n v="20.482"/>
        <n v="7.742000000000001"/>
        <n v="13.426000000000002"/>
        <n v="21.952"/>
        <n v="4.312"/>
        <n v="26.460000000000004"/>
        <n v="14.308000000000002"/>
        <n v="17.444"/>
        <n v="19.502"/>
        <n v="8.33"/>
        <n v="7.840000000000001"/>
        <n v="13.132000000000001"/>
        <n v="23.324"/>
        <n v="17.836"/>
        <n v="16.464"/>
        <n v="19.306"/>
        <n v="21.364"/>
        <n v="15.680000000000001"/>
        <n v="7.938000000000001"/>
        <n v="25.480000000000004"/>
        <n v="14.798000000000002"/>
        <n v="15.582000000000003"/>
        <n v="7.546000000000001"/>
        <n v="18.914"/>
        <n v="7.056000000000001"/>
        <n v="12.25"/>
        <n v="23.912"/>
        <n v="7.154000000000001"/>
        <n v="13.524000000000003"/>
        <n v="16.268"/>
        <n v="20.09"/>
        <n v="18.718"/>
        <n v="7.644000000000001"/>
        <n v="7.3500000000000005"/>
        <n v="24.304"/>
        <n v="12.740000000000002"/>
        <n v="19.894"/>
        <n v="21.756"/>
        <n v="7.252000000000001"/>
        <n v="15.484000000000002"/>
        <n v="25.088"/>
        <n v="12.936000000000002"/>
        <n v="14.896000000000003"/>
        <n v="22.148"/>
        <n v="27.734000000000005"/>
        <n v="6.958000000000001"/>
        <n v="13.916000000000002"/>
        <n v="21.462"/>
        <n v="8.036000000000001"/>
        <n v="14.504000000000001"/>
        <n v="27.832000000000004"/>
        <n v="14.014000000000001"/>
        <n v="6.762000000000001"/>
        <n v="19.796"/>
        <n v="22.442"/>
        <n v="27.342000000000002"/>
        <n v="7.448000000000001"/>
        <n v="18.13"/>
        <n v="13.720000000000002"/>
      </sharedItems>
    </cacheField>
    <cacheField name="mena vol2" numFmtId="4">
      <sharedItems containsSemiMixedTypes="0" containsString="0" containsNumber="1">
        <n v="30.885"/>
        <n v="24.505"/>
        <n v="22.475"/>
        <n v="27.115"/>
        <n v="7.83"/>
        <n v="33.64"/>
        <n v="9.28"/>
        <n v="41.76"/>
        <n v="30.305"/>
        <n v="11.455"/>
        <n v="19.865"/>
        <n v="32.48"/>
        <n v="6.38"/>
        <n v="39.15"/>
        <n v="21.17"/>
        <n v="25.81"/>
        <n v="28.855"/>
        <n v="12.325"/>
        <n v="11.6"/>
        <n v="19.43"/>
        <n v="34.51"/>
        <n v="26.39"/>
        <n v="24.36"/>
        <n v="28.565"/>
        <n v="31.61"/>
        <n v="23.2"/>
        <n v="11.745"/>
        <n v="37.7"/>
        <n v="21.895"/>
        <n v="23.055"/>
        <n v="11.165"/>
        <n v="27.985"/>
        <n v="10.44"/>
        <n v="18.125"/>
        <n v="35.38"/>
        <n v="10.585"/>
        <n v="20.01"/>
        <n v="24.07"/>
        <n v="29.725"/>
        <n v="27.695"/>
        <n v="11.31"/>
        <n v="10.875"/>
        <n v="35.96"/>
        <n v="18.85"/>
        <n v="29.435"/>
        <n v="32.19"/>
        <n v="10.73"/>
        <n v="22.91"/>
        <n v="37.12"/>
        <n v="19.14"/>
        <n v="22.04"/>
        <n v="32.77"/>
        <n v="41.035"/>
        <n v="10.295"/>
        <n v="20.59"/>
        <n v="31.755"/>
        <n v="11.89"/>
        <n v="21.46"/>
        <n v="41.18"/>
        <n v="20.735"/>
        <n v="10.005"/>
        <n v="29.29"/>
        <n v="33.205"/>
        <n v="40.455"/>
        <n v="11.02"/>
        <n v="26.825"/>
        <n v="20.3"/>
      </sharedItems>
    </cacheField>
    <cacheField name="Td Vol" numFmtId="4">
      <sharedItems containsSemiMixedTypes="0" containsString="0" containsNumber="1">
        <n v="18.7"/>
        <n v="16.06"/>
        <n v="17.6"/>
        <n v="19.91"/>
        <n v="7.645"/>
        <n v="20.405"/>
        <n v="6.985"/>
        <n v="25.52"/>
        <n v="20.295"/>
        <n v="8.525"/>
        <n v="15.675"/>
        <n v="17.985"/>
        <n v="5.83"/>
        <n v="20.57"/>
        <n v="16.17"/>
        <n v="17.215"/>
        <n v="8.965"/>
        <n v="7.48"/>
        <n v="16.28"/>
        <n v="12.43"/>
        <n v="20.625"/>
        <n v="16.885"/>
        <n v="15.895"/>
        <n v="20.02"/>
        <n v="18.975"/>
        <n v="14.74"/>
        <n v="8.305"/>
        <n v="20.46"/>
        <n v="15.345"/>
        <n v="7.7"/>
        <n v="19.03"/>
        <n v="17.765"/>
        <n v="12.76"/>
        <n v="7.26"/>
        <n v="14.52"/>
        <n v="23.43"/>
        <n v="7.04"/>
        <n v="13.31"/>
        <n v="13.53"/>
        <n v="20.13"/>
        <n v="16.005"/>
        <n v="8.47"/>
        <n v="15.07"/>
        <n v="23.1"/>
        <n v="13.97"/>
        <n v="19.965"/>
        <n v="19.195"/>
        <n v="16.39"/>
        <n v="7.755"/>
        <n v="22.165"/>
        <n v="15.18"/>
        <n v="16.445"/>
        <n v="20.9"/>
        <n v="7.81"/>
        <n v="16.83"/>
        <n v="25.74"/>
        <n v="15.62"/>
        <n v="14.575"/>
        <n v="20.075"/>
        <n v="8.25"/>
        <n v="18.095"/>
        <n v="13.915"/>
        <n v="24.805"/>
        <n v="14.905"/>
        <n v="18.865"/>
        <n v="7.975"/>
        <n v="8.415"/>
        <n v="18.205"/>
        <n v="14.465"/>
        <n v="14.025"/>
      </sharedItems>
    </cacheField>
    <cacheField name="Total Volume (L)" numFmtId="4">
      <sharedItems containsSemiMixedTypes="0" containsString="0" containsNumber="1">
        <n v="452.1548"/>
        <n v="388.8941"/>
        <n v="325.23170000000005"/>
        <n v="418.09950000000003"/>
        <n v="138.6436"/>
        <n v="494.9951"/>
        <n v="157.0956"/>
        <n v="655.7954"/>
        <n v="438.5998000000001"/>
        <n v="173.27160000000003"/>
        <n v="313.3989000000001"/>
        <n v="501.84110000000004"/>
        <n v="108.4374"/>
        <n v="590.8032000000001"/>
        <n v="329.1056"/>
        <n v="386.63100000000003"/>
        <n v="427.22440000000006"/>
        <n v="183.73850000000002"/>
        <n v="178.3047"/>
        <n v="617.3567"/>
        <n v="324.54429999999996"/>
        <n v="634.5985999999999"/>
        <n v="359.96670000000006"/>
        <n v="378.0318"/>
        <n v="422.47559999999993"/>
        <n v="487.7397"/>
        <n v="351.8356"/>
        <n v="178.89880000000002"/>
        <n v="592.2410000000001"/>
        <n v="321.3417"/>
        <n v="379.8227999999999"/>
        <n v="166.76369999999994"/>
        <n v="413.66110000000003"/>
        <n v="500.72479999999996"/>
        <n v="332.16620000000006"/>
        <n v="160.48600000000002"/>
        <n v="324.1955999999999"/>
        <n v="571.4630000000001"/>
        <n v="168.4568"/>
        <n v="299.0808"/>
        <n v="353.84189999999995"/>
        <n v="443.09889999999996"/>
        <n v="463.8029"/>
        <n v="174.2347"/>
        <n v="307.8318"/>
        <n v="171.98649999999998"/>
        <n v="570.5852"/>
        <n v="318.99160000000006"/>
        <n v="441.6902999999999"/>
        <n v="506.28959999999995"/>
        <n v="168.05740000000003"/>
        <n v="357.28960000000006"/>
        <n v="169.3786"/>
        <n v="604.1286"/>
        <n v="301.0823"/>
        <n v="343.7267"/>
        <n v="469.7922"/>
        <n v="169.102"/>
        <n v="519.0310000000001"/>
        <n v="651.2241999999999"/>
        <n v="165.011"/>
        <n v="343.7914"/>
        <n v="320.2459999999999"/>
        <n v="344.8875"/>
        <n v="480.12960000000004"/>
        <n v="174.13160000000005"/>
        <n v="466.47490000000005"/>
        <n v="325.68640000000005"/>
        <n v="615.7792"/>
        <n v="382.2956"/>
        <n v="315.0291"/>
        <n v="167.2348"/>
        <n v="436.4915000000001"/>
        <n v="176.79759999999996"/>
        <n v="497.67299999999994"/>
        <n v="635.0667000000001"/>
        <n v="169.75430000000003"/>
        <n v="388.78099999999995"/>
        <n v="304.1778"/>
        <n v="345.8895999999999"/>
      </sharedItems>
    </cacheField>
    <cacheField name="Utilization with 3990L Capacity" numFmtId="10">
      <sharedItems containsSemiMixedTypes="0" containsString="0" containsNumber="1">
        <n v="0.11332200501253134"/>
        <n v="0.09746719298245614"/>
        <n v="0.08151170426065164"/>
        <n v="0.10478684210526316"/>
        <n v="0.034747769423558894"/>
        <n v="0.1240589223057644"/>
        <n v="0.03937233082706767"/>
        <n v="0.1643597493734336"/>
        <n v="0.10992476190476193"/>
        <n v="0.04342646616541354"/>
        <n v="0.07854609022556393"/>
        <n v="0.12577471177944863"/>
        <n v="0.027177293233082708"/>
        <n v="0.14807097744360903"/>
        <n v="0.08248260651629072"/>
        <n v="0.09690000000000001"/>
        <n v="0.1070737844611529"/>
        <n v="0.04604974937343359"/>
        <n v="0.04468789473684211"/>
        <n v="0.15472598997493736"/>
        <n v="0.08133942355889723"/>
        <n v="0.15904726817042605"/>
        <n v="0.09021721804511279"/>
        <n v="0.09474481203007518"/>
        <n v="0.10588360902255638"/>
        <n v="0.12224052631578948"/>
        <n v="0.08817934837092732"/>
        <n v="0.04483679197994988"/>
        <n v="0.14843132832080203"/>
        <n v="0.08053676691729324"/>
        <n v="0.09519368421052629"/>
        <n v="0.04179541353383457"/>
        <n v="0.10367446115288222"/>
        <n v="0.1254949373433584"/>
        <n v="0.08324967418546367"/>
        <n v="0.04022205513784462"/>
        <n v="0.08125203007518794"/>
        <n v="0.14322380952380953"/>
        <n v="0.042219749373433584"/>
        <n v="0.0749575939849624"/>
        <n v="0.0886821804511278"/>
        <n v="0.1110523558897243"/>
        <n v="0.11624132832080201"/>
        <n v="0.043667844611528825"/>
        <n v="0.07715082706766917"/>
        <n v="0.04310438596491228"/>
        <n v="0.14300380952380953"/>
        <n v="0.07994776942355891"/>
        <n v="0.11069932330827066"/>
        <n v="0.12688962406015036"/>
        <n v="0.042119649122807024"/>
        <n v="0.08954626566416042"/>
        <n v="0.04245077694235589"/>
        <n v="0.15141067669172933"/>
        <n v="0.0754592230576441"/>
        <n v="0.08614704260651629"/>
        <n v="0.11774240601503759"/>
        <n v="0.042381453634085214"/>
        <n v="0.13008295739348372"/>
        <n v="0.16321408521303254"/>
        <n v="0.041356140350877195"/>
        <n v="0.08616325814536341"/>
        <n v="0.08026215538847116"/>
        <n v="0.08643796992481202"/>
        <n v="0.12033323308270677"/>
        <n v="0.04364200501253134"/>
        <n v="0.11691100250626568"/>
        <n v="0.08162566416040101"/>
        <n v="0.15433062656641602"/>
        <n v="0.0958134335839599"/>
        <n v="0.07895466165413534"/>
        <n v="0.04191348370927318"/>
        <n v="0.10939636591478699"/>
        <n v="0.04431017543859648"/>
        <n v="0.12473007518796991"/>
        <n v="0.15916458646616544"/>
        <n v="0.0425449373433584"/>
        <n v="0.09743884711779448"/>
        <n v="0.07623503759398496"/>
        <n v="0.08668912280701753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C1:AE9" sheet="Logistics Costs"/>
  </cacheSource>
  <cacheFields>
    <cacheField name="Replenishment Frequency" numFmtId="0">
      <sharedItems containsSemiMixedTypes="0" containsString="0" containsNumber="1" containsInteger="1">
        <n v="12.0"/>
      </sharedItems>
    </cacheField>
    <cacheField name="Annual Volume (L)" numFmtId="3">
      <sharedItems containsSemiMixedTypes="0" containsString="0" containsNumber="1" containsInteger="1">
        <n v="5298.0"/>
        <n v="2008.0"/>
        <n v="6120.0"/>
        <n v="7414.0"/>
        <n v="1997.0"/>
        <n v="4410.0"/>
        <n v="3782.0"/>
        <n v="4186.0"/>
      </sharedItems>
    </cacheField>
    <cacheField name="Product Volume Each Replenishment Period" numFmtId="0">
      <sharedItems containsSemiMixedTypes="0" containsString="0" containsNumber="1">
        <n v="441.49"/>
        <n v="167.34"/>
        <n v="509.97"/>
        <n v="617.8"/>
        <n v="166.4"/>
        <n v="367.5"/>
        <n v="315.14"/>
        <n v="348.85"/>
      </sharedItems>
    </cacheField>
    <cacheField name="Supply Store Administration Level" numFmtId="171">
      <sharedItems>
        <s v="R"/>
      </sharedItems>
    </cacheField>
    <cacheField name="Supply Store" numFmtId="2">
      <sharedItems>
        <s v="DOSSO RG"/>
      </sharedItems>
    </cacheField>
    <cacheField name="Destination" numFmtId="0">
      <sharedItems>
        <s v="Boboye"/>
        <s v="Dioundiou"/>
        <s v="Dogondoutchi"/>
        <s v="Dosso"/>
        <s v="Falmey"/>
        <s v="Gaya"/>
        <s v="Loga"/>
        <s v="Tibiri"/>
      </sharedItems>
    </cacheField>
    <cacheField name="SUM of Annual Doses" numFmtId="3">
      <sharedItems containsSemiMixedTypes="0" containsString="0" containsNumber="1" containsInteger="1">
        <n v="416545.0"/>
        <n v="156351.0"/>
        <n v="464898.0"/>
        <n v="574281.0"/>
        <n v="156977.0"/>
        <n v="345780.0"/>
        <n v="297085.0"/>
        <n v="326757.0"/>
      </sharedItems>
    </cacheField>
    <cacheField name="Cost Per KM" numFmtId="0">
      <sharedItems containsSemiMixedTypes="0" containsString="0" containsNumber="1">
        <n v="0.434"/>
      </sharedItems>
    </cacheField>
    <cacheField name="Distance (KM) - One Way" numFmtId="0">
      <sharedItems containsString="0" containsBlank="1">
        <m/>
      </sharedItems>
    </cacheField>
    <cacheField name="Distance (KM)" numFmtId="172">
      <sharedItems containsSemiMixedTypes="0" containsString="0" containsNumber="1" containsInteger="1">
        <n v="80.0"/>
        <n v="210.0"/>
        <n v="284.0"/>
        <n v="1.0"/>
        <n v="220.0"/>
        <n v="300.0"/>
        <n v="150.0"/>
        <n v="250.0"/>
      </sharedItems>
    </cacheField>
    <cacheField name="Total Annual Cost Per KM" numFmtId="0">
      <sharedItems containsSemiMixedTypes="0" containsString="0" containsNumber="1">
        <n v="416.57"/>
        <n v="1093.51"/>
        <n v="1478.84"/>
        <n v="5.21"/>
        <n v="1145.58"/>
        <n v="1562.15"/>
        <n v="781.08"/>
        <n v="1301.79"/>
      </sharedItems>
    </cacheField>
    <cacheField name="Maintenance" numFmtId="0">
      <sharedItems containsSemiMixedTypes="0" containsString="0" containsNumber="1">
        <n v="62.49"/>
        <n v="164.03"/>
        <n v="221.83"/>
        <n v="0.78"/>
        <n v="171.84"/>
        <n v="234.32"/>
        <n v="117.16"/>
        <n v="195.27"/>
      </sharedItems>
    </cacheField>
    <cacheField name="Transport Cost" numFmtId="2">
      <sharedItems containsSemiMixedTypes="0" containsString="0" containsNumber="1">
        <n v="479.06"/>
        <n v="1257.53"/>
        <n v="1700.66"/>
        <n v="5.99"/>
        <n v="1317.42"/>
        <n v="1796.48"/>
        <n v="898.24"/>
        <n v="1497.06"/>
      </sharedItems>
    </cacheField>
    <cacheField name="Staff" numFmtId="2">
      <sharedItems containsSemiMixedTypes="0" containsString="0" containsNumber="1" containsInteger="1">
        <n v="2.0"/>
      </sharedItems>
    </cacheField>
    <cacheField name="Salary Staff 1" numFmtId="0">
      <sharedItems containsString="0" containsBlank="1">
        <m/>
      </sharedItems>
    </cacheField>
    <cacheField name="Hours Spent on Logistics SP per month" numFmtId="0">
      <sharedItems containsString="0" containsBlank="1">
        <m/>
      </sharedItems>
    </cacheField>
    <cacheField name="Rate of Salary" numFmtId="0">
      <sharedItems containsString="0" containsBlank="1">
        <m/>
      </sharedItems>
    </cacheField>
    <cacheField name="Logistics Salary Per Month Staff 1" numFmtId="0">
      <sharedItems containsString="0" containsBlank="1">
        <m/>
      </sharedItems>
    </cacheField>
    <cacheField name="Rate Staff 2" numFmtId="0">
      <sharedItems containsString="0" containsBlank="1">
        <m/>
      </sharedItems>
    </cacheField>
    <cacheField name="Hours Spent on Logistics Staff 2" numFmtId="0">
      <sharedItems containsString="0" containsBlank="1">
        <m/>
      </sharedItems>
    </cacheField>
    <cacheField name="Salary per Day Staff 2" numFmtId="0">
      <sharedItems containsString="0" containsBlank="1">
        <m/>
      </sharedItems>
    </cacheField>
    <cacheField name="Logistics Salary Per Month Staff 2" numFmtId="0">
      <sharedItems containsString="0" containsBlank="1">
        <m/>
      </sharedItems>
    </cacheField>
    <cacheField name="Period" numFmtId="0">
      <sharedItems containsSemiMixedTypes="0" containsString="0" containsNumber="1" containsInteger="1">
        <n v="12.0"/>
      </sharedItems>
    </cacheField>
    <cacheField name="Number of Products" numFmtId="0">
      <sharedItems containsSemiMixedTypes="0" containsString="0" containsNumber="1" containsInteger="1">
        <n v="10.0"/>
      </sharedItems>
    </cacheField>
    <cacheField name="Annual Logistics Salary" numFmtId="0">
      <sharedItems containsSemiMixedTypes="0" containsString="0" containsNumber="1" containsInteger="1">
        <n v="0.0"/>
      </sharedItems>
    </cacheField>
    <cacheField name="Per Diem Rate" numFmtId="0">
      <sharedItems containsSemiMixedTypes="0" containsString="0" containsNumber="1">
        <n v="47.01"/>
        <n v="0.0"/>
      </sharedItems>
    </cacheField>
    <cacheField name="Annual Per Diem" numFmtId="4">
      <sharedItems containsSemiMixedTypes="0" containsString="0" containsNumber="1">
        <n v="1128.17"/>
        <n v="0.0"/>
      </sharedItems>
    </cacheField>
    <cacheField name="Annual Transportation Cost" numFmtId="2">
      <sharedItems containsSemiMixedTypes="0" containsString="0" containsNumber="1">
        <n v="1607.23"/>
        <n v="2385.71"/>
        <n v="2828.84"/>
        <n v="5.99"/>
        <n v="2445.59"/>
        <n v="2924.65"/>
        <n v="2026.41"/>
        <n v="2625.24"/>
      </sharedItems>
    </cacheField>
    <cacheField name="Transport CPD" numFmtId="4">
      <sharedItems containsSemiMixedTypes="0" containsString="0" containsNumber="1">
        <n v="0.004"/>
        <n v="0.015"/>
        <n v="0.006"/>
        <n v="0.0"/>
        <n v="0.016"/>
        <n v="0.008"/>
        <n v="0.007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rowGrandTotals="0" compact="0" compactData="0">
  <location ref="A1:D11" firstHeaderRow="0" firstDataRow="2" firstDataCol="0"/>
  <pivotFields>
    <pivotField name="Region" compact="0" outline="0" multipleItemSelectionAllowed="1" showAll="0">
      <items>
        <item x="0"/>
        <item t="default"/>
      </items>
    </pivotField>
    <pivotField name="District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onths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_Timeliness_" compact="0" outline="0" multipleItemSelectionAllowed="1" showAll="0">
      <items>
        <item x="0"/>
        <item x="1"/>
        <item t="default"/>
      </items>
    </pivotField>
    <pivotField name="_Facilities reports received_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No. of vaccination sessions__fix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No. of vaccination sessions__outreach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No. of vaccination sessions__mobil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BCG_at birth_Total vacciné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BCG_&gt;1year_Total vacciné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ep-B_at birth_Total vacciné" compact="0" outline="0" multipleItemSelectionAllowed="1" showAll="0">
      <items>
        <item x="0"/>
        <item t="default"/>
      </items>
    </pivotField>
    <pivotField name="VPO-0_at birth_Total vacciné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VPO-1_&lt;1year_Total vacciné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VPO-2_&gt;1year_Total vacciné" compact="0" outline="0" multipleItemSelectionAllowed="1" showAll="0">
      <items>
        <item x="0"/>
        <item x="1"/>
        <item x="2"/>
        <item x="3"/>
        <item x="4"/>
        <item t="default"/>
      </items>
    </pivotField>
    <pivotField name="VPO-2_&lt;1year_Total vacciné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VPO-3_&gt;1year_Total vacciné" compact="0" outline="0" multipleItemSelectionAllowed="1" showAll="0">
      <items>
        <item x="0"/>
        <item x="1"/>
        <item x="2"/>
        <item x="3"/>
        <item x="4"/>
        <item t="default"/>
      </items>
    </pivotField>
    <pivotField name="VPO-3_&lt;1year_Total vacciné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VPO-4_&gt;1year_Total vacciné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VPI_&lt;1year_Total vacciné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name="Penta-1_&lt;1year_Total vacciné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Penta-1_&gt;1year_Total vacciné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enta-2_&lt;1year_Total vacciné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Penta-2_&gt;1year_Total vacciné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enta-3_&lt;1year_Total vacciné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Penta-3_&gt;1year_Total vacciné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neumo-1_&lt;1year_Total vacciné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Pneumo-1_&gt;1year_Total vacciné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neumo-2_&lt;1year_Total vacciné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Pneumo-2_&gt;1year_Total vacciné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neumo-3_&lt;1year_Total vacciné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Pneumo-3_&gt;1year_Total vacciné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Rota-1_&lt;1year_Total vacciné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Rota-2_&lt;1year_Total vacciné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VAR-1_&lt;1year_Total vacciné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VAR-2_&gt;1year_Total vacciné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VAA_&lt;1year_Total vacciné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VAA_&gt;1year_Total vacciné" compact="0" outline="0" multipleItemSelectionAllowed="1" showAll="0">
      <items>
        <item x="0"/>
        <item x="1"/>
        <item x="2"/>
        <item x="3"/>
        <item t="default"/>
      </items>
    </pivotField>
    <pivotField name="MenA_0-11mois_Total vacciné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MenA_&gt;1year_Total vacciné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d-1_Femmes enceintes_Total vacciné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Td-1_Others_Total vacciné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d-2&amp;+_Femmes enceintes_Total vacciné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Td-2&amp;+_Others_Total vacciné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FPNE_Femmes enceintes_Total rapporté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VPH-1_Filles 9 - 13 ans_Total rapporté" compact="0" outline="0" multipleItemSelectionAllowed="1" showAll="0">
      <items>
        <item x="0"/>
        <item x="1"/>
        <item t="default"/>
      </items>
    </pivotField>
    <pivotField name="VPH-2_Filles 9 - 13 ans_Total rapporté" compact="0" outline="0" multipleItemSelectionAllowed="1" showAll="0">
      <items>
        <item x="0"/>
        <item t="default"/>
      </items>
    </pivotField>
    <pivotField name="VACCINE USED_Doses of opened vials_BCG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VACCINE USED_Doses of opened vials_Hep-B" compact="0" outline="0" multipleItemSelectionAllowed="1" showAll="0">
      <items>
        <item x="0"/>
        <item x="1"/>
        <item t="default"/>
      </items>
    </pivotField>
    <pivotField name="VACCINE USED_Doses of opened vials_VPO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name="VACCINE USED_Doses of opened vials_VPI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VACCINE USED_Doses of opened vials_Penta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VACCINE USED_Doses of opened vials_Pneumo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VACCINE USED_Doses of opened vials_Rota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VACCINE USED_Doses of opened vials_VAR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VACCINE USED_Doses of opened vials_VAA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VACCINE USED_Doses of opened vials_MenA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VACCINE USED_Doses of opened vials_T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VACCINE USED_Doses of opened vials_VPH" compact="0" outline="0" multipleItemSelectionAllowed="1" showAll="0">
      <items>
        <item x="0"/>
        <item x="1"/>
        <item t="default"/>
      </items>
    </pivotField>
    <pivotField name="Storage temperatures__°C mini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Storage temperatures__°C max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Alarm episodes__Low Temp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Alarm episodes__High Temp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BCG_Quantity (doses)_receive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BCG_Quantity (doses)_stock at en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BCG_Unopened vial wastage_VVM status" compact="0" outline="0" multipleItemSelectionAllowed="1" showAll="0">
      <items>
        <item x="0"/>
        <item x="1"/>
        <item t="default"/>
      </items>
    </pivotField>
    <pivotField name="BCG_Unopened vial wastage_Freezing" compact="0" outline="0" multipleItemSelectionAllowed="1" showAll="0">
      <items>
        <item x="0"/>
        <item x="1"/>
        <item t="default"/>
      </items>
    </pivotField>
    <pivotField name="BCG_Unopened vial wastage_Expired" compact="0" outline="0" multipleItemSelectionAllowed="1" showAll="0">
      <items>
        <item x="0"/>
        <item t="default"/>
      </items>
    </pivotField>
    <pivotField name="Hep-B_Quantity (doses)_received" compact="0" outline="0" multipleItemSelectionAllowed="1" showAll="0">
      <items>
        <item x="0"/>
        <item x="1"/>
        <item t="default"/>
      </items>
    </pivotField>
    <pivotField name="Hep-B_Quantity (doses)_stock at end" compact="0" outline="0" multipleItemSelectionAllowed="1" showAll="0">
      <items>
        <item x="0"/>
        <item x="1"/>
        <item t="default"/>
      </items>
    </pivotField>
    <pivotField name="Hep-B_Unopened vial wastage_VVM status" compact="0" outline="0" multipleItemSelectionAllowed="1" showAll="0">
      <items>
        <item x="0"/>
        <item x="1"/>
        <item t="default"/>
      </items>
    </pivotField>
    <pivotField name="Hep-B_Unopened vial wastage_Freezing" compact="0" outline="0" multipleItemSelectionAllowed="1" showAll="0">
      <items>
        <item x="0"/>
        <item t="default"/>
      </items>
    </pivotField>
    <pivotField name="Hep-B_Unopened vial wastage_Expired" compact="0" outline="0" multipleItemSelectionAllowed="1" showAll="0">
      <items>
        <item x="0"/>
        <item t="default"/>
      </items>
    </pivotField>
    <pivotField name="VPO_Quantity (doses)_receive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VPO_Quantity (doses)_stock at en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VPO_Unopened vial wastage_VVM status" compact="0" outline="0" multipleItemSelectionAllowed="1" showAll="0">
      <items>
        <item x="0"/>
        <item x="1"/>
        <item x="2"/>
        <item t="default"/>
      </items>
    </pivotField>
    <pivotField name="VPO_Unopened vial wastage_Freezing" compact="0" outline="0" multipleItemSelectionAllowed="1" showAll="0">
      <items>
        <item x="0"/>
        <item x="1"/>
        <item x="2"/>
        <item t="default"/>
      </items>
    </pivotField>
    <pivotField name="VPO_Unopened vial wastage_Expired" compact="0" outline="0" multipleItemSelectionAllowed="1" showAll="0">
      <items>
        <item x="0"/>
        <item x="1"/>
        <item x="2"/>
        <item t="default"/>
      </items>
    </pivotField>
    <pivotField name="VPI_Quantity (doses)_receive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VPI_Quantity (doses)_stock at e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VPI_Unopened vial wastage_VVM status" compact="0" outline="0" multipleItemSelectionAllowed="1" showAll="0">
      <items>
        <item x="0"/>
        <item x="1"/>
        <item t="default"/>
      </items>
    </pivotField>
    <pivotField name="VPI_Unopened vial wastage_Freezing" compact="0" outline="0" multipleItemSelectionAllowed="1" showAll="0">
      <items>
        <item x="0"/>
        <item x="1"/>
        <item t="default"/>
      </items>
    </pivotField>
    <pivotField name="VPI_Unopened vial wastage_Expired" compact="0" outline="0" multipleItemSelectionAllowed="1" showAll="0">
      <items>
        <item x="0"/>
        <item t="default"/>
      </items>
    </pivotField>
    <pivotField name="Penta_Quantity (doses)_receive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name="Penta_Quantity (doses)_stock at en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Penta_Unopened vial wastage_VVM status" compact="0" outline="0" multipleItemSelectionAllowed="1" showAll="0">
      <items>
        <item x="0"/>
        <item t="default"/>
      </items>
    </pivotField>
    <pivotField name="Penta_Unopened vial wastage_Freezing" compact="0" outline="0" multipleItemSelectionAllowed="1" showAll="0">
      <items>
        <item x="0"/>
        <item t="default"/>
      </items>
    </pivotField>
    <pivotField name="Penta_Unopened vial wastage_Expired" compact="0" outline="0" multipleItemSelectionAllowed="1" showAll="0">
      <items>
        <item x="0"/>
        <item x="1"/>
        <item t="default"/>
      </items>
    </pivotField>
    <pivotField name="Pneumo_Quantity (doses)_receive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Pneumo_Quantity (doses)_stock at en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Pneumo_Unopened vial wastage_VVM status" compact="0" outline="0" multipleItemSelectionAllowed="1" showAll="0">
      <items>
        <item x="0"/>
        <item x="1"/>
        <item t="default"/>
      </items>
    </pivotField>
    <pivotField name="Pneumo_Unopened vial wastage_Freezing" compact="0" outline="0" multipleItemSelectionAllowed="1" showAll="0">
      <items>
        <item x="0"/>
        <item t="default"/>
      </items>
    </pivotField>
    <pivotField name="Pneumo_Unopened vial wastage_Expired" compact="0" outline="0" multipleItemSelectionAllowed="1" showAll="0">
      <items>
        <item x="0"/>
        <item t="default"/>
      </items>
    </pivotField>
    <pivotField name="Rota_Quantity (doses)_receive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Rota_Quantity (doses)_stock at en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Rota_Unopened vial wastage_VVM status" compact="0" outline="0" multipleItemSelectionAllowed="1" showAll="0">
      <items>
        <item x="0"/>
        <item x="1"/>
        <item x="2"/>
        <item x="3"/>
        <item t="default"/>
      </items>
    </pivotField>
    <pivotField name="Rota_Unopened vial wastage_Freezing" compact="0" outline="0" multipleItemSelectionAllowed="1" showAll="0">
      <items>
        <item x="0"/>
        <item t="default"/>
      </items>
    </pivotField>
    <pivotField name="Rota_Unopened vial wastage_Expired" compact="0" outline="0" multipleItemSelectionAllowed="1" showAll="0">
      <items>
        <item x="0"/>
        <item t="default"/>
      </items>
    </pivotField>
    <pivotField name="VAR_Quantity (doses)_receive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VAR_Quantity (doses)_stock at en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VAR_Unopened vial wastage_VVM status" compact="0" outline="0" multipleItemSelectionAllowed="1" showAll="0">
      <items>
        <item x="0"/>
        <item t="default"/>
      </items>
    </pivotField>
    <pivotField name="VAR_Unopened vial wastage_Freezing" compact="0" outline="0" multipleItemSelectionAllowed="1" showAll="0">
      <items>
        <item x="0"/>
        <item x="1"/>
        <item t="default"/>
      </items>
    </pivotField>
    <pivotField name="VAR_Unopened vial wastage_Expired" compact="0" outline="0" multipleItemSelectionAllowed="1" showAll="0">
      <items>
        <item x="0"/>
        <item t="default"/>
      </items>
    </pivotField>
    <pivotField name="VAA_Quantity (doses)_receive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VAA_Quantity (doses)_stock at e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VAA_Unopened vial wastage_VVM status" compact="0" outline="0" multipleItemSelectionAllowed="1" showAll="0">
      <items>
        <item x="0"/>
        <item x="1"/>
        <item x="2"/>
        <item x="3"/>
        <item t="default"/>
      </items>
    </pivotField>
    <pivotField name="VAA_Unopened vial wastage_Freezing" compact="0" outline="0" multipleItemSelectionAllowed="1" showAll="0">
      <items>
        <item x="0"/>
        <item x="1"/>
        <item x="2"/>
        <item x="3"/>
        <item x="4"/>
        <item t="default"/>
      </items>
    </pivotField>
    <pivotField name="VAA_Unopened vial wastage_Expired" compact="0" outline="0" multipleItemSelectionAllowed="1" showAll="0">
      <items>
        <item x="0"/>
        <item t="default"/>
      </items>
    </pivotField>
    <pivotField name="MenA_Quantity (doses)_receive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MenA_Quantity (doses)_stock at e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MenA_Unopened vial wastage_VVM status" compact="0" outline="0" multipleItemSelectionAllowed="1" showAll="0">
      <items>
        <item x="0"/>
        <item x="1"/>
        <item t="default"/>
      </items>
    </pivotField>
    <pivotField name="MenA_Unopened vial wastage_Freezing" compact="0" outline="0" multipleItemSelectionAllowed="1" showAll="0">
      <items>
        <item x="0"/>
        <item x="1"/>
        <item t="default"/>
      </items>
    </pivotField>
    <pivotField name="MenA_Unopened vial wastage_Expired" compact="0" outline="0" multipleItemSelectionAllowed="1" showAll="0">
      <items>
        <item x="0"/>
        <item x="1"/>
        <item t="default"/>
      </items>
    </pivotField>
    <pivotField name="Td_Quantity (doses)_receive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Td_Quantity (doses)_stock at en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Td_Unopened vial wastage_VVM status" compact="0" outline="0" multipleItemSelectionAllowed="1" showAll="0">
      <items>
        <item x="0"/>
        <item x="1"/>
        <item x="2"/>
        <item t="default"/>
      </items>
    </pivotField>
    <pivotField name="Td_Unopened vial wastage_Freezing" compact="0" outline="0" multipleItemSelectionAllowed="1" showAll="0">
      <items>
        <item x="0"/>
        <item t="default"/>
      </items>
    </pivotField>
    <pivotField name="Td_Unopened vial wastage_Expired" compact="0" outline="0" multipleItemSelectionAllowed="1" showAll="0">
      <items>
        <item x="0"/>
        <item t="default"/>
      </items>
    </pivotField>
    <pivotField name="VPH_Quantity (doses)_received" compact="0" outline="0" multipleItemSelectionAllowed="1" showAll="0">
      <items>
        <item x="0"/>
        <item t="default"/>
      </items>
    </pivotField>
    <pivotField name="VPH_Quantity (doses)_stock at end" compact="0" outline="0" multipleItemSelectionAllowed="1" showAll="0">
      <items>
        <item x="0"/>
        <item t="default"/>
      </items>
    </pivotField>
    <pivotField name="VPH_Unopened vial wastage_VVM status" compact="0" outline="0" multipleItemSelectionAllowed="1" showAll="0">
      <items>
        <item x="0"/>
        <item t="default"/>
      </items>
    </pivotField>
    <pivotField name="VPH_Unopened vial wastage_Freezing" compact="0" outline="0" multipleItemSelectionAllowed="1" showAll="0">
      <items>
        <item x="0"/>
        <item t="default"/>
      </items>
    </pivotField>
    <pivotField name="VPH_Unopened vial wastage_Expired" compact="0" outline="0" multipleItemSelectionAllowed="1" showAll="0">
      <items>
        <item x="0"/>
        <item t="default"/>
      </items>
    </pivotField>
    <pivotField name="STATUS OF STOCKS OF SAFE INJECTION EQUIPMENT_ADS_0.05ml_receive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STATUS OF STOCKS OF SAFE INJECTION EQUIPMENT_ADS_0.05ml_stock at en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STATUS OF STOCKS OF SAFE INJECTION EQUIPMENT_ADS_0.5ml_receive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STATUS OF STOCKS OF SAFE INJECTION EQUIPMENT_ADS_0.5ml_stock at en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STATUS OF STOCKS OF SAFE INJECTION EQUIPMENT_Sdilution_2ml_receiv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STATUS OF STOCKS OF SAFE INJECTION EQUIPMENT_Sdilution_2ml_stock at e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STATUS OF STOCKS OF SAFE INJECTION EQUIPMENT_Sdilution_5ml_receiv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STATUS OF STOCKS OF SAFE INJECTION EQUIPMENT_Sdilution_5ml_stock at e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STATUS OF STOCKS OF SAFE INJECTION EQUIPMENT_Safety boxes_receiv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STATUS OF STOCKS OF SAFE INJECTION EQUIPMENT_Safety boxes_stock at e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ame="A.E.F.I._No. of cases_" compact="0" outline="0" multipleItemSelectionAllowed="1" showAll="0">
      <items>
        <item x="0"/>
        <item x="1"/>
        <item x="2"/>
        <item x="3"/>
        <item t="default"/>
      </items>
    </pivotField>
    <pivotField name="Waste management_No.of boxes used_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Waste management_No.of boxes disposed_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name="Mobilisation sociale_No. of home visits_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Mobilisation sociale_Nbr Enfts rattrapés_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</pivotFields>
  <rowFields>
    <field x="2"/>
  </rowFields>
  <colFields>
    <field x="-2"/>
  </colFields>
  <dataFields>
    <dataField name="Fixed" fld="5" baseField="0"/>
    <dataField name="Outreach" fld="6" baseField="0"/>
    <dataField name="Mobile" fld="7" baseField="0"/>
  </dataFields>
</pivotTableDefinition>
</file>

<file path=xl/pivotTables/pivotTable10.xml><?xml version="1.0" encoding="utf-8"?>
<pivotTableDefinition xmlns="http://schemas.openxmlformats.org/spreadsheetml/2006/main" name="Wastage Data 2" cacheId="0" dataCaption="" rowGrandTotals="0" compact="0" compactData="0">
  <location ref="A25:K35" firstHeaderRow="0" firstDataRow="2" firstDataCol="0"/>
  <pivotFields>
    <pivotField name="Region" compact="0" outline="0" multipleItemSelectionAllowed="1" showAll="0">
      <items>
        <item x="0"/>
        <item t="default"/>
      </items>
    </pivotField>
    <pivotField name="District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onthly reports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_Timeliness_" compact="0" outline="0" multipleItemSelectionAllowed="1" showAll="0">
      <items>
        <item x="0"/>
        <item x="1"/>
        <item t="default"/>
      </items>
    </pivotField>
    <pivotField name="_Facilities reports received_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No. of vaccination sessions__fix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No. of vaccination sessions__outreac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No. of vaccination sessions__mobi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BCG_at birth_Total vacciné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BCG_&gt;1year_Total vacciné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ep-B_at birth_Total vacciné" compact="0" outline="0" multipleItemSelectionAllowed="1" showAll="0">
      <items>
        <item x="0"/>
        <item t="default"/>
      </items>
    </pivotField>
    <pivotField name="VPO-0_at birth_Total vacciné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VPO-1_&lt;1year_Total vacciné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VPO-2_&gt;1year_Total vacciné" compact="0" outline="0" multipleItemSelectionAllowed="1" showAll="0">
      <items>
        <item x="0"/>
        <item x="1"/>
        <item x="2"/>
        <item x="3"/>
        <item x="4"/>
        <item t="default"/>
      </items>
    </pivotField>
    <pivotField name="VPO-2_&lt;1year_Total vacciné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VPO-3_&gt;1year_Total vacciné" compact="0" outline="0" multipleItemSelectionAllowed="1" showAll="0">
      <items>
        <item x="0"/>
        <item x="1"/>
        <item x="2"/>
        <item x="3"/>
        <item x="4"/>
        <item t="default"/>
      </items>
    </pivotField>
    <pivotField name="VPO-3_&lt;1year_Total vacciné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VPO-4_&gt;1year_Total vacciné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VPI_&lt;1year_Total vacciné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name="Penta-1_&lt;1year_Total vacciné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Penta-1_&gt;1year_Total vacciné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enta-2_&lt;1year_Total vacciné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Penta-2_&gt;1year_Total vacciné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enta-3_&lt;1year_Total vacciné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Penta-3_&gt;1year_Total vacciné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neumo-1_&lt;1year_Total vacciné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Pneumo-1_&gt;1year_Total vacciné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neumo-2_&lt;1year_Total vacciné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Pneumo-2_&gt;1year_Total vacciné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neumo-3_&lt;1year_Total vacciné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Pneumo-3_&gt;1year_Total vacciné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Rota-1_&lt;1year_Total vacciné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Rota-2_&lt;1year_Total vacciné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VAR-1_&lt;1year_Total vacciné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VAR-2_&gt;1year_Total vacciné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VAA_&lt;1year_Total vacciné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VAA_&gt;1year_Total vacciné" compact="0" outline="0" multipleItemSelectionAllowed="1" showAll="0">
      <items>
        <item x="0"/>
        <item x="1"/>
        <item x="2"/>
        <item x="3"/>
        <item t="default"/>
      </items>
    </pivotField>
    <pivotField name="MenA_0-11mois_Total vacciné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MenA_&gt;1year_Total vacciné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d-1_Femmes enceintes_Total vacciné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Td-1_Others_Total vacciné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d-2&amp;+_Femmes enceintes_Total vacciné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Td-2&amp;+_Others_Total vacciné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FPNE_Femmes enceintes_Total rapporté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VPH-1_Filles 9 - 13 ans_Total rapporté" compact="0" outline="0" multipleItemSelectionAllowed="1" showAll="0">
      <items>
        <item x="0"/>
        <item x="1"/>
        <item t="default"/>
      </items>
    </pivotField>
    <pivotField name="VPH-2_Filles 9 - 13 ans_Total rapporté" compact="0" outline="0" multipleItemSelectionAllowed="1" showAll="0">
      <items>
        <item x="0"/>
        <item t="default"/>
      </items>
    </pivotField>
    <pivotField name="VACCINE USED_Doses of opened vials_BCG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VACCINE USED_Doses of opened vials_Hep-B" compact="0" outline="0" multipleItemSelectionAllowed="1" showAll="0">
      <items>
        <item x="0"/>
        <item x="1"/>
        <item t="default"/>
      </items>
    </pivotField>
    <pivotField name="VACCINE USED_Doses of opened vials_VPO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name="VACCINE USED_Doses of opened vials_VPI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VACCINE USED_Doses of opened vials_Penta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VACCINE USED_Doses of opened vials_Pneumo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VACCINE USED_Doses of opened vials_Rota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VACCINE USED_Doses of opened vials_VAR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VACCINE USED_Doses of opened vials_VAA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VACCINE USED_Doses of opened vials_MenA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VACCINE USED_Doses of opened vials_T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VACCINE USED_Doses of opened vials_VPH" compact="0" outline="0" multipleItemSelectionAllowed="1" showAll="0">
      <items>
        <item x="0"/>
        <item x="1"/>
        <item t="default"/>
      </items>
    </pivotField>
    <pivotField name="Storage temperatures__°C mini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Storage temperatures__°C max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Alarm episodes__Low Temp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Alarm episodes__High Temp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BCG_Quantity (doses)_receive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BCG_Quantity (doses)_stock at en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BCG_Unopened vial wastage_VVM status" compact="0" outline="0" multipleItemSelectionAllowed="1" showAll="0">
      <items>
        <item x="0"/>
        <item x="1"/>
        <item t="default"/>
      </items>
    </pivotField>
    <pivotField name="BCG_Unopened vial wastage_Freezing" dataField="1" compact="0" outline="0" multipleItemSelectionAllowed="1" showAll="0">
      <items>
        <item x="0"/>
        <item x="1"/>
        <item t="default"/>
      </items>
    </pivotField>
    <pivotField name="BCG_Unopened vial wastage_Expired" compact="0" outline="0" multipleItemSelectionAllowed="1" showAll="0">
      <items>
        <item x="0"/>
        <item t="default"/>
      </items>
    </pivotField>
    <pivotField name="Hep-B_Quantity (doses)_received" compact="0" outline="0" multipleItemSelectionAllowed="1" showAll="0">
      <items>
        <item x="0"/>
        <item x="1"/>
        <item t="default"/>
      </items>
    </pivotField>
    <pivotField name="Hep-B_Quantity (doses)_stock at end" compact="0" outline="0" multipleItemSelectionAllowed="1" showAll="0">
      <items>
        <item x="0"/>
        <item x="1"/>
        <item t="default"/>
      </items>
    </pivotField>
    <pivotField name="Hep-B_Unopened vial wastage_VVM status" compact="0" outline="0" multipleItemSelectionAllowed="1" showAll="0">
      <items>
        <item x="0"/>
        <item x="1"/>
        <item t="default"/>
      </items>
    </pivotField>
    <pivotField name="Hep-B_Unopened vial wastage_Freezing" compact="0" outline="0" multipleItemSelectionAllowed="1" showAll="0">
      <items>
        <item x="0"/>
        <item t="default"/>
      </items>
    </pivotField>
    <pivotField name="Hep-B_Unopened vial wastage_Expired" compact="0" outline="0" multipleItemSelectionAllowed="1" showAll="0">
      <items>
        <item x="0"/>
        <item t="default"/>
      </items>
    </pivotField>
    <pivotField name="VPO_Quantity (doses)_receive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VPO_Quantity (doses)_stock at en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VPO_Unopened vial wastage_VVM status" compact="0" outline="0" multipleItemSelectionAllowed="1" showAll="0">
      <items>
        <item x="0"/>
        <item x="1"/>
        <item x="2"/>
        <item t="default"/>
      </items>
    </pivotField>
    <pivotField name="VPO_Unopened vial wastage_Freezing" dataField="1" compact="0" outline="0" multipleItemSelectionAllowed="1" showAll="0">
      <items>
        <item x="0"/>
        <item x="1"/>
        <item x="2"/>
        <item t="default"/>
      </items>
    </pivotField>
    <pivotField name="VPO_Unopened vial wastage_Expired" compact="0" outline="0" multipleItemSelectionAllowed="1" showAll="0">
      <items>
        <item x="0"/>
        <item x="1"/>
        <item x="2"/>
        <item t="default"/>
      </items>
    </pivotField>
    <pivotField name="VPI_Quantity (doses)_receive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VPI_Quantity (doses)_stock at e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VPI_Unopened vial wastage_VVM status" compact="0" outline="0" multipleItemSelectionAllowed="1" showAll="0">
      <items>
        <item x="0"/>
        <item x="1"/>
        <item t="default"/>
      </items>
    </pivotField>
    <pivotField name="VPI_Unopened vial wastage_Freezing" dataField="1" compact="0" outline="0" multipleItemSelectionAllowed="1" showAll="0">
      <items>
        <item x="0"/>
        <item x="1"/>
        <item t="default"/>
      </items>
    </pivotField>
    <pivotField name="VPI_Unopened vial wastage_Expired" compact="0" outline="0" multipleItemSelectionAllowed="1" showAll="0">
      <items>
        <item x="0"/>
        <item t="default"/>
      </items>
    </pivotField>
    <pivotField name="Penta_Quantity (doses)_receive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name="Penta_Quantity (doses)_stock at en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Penta_Unopened vial wastage_VVM status" compact="0" outline="0" multipleItemSelectionAllowed="1" showAll="0">
      <items>
        <item x="0"/>
        <item t="default"/>
      </items>
    </pivotField>
    <pivotField name="Penta_Unopened vial wastage_Freezing" dataField="1" compact="0" outline="0" multipleItemSelectionAllowed="1" showAll="0">
      <items>
        <item x="0"/>
        <item t="default"/>
      </items>
    </pivotField>
    <pivotField name="Penta_Unopened vial wastage_Expired" compact="0" outline="0" multipleItemSelectionAllowed="1" showAll="0">
      <items>
        <item x="0"/>
        <item x="1"/>
        <item t="default"/>
      </items>
    </pivotField>
    <pivotField name="Pneumo_Quantity (doses)_receive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Pneumo_Quantity (doses)_stock at en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Pneumo_Unopened vial wastage_VVM status" compact="0" outline="0" multipleItemSelectionAllowed="1" showAll="0">
      <items>
        <item x="0"/>
        <item x="1"/>
        <item t="default"/>
      </items>
    </pivotField>
    <pivotField name="Pneumo_Unopened vial wastage_Freezing" dataField="1" compact="0" outline="0" multipleItemSelectionAllowed="1" showAll="0">
      <items>
        <item x="0"/>
        <item t="default"/>
      </items>
    </pivotField>
    <pivotField name="Pneumo_Unopened vial wastage_Expired" compact="0" outline="0" multipleItemSelectionAllowed="1" showAll="0">
      <items>
        <item x="0"/>
        <item t="default"/>
      </items>
    </pivotField>
    <pivotField name="Rota_Quantity (doses)_receive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Rota_Quantity (doses)_stock at en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Rota_Unopened vial wastage_VVM status" compact="0" outline="0" multipleItemSelectionAllowed="1" showAll="0">
      <items>
        <item x="0"/>
        <item x="1"/>
        <item x="2"/>
        <item x="3"/>
        <item t="default"/>
      </items>
    </pivotField>
    <pivotField name="Rota_Unopened vial wastage_Freezing" dataField="1" compact="0" outline="0" multipleItemSelectionAllowed="1" showAll="0">
      <items>
        <item x="0"/>
        <item t="default"/>
      </items>
    </pivotField>
    <pivotField name="Rota_Unopened vial wastage_Expired" compact="0" outline="0" multipleItemSelectionAllowed="1" showAll="0">
      <items>
        <item x="0"/>
        <item t="default"/>
      </items>
    </pivotField>
    <pivotField name="VAR_Quantity (doses)_receive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VAR_Quantity (doses)_stock at en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VAR_Unopened vial wastage_VVM status" compact="0" outline="0" multipleItemSelectionAllowed="1" showAll="0">
      <items>
        <item x="0"/>
        <item t="default"/>
      </items>
    </pivotField>
    <pivotField name="VAR_Unopened vial wastage_Freezing" dataField="1" compact="0" outline="0" multipleItemSelectionAllowed="1" showAll="0">
      <items>
        <item x="0"/>
        <item x="1"/>
        <item t="default"/>
      </items>
    </pivotField>
    <pivotField name="VAR_Unopened vial wastage_Expired" compact="0" outline="0" multipleItemSelectionAllowed="1" showAll="0">
      <items>
        <item x="0"/>
        <item t="default"/>
      </items>
    </pivotField>
    <pivotField name="VAA_Quantity (doses)_receive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VAA_Quantity (doses)_stock at e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VAA_Unopened vial wastage_VVM status" compact="0" outline="0" multipleItemSelectionAllowed="1" showAll="0">
      <items>
        <item x="0"/>
        <item x="1"/>
        <item x="2"/>
        <item x="3"/>
        <item t="default"/>
      </items>
    </pivotField>
    <pivotField name="VAA_Unopened vial wastage_Freezing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VAA_Unopened vial wastage_Expired" compact="0" outline="0" multipleItemSelectionAllowed="1" showAll="0">
      <items>
        <item x="0"/>
        <item t="default"/>
      </items>
    </pivotField>
    <pivotField name="MenA_Quantity (doses)_receive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MenA_Quantity (doses)_stock at e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MenA_Unopened vial wastage_VVM status" compact="0" outline="0" multipleItemSelectionAllowed="1" showAll="0">
      <items>
        <item x="0"/>
        <item x="1"/>
        <item t="default"/>
      </items>
    </pivotField>
    <pivotField name="MenA_Unopened vial wastage_Freezing" dataField="1" compact="0" outline="0" multipleItemSelectionAllowed="1" showAll="0">
      <items>
        <item x="0"/>
        <item x="1"/>
        <item t="default"/>
      </items>
    </pivotField>
    <pivotField name="MenA_Unopened vial wastage_Expired" compact="0" outline="0" multipleItemSelectionAllowed="1" showAll="0">
      <items>
        <item x="0"/>
        <item x="1"/>
        <item t="default"/>
      </items>
    </pivotField>
    <pivotField name="Td_Quantity (doses)_receive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Td_Quantity (doses)_stock at en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Td_Unopened vial wastage_VVM status" compact="0" outline="0" multipleItemSelectionAllowed="1" showAll="0">
      <items>
        <item x="0"/>
        <item x="1"/>
        <item x="2"/>
        <item t="default"/>
      </items>
    </pivotField>
    <pivotField name="Td_Unopened vial wastage_Freezing" dataField="1" compact="0" outline="0" multipleItemSelectionAllowed="1" showAll="0">
      <items>
        <item x="0"/>
        <item t="default"/>
      </items>
    </pivotField>
    <pivotField name="Td_Unopened vial wastage_Expired" compact="0" outline="0" multipleItemSelectionAllowed="1" showAll="0">
      <items>
        <item x="0"/>
        <item t="default"/>
      </items>
    </pivotField>
    <pivotField name="VPH_Quantity (doses)_received" compact="0" outline="0" multipleItemSelectionAllowed="1" showAll="0">
      <items>
        <item x="0"/>
        <item t="default"/>
      </items>
    </pivotField>
    <pivotField name="VPH_Quantity (doses)_stock at end" compact="0" outline="0" multipleItemSelectionAllowed="1" showAll="0">
      <items>
        <item x="0"/>
        <item t="default"/>
      </items>
    </pivotField>
    <pivotField name="VPH_Unopened vial wastage_VVM status" compact="0" outline="0" multipleItemSelectionAllowed="1" showAll="0">
      <items>
        <item x="0"/>
        <item t="default"/>
      </items>
    </pivotField>
    <pivotField name="VPH_Unopened vial wastage_Freezing" compact="0" outline="0" multipleItemSelectionAllowed="1" showAll="0">
      <items>
        <item x="0"/>
        <item t="default"/>
      </items>
    </pivotField>
    <pivotField name="VPH_Unopened vial wastage_Expired" compact="0" outline="0" multipleItemSelectionAllowed="1" showAll="0">
      <items>
        <item x="0"/>
        <item t="default"/>
      </items>
    </pivotField>
    <pivotField name="STATUS OF STOCKS OF SAFE INJECTION EQUIPMENT_ADS_0.05ml_receive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STATUS OF STOCKS OF SAFE INJECTION EQUIPMENT_ADS_0.05ml_stock at en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STATUS OF STOCKS OF SAFE INJECTION EQUIPMENT_ADS_0.5ml_receive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STATUS OF STOCKS OF SAFE INJECTION EQUIPMENT_ADS_0.5ml_stock at en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STATUS OF STOCKS OF SAFE INJECTION EQUIPMENT_Sdilution_2ml_receiv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STATUS OF STOCKS OF SAFE INJECTION EQUIPMENT_Sdilution_2ml_stock at e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STATUS OF STOCKS OF SAFE INJECTION EQUIPMENT_Sdilution_5ml_receiv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STATUS OF STOCKS OF SAFE INJECTION EQUIPMENT_Sdilution_5ml_stock at e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STATUS OF STOCKS OF SAFE INJECTION EQUIPMENT_Safety boxes_receiv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STATUS OF STOCKS OF SAFE INJECTION EQUIPMENT_Safety boxes_stock at e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ame="A.E.F.I._No. of cases_" compact="0" outline="0" multipleItemSelectionAllowed="1" showAll="0">
      <items>
        <item x="0"/>
        <item x="1"/>
        <item x="2"/>
        <item x="3"/>
        <item t="default"/>
      </items>
    </pivotField>
    <pivotField name="Waste management_No.of boxes used_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Waste management_No.of boxes disposed_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name="Mobilisation sociale_No. of home visits_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Mobilisation sociale_Nbr Enfts rattrapés_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</pivotFields>
  <rowFields>
    <field x="2"/>
  </rowFields>
  <colFields>
    <field x="-2"/>
  </colFields>
  <dataFields>
    <dataField name="SUM of BCG_Unopened vial wastage_Freezing" fld="65" baseField="0"/>
    <dataField name="SUM of VPO_Unopened vial wastage_Freezing" fld="75" baseField="0"/>
    <dataField name="SUM of VPI_Unopened vial wastage_Freezing" fld="80" baseField="0"/>
    <dataField name="SUM of Penta_Unopened vial wastage_Freezing" fld="85" baseField="0"/>
    <dataField name="SUM of Pneumo_Unopened vial wastage_Freezing" fld="90" baseField="0"/>
    <dataField name="SUM of Rota_Unopened vial wastage_Freezing" fld="95" baseField="0"/>
    <dataField name="SUM of VAR_Unopened vial wastage_Freezing" fld="100" baseField="0"/>
    <dataField name="SUM of VAA_Unopened vial wastage_Freezing" fld="105" baseField="0"/>
    <dataField name="SUM of MenA_Unopened vial wastage_Freezing" fld="110" baseField="0"/>
    <dataField name="SUM of Td_Unopened vial wastage_Freezing" fld="115" baseField="0"/>
  </dataFields>
</pivotTableDefinition>
</file>

<file path=xl/pivotTables/pivotTable2.xml><?xml version="1.0" encoding="utf-8"?>
<pivotTableDefinition xmlns="http://schemas.openxmlformats.org/spreadsheetml/2006/main" name="Pivot Table 1 2" cacheId="0" dataCaption="" rowGrandTotals="0" compact="0" compactData="0">
  <location ref="J1:M9" firstHeaderRow="0" firstDataRow="2" firstDataCol="0"/>
  <pivotFields>
    <pivotField name="Region" compact="0" outline="0" multipleItemSelectionAllowed="1" showAll="0">
      <items>
        <item x="0"/>
        <item t="default"/>
      </items>
    </pivotField>
    <pivotField name="Districts" axis="axisRow" compact="0" outline="0" multipleItemSelectionAllowed="1" showAll="0" sortType="ascending">
      <items>
        <item x="0"/>
        <item x="6"/>
        <item x="5"/>
        <item x="7"/>
        <item x="4"/>
        <item x="3"/>
        <item x="2"/>
        <item x="1"/>
        <item t="default"/>
      </items>
    </pivotField>
    <pivotField name="Monthly reports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_Timeliness_" compact="0" outline="0" multipleItemSelectionAllowed="1" showAll="0">
      <items>
        <item x="0"/>
        <item x="1"/>
        <item t="default"/>
      </items>
    </pivotField>
    <pivotField name="_Facilities reports received_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No. of vaccination sessions__fix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No. of vaccination sessions__outreach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No. of vaccination sessions__mobil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BCG_at birth_Total vacciné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BCG_&gt;1year_Total vacciné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ep-B_at birth_Total vacciné" compact="0" outline="0" multipleItemSelectionAllowed="1" showAll="0">
      <items>
        <item x="0"/>
        <item t="default"/>
      </items>
    </pivotField>
    <pivotField name="VPO-0_at birth_Total vacciné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VPO-1_&lt;1year_Total vacciné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VPO-2_&gt;1year_Total vacciné" compact="0" outline="0" multipleItemSelectionAllowed="1" showAll="0">
      <items>
        <item x="0"/>
        <item x="1"/>
        <item x="2"/>
        <item x="3"/>
        <item x="4"/>
        <item t="default"/>
      </items>
    </pivotField>
    <pivotField name="VPO-2_&lt;1year_Total vacciné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VPO-3_&gt;1year_Total vacciné" compact="0" outline="0" multipleItemSelectionAllowed="1" showAll="0">
      <items>
        <item x="0"/>
        <item x="1"/>
        <item x="2"/>
        <item x="3"/>
        <item x="4"/>
        <item t="default"/>
      </items>
    </pivotField>
    <pivotField name="VPO-3_&lt;1year_Total vacciné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VPO-4_&gt;1year_Total vacciné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VPI_&lt;1year_Total vacciné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name="Penta-1_&lt;1year_Total vacciné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Penta-1_&gt;1year_Total vacciné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enta-2_&lt;1year_Total vacciné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Penta-2_&gt;1year_Total vacciné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enta-3_&lt;1year_Total vacciné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Penta-3_&gt;1year_Total vacciné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neumo-1_&lt;1year_Total vacciné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Pneumo-1_&gt;1year_Total vacciné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neumo-2_&lt;1year_Total vacciné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Pneumo-2_&gt;1year_Total vacciné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neumo-3_&lt;1year_Total vacciné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Pneumo-3_&gt;1year_Total vacciné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Rota-1_&lt;1year_Total vacciné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Rota-2_&lt;1year_Total vacciné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VAR-1_&lt;1year_Total vacciné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VAR-2_&gt;1year_Total vacciné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VAA_&lt;1year_Total vacciné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VAA_&gt;1year_Total vacciné" compact="0" outline="0" multipleItemSelectionAllowed="1" showAll="0">
      <items>
        <item x="0"/>
        <item x="1"/>
        <item x="2"/>
        <item x="3"/>
        <item t="default"/>
      </items>
    </pivotField>
    <pivotField name="MenA_0-11mois_Total vacciné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MenA_&gt;1year_Total vacciné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d-1_Femmes enceintes_Total vacciné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Td-1_Others_Total vacciné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d-2&amp;+_Femmes enceintes_Total vacciné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Td-2&amp;+_Others_Total vacciné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FPNE_Femmes enceintes_Total rapporté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VPH-1_Filles 9 - 13 ans_Total rapporté" compact="0" outline="0" multipleItemSelectionAllowed="1" showAll="0">
      <items>
        <item x="0"/>
        <item x="1"/>
        <item t="default"/>
      </items>
    </pivotField>
    <pivotField name="VPH-2_Filles 9 - 13 ans_Total rapporté" compact="0" outline="0" multipleItemSelectionAllowed="1" showAll="0">
      <items>
        <item x="0"/>
        <item t="default"/>
      </items>
    </pivotField>
    <pivotField name="VACCINE USED_Doses of opened vials_BCG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VACCINE USED_Doses of opened vials_Hep-B" compact="0" outline="0" multipleItemSelectionAllowed="1" showAll="0">
      <items>
        <item x="0"/>
        <item x="1"/>
        <item t="default"/>
      </items>
    </pivotField>
    <pivotField name="VACCINE USED_Doses of opened vials_VPO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name="VACCINE USED_Doses of opened vials_VPI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VACCINE USED_Doses of opened vials_Penta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VACCINE USED_Doses of opened vials_Pneumo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VACCINE USED_Doses of opened vials_Rota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VACCINE USED_Doses of opened vials_VAR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VACCINE USED_Doses of opened vials_VAA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VACCINE USED_Doses of opened vials_MenA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VACCINE USED_Doses of opened vials_T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VACCINE USED_Doses of opened vials_VPH" compact="0" outline="0" multipleItemSelectionAllowed="1" showAll="0">
      <items>
        <item x="0"/>
        <item x="1"/>
        <item t="default"/>
      </items>
    </pivotField>
    <pivotField name="Storage temperatures__°C mini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Storage temperatures__°C max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Alarm episodes__Low Temp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Alarm episodes__High Temp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BCG_Quantity (doses)_receive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BCG_Quantity (doses)_stock at en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BCG_Unopened vial wastage_VVM status" compact="0" outline="0" multipleItemSelectionAllowed="1" showAll="0">
      <items>
        <item x="0"/>
        <item x="1"/>
        <item t="default"/>
      </items>
    </pivotField>
    <pivotField name="BCG_Unopened vial wastage_Freezing" compact="0" outline="0" multipleItemSelectionAllowed="1" showAll="0">
      <items>
        <item x="0"/>
        <item x="1"/>
        <item t="default"/>
      </items>
    </pivotField>
    <pivotField name="BCG_Unopened vial wastage_Expired" compact="0" outline="0" multipleItemSelectionAllowed="1" showAll="0">
      <items>
        <item x="0"/>
        <item t="default"/>
      </items>
    </pivotField>
    <pivotField name="Hep-B_Quantity (doses)_received" compact="0" outline="0" multipleItemSelectionAllowed="1" showAll="0">
      <items>
        <item x="0"/>
        <item x="1"/>
        <item t="default"/>
      </items>
    </pivotField>
    <pivotField name="Hep-B_Quantity (doses)_stock at end" compact="0" outline="0" multipleItemSelectionAllowed="1" showAll="0">
      <items>
        <item x="0"/>
        <item x="1"/>
        <item t="default"/>
      </items>
    </pivotField>
    <pivotField name="Hep-B_Unopened vial wastage_VVM status" compact="0" outline="0" multipleItemSelectionAllowed="1" showAll="0">
      <items>
        <item x="0"/>
        <item x="1"/>
        <item t="default"/>
      </items>
    </pivotField>
    <pivotField name="Hep-B_Unopened vial wastage_Freezing" compact="0" outline="0" multipleItemSelectionAllowed="1" showAll="0">
      <items>
        <item x="0"/>
        <item t="default"/>
      </items>
    </pivotField>
    <pivotField name="Hep-B_Unopened vial wastage_Expired" compact="0" outline="0" multipleItemSelectionAllowed="1" showAll="0">
      <items>
        <item x="0"/>
        <item t="default"/>
      </items>
    </pivotField>
    <pivotField name="VPO_Quantity (doses)_receive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VPO_Quantity (doses)_stock at en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VPO_Unopened vial wastage_VVM status" compact="0" outline="0" multipleItemSelectionAllowed="1" showAll="0">
      <items>
        <item x="0"/>
        <item x="1"/>
        <item x="2"/>
        <item t="default"/>
      </items>
    </pivotField>
    <pivotField name="VPO_Unopened vial wastage_Freezing" compact="0" outline="0" multipleItemSelectionAllowed="1" showAll="0">
      <items>
        <item x="0"/>
        <item x="1"/>
        <item x="2"/>
        <item t="default"/>
      </items>
    </pivotField>
    <pivotField name="VPO_Unopened vial wastage_Expired" compact="0" outline="0" multipleItemSelectionAllowed="1" showAll="0">
      <items>
        <item x="0"/>
        <item x="1"/>
        <item x="2"/>
        <item t="default"/>
      </items>
    </pivotField>
    <pivotField name="VPI_Quantity (doses)_receive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VPI_Quantity (doses)_stock at e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VPI_Unopened vial wastage_VVM status" compact="0" outline="0" multipleItemSelectionAllowed="1" showAll="0">
      <items>
        <item x="0"/>
        <item x="1"/>
        <item t="default"/>
      </items>
    </pivotField>
    <pivotField name="VPI_Unopened vial wastage_Freezing" compact="0" outline="0" multipleItemSelectionAllowed="1" showAll="0">
      <items>
        <item x="0"/>
        <item x="1"/>
        <item t="default"/>
      </items>
    </pivotField>
    <pivotField name="VPI_Unopened vial wastage_Expired" compact="0" outline="0" multipleItemSelectionAllowed="1" showAll="0">
      <items>
        <item x="0"/>
        <item t="default"/>
      </items>
    </pivotField>
    <pivotField name="Penta_Quantity (doses)_receive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name="Penta_Quantity (doses)_stock at en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Penta_Unopened vial wastage_VVM status" compact="0" outline="0" multipleItemSelectionAllowed="1" showAll="0">
      <items>
        <item x="0"/>
        <item t="default"/>
      </items>
    </pivotField>
    <pivotField name="Penta_Unopened vial wastage_Freezing" compact="0" outline="0" multipleItemSelectionAllowed="1" showAll="0">
      <items>
        <item x="0"/>
        <item t="default"/>
      </items>
    </pivotField>
    <pivotField name="Penta_Unopened vial wastage_Expired" compact="0" outline="0" multipleItemSelectionAllowed="1" showAll="0">
      <items>
        <item x="0"/>
        <item x="1"/>
        <item t="default"/>
      </items>
    </pivotField>
    <pivotField name="Pneumo_Quantity (doses)_receive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Pneumo_Quantity (doses)_stock at en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Pneumo_Unopened vial wastage_VVM status" compact="0" outline="0" multipleItemSelectionAllowed="1" showAll="0">
      <items>
        <item x="0"/>
        <item x="1"/>
        <item t="default"/>
      </items>
    </pivotField>
    <pivotField name="Pneumo_Unopened vial wastage_Freezing" compact="0" outline="0" multipleItemSelectionAllowed="1" showAll="0">
      <items>
        <item x="0"/>
        <item t="default"/>
      </items>
    </pivotField>
    <pivotField name="Pneumo_Unopened vial wastage_Expired" compact="0" outline="0" multipleItemSelectionAllowed="1" showAll="0">
      <items>
        <item x="0"/>
        <item t="default"/>
      </items>
    </pivotField>
    <pivotField name="Rota_Quantity (doses)_receive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Rota_Quantity (doses)_stock at en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Rota_Unopened vial wastage_VVM status" compact="0" outline="0" multipleItemSelectionAllowed="1" showAll="0">
      <items>
        <item x="0"/>
        <item x="1"/>
        <item x="2"/>
        <item x="3"/>
        <item t="default"/>
      </items>
    </pivotField>
    <pivotField name="Rota_Unopened vial wastage_Freezing" compact="0" outline="0" multipleItemSelectionAllowed="1" showAll="0">
      <items>
        <item x="0"/>
        <item t="default"/>
      </items>
    </pivotField>
    <pivotField name="Rota_Unopened vial wastage_Expired" compact="0" outline="0" multipleItemSelectionAllowed="1" showAll="0">
      <items>
        <item x="0"/>
        <item t="default"/>
      </items>
    </pivotField>
    <pivotField name="VAR_Quantity (doses)_receive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VAR_Quantity (doses)_stock at en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VAR_Unopened vial wastage_VVM status" compact="0" outline="0" multipleItemSelectionAllowed="1" showAll="0">
      <items>
        <item x="0"/>
        <item t="default"/>
      </items>
    </pivotField>
    <pivotField name="VAR_Unopened vial wastage_Freezing" compact="0" outline="0" multipleItemSelectionAllowed="1" showAll="0">
      <items>
        <item x="0"/>
        <item x="1"/>
        <item t="default"/>
      </items>
    </pivotField>
    <pivotField name="VAR_Unopened vial wastage_Expired" compact="0" outline="0" multipleItemSelectionAllowed="1" showAll="0">
      <items>
        <item x="0"/>
        <item t="default"/>
      </items>
    </pivotField>
    <pivotField name="VAA_Quantity (doses)_receive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VAA_Quantity (doses)_stock at e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VAA_Unopened vial wastage_VVM status" compact="0" outline="0" multipleItemSelectionAllowed="1" showAll="0">
      <items>
        <item x="0"/>
        <item x="1"/>
        <item x="2"/>
        <item x="3"/>
        <item t="default"/>
      </items>
    </pivotField>
    <pivotField name="VAA_Unopened vial wastage_Freezing" compact="0" outline="0" multipleItemSelectionAllowed="1" showAll="0">
      <items>
        <item x="0"/>
        <item x="1"/>
        <item x="2"/>
        <item x="3"/>
        <item x="4"/>
        <item t="default"/>
      </items>
    </pivotField>
    <pivotField name="VAA_Unopened vial wastage_Expired" compact="0" outline="0" multipleItemSelectionAllowed="1" showAll="0">
      <items>
        <item x="0"/>
        <item t="default"/>
      </items>
    </pivotField>
    <pivotField name="MenA_Quantity (doses)_receive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MenA_Quantity (doses)_stock at e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MenA_Unopened vial wastage_VVM status" compact="0" outline="0" multipleItemSelectionAllowed="1" showAll="0">
      <items>
        <item x="0"/>
        <item x="1"/>
        <item t="default"/>
      </items>
    </pivotField>
    <pivotField name="MenA_Unopened vial wastage_Freezing" compact="0" outline="0" multipleItemSelectionAllowed="1" showAll="0">
      <items>
        <item x="0"/>
        <item x="1"/>
        <item t="default"/>
      </items>
    </pivotField>
    <pivotField name="MenA_Unopened vial wastage_Expired" compact="0" outline="0" multipleItemSelectionAllowed="1" showAll="0">
      <items>
        <item x="0"/>
        <item x="1"/>
        <item t="default"/>
      </items>
    </pivotField>
    <pivotField name="Td_Quantity (doses)_receive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Td_Quantity (doses)_stock at en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Td_Unopened vial wastage_VVM status" compact="0" outline="0" multipleItemSelectionAllowed="1" showAll="0">
      <items>
        <item x="0"/>
        <item x="1"/>
        <item x="2"/>
        <item t="default"/>
      </items>
    </pivotField>
    <pivotField name="Td_Unopened vial wastage_Freezing" compact="0" outline="0" multipleItemSelectionAllowed="1" showAll="0">
      <items>
        <item x="0"/>
        <item t="default"/>
      </items>
    </pivotField>
    <pivotField name="Td_Unopened vial wastage_Expired" compact="0" outline="0" multipleItemSelectionAllowed="1" showAll="0">
      <items>
        <item x="0"/>
        <item t="default"/>
      </items>
    </pivotField>
    <pivotField name="VPH_Quantity (doses)_received" compact="0" outline="0" multipleItemSelectionAllowed="1" showAll="0">
      <items>
        <item x="0"/>
        <item t="default"/>
      </items>
    </pivotField>
    <pivotField name="VPH_Quantity (doses)_stock at end" compact="0" outline="0" multipleItemSelectionAllowed="1" showAll="0">
      <items>
        <item x="0"/>
        <item t="default"/>
      </items>
    </pivotField>
    <pivotField name="VPH_Unopened vial wastage_VVM status" compact="0" outline="0" multipleItemSelectionAllowed="1" showAll="0">
      <items>
        <item x="0"/>
        <item t="default"/>
      </items>
    </pivotField>
    <pivotField name="VPH_Unopened vial wastage_Freezing" compact="0" outline="0" multipleItemSelectionAllowed="1" showAll="0">
      <items>
        <item x="0"/>
        <item t="default"/>
      </items>
    </pivotField>
    <pivotField name="VPH_Unopened vial wastage_Expired" compact="0" outline="0" multipleItemSelectionAllowed="1" showAll="0">
      <items>
        <item x="0"/>
        <item t="default"/>
      </items>
    </pivotField>
    <pivotField name="STATUS OF STOCKS OF SAFE INJECTION EQUIPMENT_ADS_0.05ml_receive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STATUS OF STOCKS OF SAFE INJECTION EQUIPMENT_ADS_0.05ml_stock at en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STATUS OF STOCKS OF SAFE INJECTION EQUIPMENT_ADS_0.5ml_receive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STATUS OF STOCKS OF SAFE INJECTION EQUIPMENT_ADS_0.5ml_stock at en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STATUS OF STOCKS OF SAFE INJECTION EQUIPMENT_Sdilution_2ml_receiv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STATUS OF STOCKS OF SAFE INJECTION EQUIPMENT_Sdilution_2ml_stock at e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STATUS OF STOCKS OF SAFE INJECTION EQUIPMENT_Sdilution_5ml_receiv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STATUS OF STOCKS OF SAFE INJECTION EQUIPMENT_Sdilution_5ml_stock at e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STATUS OF STOCKS OF SAFE INJECTION EQUIPMENT_Safety boxes_receiv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STATUS OF STOCKS OF SAFE INJECTION EQUIPMENT_Safety boxes_stock at e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ame="A.E.F.I._No. of cases_" compact="0" outline="0" multipleItemSelectionAllowed="1" showAll="0">
      <items>
        <item x="0"/>
        <item x="1"/>
        <item x="2"/>
        <item x="3"/>
        <item t="default"/>
      </items>
    </pivotField>
    <pivotField name="Waste management_No.of boxes used_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Waste management_No.of boxes disposed_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name="Mobilisation sociale_No. of home visits_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Mobilisation sociale_Nbr Enfts rattrapés_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</pivotFields>
  <rowFields>
    <field x="1"/>
  </rowFields>
  <colFields>
    <field x="-2"/>
  </colFields>
  <dataFields>
    <dataField name="Fixed" fld="5" baseField="0"/>
    <dataField name="Outreach" fld="6" baseField="0"/>
    <dataField name="Mobile" fld="7" baseField="0"/>
  </dataFields>
</pivotTableDefinition>
</file>

<file path=xl/pivotTables/pivotTable3.xml><?xml version="1.0" encoding="utf-8"?>
<pivotTableDefinition xmlns="http://schemas.openxmlformats.org/spreadsheetml/2006/main" name="Pivot Table 1 3" cacheId="0" dataCaption="" rowGrandTotals="0" compact="0" compactData="0">
  <location ref="R17:AB27" firstHeaderRow="0" firstDataRow="2" firstDataCol="0"/>
  <pivotFields>
    <pivotField name="Region" compact="0" outline="0" multipleItemSelectionAllowed="1" showAll="0">
      <items>
        <item x="0"/>
        <item t="default"/>
      </items>
    </pivotField>
    <pivotField name="District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onthly reports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_Timeliness_" compact="0" outline="0" multipleItemSelectionAllowed="1" showAll="0">
      <items>
        <item x="0"/>
        <item x="1"/>
        <item t="default"/>
      </items>
    </pivotField>
    <pivotField name="_Facilities reports received_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No. of vaccination sessions__fix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No. of vaccination sessions__outreac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No. of vaccination sessions__mobi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BCG_at birth_Total vacciné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BCG_&gt;1year_Total vacciné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ep-B_at birth_Total vacciné" compact="0" outline="0" multipleItemSelectionAllowed="1" showAll="0">
      <items>
        <item x="0"/>
        <item t="default"/>
      </items>
    </pivotField>
    <pivotField name="VPO-0_at birth_Total vacciné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VPO-1_&lt;1year_Total vacciné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VPO-2_&gt;1year_Total vacciné" compact="0" outline="0" multipleItemSelectionAllowed="1" showAll="0">
      <items>
        <item x="0"/>
        <item x="1"/>
        <item x="2"/>
        <item x="3"/>
        <item x="4"/>
        <item t="default"/>
      </items>
    </pivotField>
    <pivotField name="VPO-2_&lt;1year_Total vacciné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VPO-3_&gt;1year_Total vacciné" compact="0" outline="0" multipleItemSelectionAllowed="1" showAll="0">
      <items>
        <item x="0"/>
        <item x="1"/>
        <item x="2"/>
        <item x="3"/>
        <item x="4"/>
        <item t="default"/>
      </items>
    </pivotField>
    <pivotField name="VPO-3_&lt;1year_Total vacciné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VPO-4_&gt;1year_Total vacciné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VPI_&lt;1year_Total vacciné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name="Penta-1_&lt;1year_Total vacciné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Penta-1_&gt;1year_Total vacciné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enta-2_&lt;1year_Total vacciné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Penta-2_&gt;1year_Total vacciné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enta-3_&lt;1year_Total vacciné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Penta-3_&gt;1year_Total vacciné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neumo-1_&lt;1year_Total vacciné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Pneumo-1_&gt;1year_Total vacciné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neumo-2_&lt;1year_Total vacciné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Pneumo-2_&gt;1year_Total vacciné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neumo-3_&lt;1year_Total vacciné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Pneumo-3_&gt;1year_Total vacciné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Rota-1_&lt;1year_Total vacciné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Rota-2_&lt;1year_Total vacciné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VAR-1_&lt;1year_Total vacciné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VAR-2_&gt;1year_Total vacciné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VAA_&lt;1year_Total vacciné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VAA_&gt;1year_Total vacciné" compact="0" outline="0" multipleItemSelectionAllowed="1" showAll="0">
      <items>
        <item x="0"/>
        <item x="1"/>
        <item x="2"/>
        <item x="3"/>
        <item t="default"/>
      </items>
    </pivotField>
    <pivotField name="MenA_0-11mois_Total vacciné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MenA_&gt;1year_Total vacciné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d-1_Femmes enceintes_Total vacciné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Td-1_Others_Total vacciné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d-2&amp;+_Femmes enceintes_Total vacciné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Td-2&amp;+_Others_Total vacciné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FPNE_Femmes enceintes_Total rapporté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VPH-1_Filles 9 - 13 ans_Total rapporté" compact="0" outline="0" multipleItemSelectionAllowed="1" showAll="0">
      <items>
        <item x="0"/>
        <item x="1"/>
        <item t="default"/>
      </items>
    </pivotField>
    <pivotField name="VPH-2_Filles 9 - 13 ans_Total rapporté" compact="0" outline="0" multipleItemSelectionAllowed="1" showAll="0">
      <items>
        <item x="0"/>
        <item t="default"/>
      </items>
    </pivotField>
    <pivotField name="VACCINE USED_Doses of opened vials_BCG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VACCINE USED_Doses of opened vials_Hep-B" compact="0" outline="0" multipleItemSelectionAllowed="1" showAll="0">
      <items>
        <item x="0"/>
        <item x="1"/>
        <item t="default"/>
      </items>
    </pivotField>
    <pivotField name="VACCINE USED_Doses of opened vials_VPO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name="VACCINE USED_Doses of opened vials_VPI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VACCINE USED_Doses of opened vials_Penta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VACCINE USED_Doses of opened vials_Pneumo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VACCINE USED_Doses of opened vials_Rota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VACCINE USED_Doses of opened vials_VAR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VACCINE USED_Doses of opened vials_VAA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VACCINE USED_Doses of opened vials_MenA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VACCINE USED_Doses of opened vials_T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VACCINE USED_Doses of opened vials_VPH" compact="0" outline="0" multipleItemSelectionAllowed="1" showAll="0">
      <items>
        <item x="0"/>
        <item x="1"/>
        <item t="default"/>
      </items>
    </pivotField>
    <pivotField name="Storage temperatures__°C mini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Storage temperatures__°C max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Alarm episodes__Low Temp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Alarm episodes__High Temp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BCG_Quantity (doses)_receive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BCG_Quantity (doses)_stock at en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BCG_Unopened vial wastage_VVM status" dataField="1" compact="0" outline="0" multipleItemSelectionAllowed="1" showAll="0">
      <items>
        <item x="0"/>
        <item x="1"/>
        <item t="default"/>
      </items>
    </pivotField>
    <pivotField name="BCG_Unopened vial wastage_Freezing" compact="0" outline="0" multipleItemSelectionAllowed="1" showAll="0">
      <items>
        <item x="0"/>
        <item x="1"/>
        <item t="default"/>
      </items>
    </pivotField>
    <pivotField name="BCG_Unopened vial wastage_Expired" compact="0" outline="0" multipleItemSelectionAllowed="1" showAll="0">
      <items>
        <item x="0"/>
        <item t="default"/>
      </items>
    </pivotField>
    <pivotField name="Hep-B_Quantity (doses)_received" compact="0" outline="0" multipleItemSelectionAllowed="1" showAll="0">
      <items>
        <item x="0"/>
        <item x="1"/>
        <item t="default"/>
      </items>
    </pivotField>
    <pivotField name="Hep-B_Quantity (doses)_stock at end" compact="0" outline="0" multipleItemSelectionAllowed="1" showAll="0">
      <items>
        <item x="0"/>
        <item x="1"/>
        <item t="default"/>
      </items>
    </pivotField>
    <pivotField name="Hep-B_Unopened vial wastage_VVM status" compact="0" outline="0" multipleItemSelectionAllowed="1" showAll="0">
      <items>
        <item x="0"/>
        <item x="1"/>
        <item t="default"/>
      </items>
    </pivotField>
    <pivotField name="Hep-B_Unopened vial wastage_Freezing" compact="0" outline="0" multipleItemSelectionAllowed="1" showAll="0">
      <items>
        <item x="0"/>
        <item t="default"/>
      </items>
    </pivotField>
    <pivotField name="Hep-B_Unopened vial wastage_Expired" compact="0" outline="0" multipleItemSelectionAllowed="1" showAll="0">
      <items>
        <item x="0"/>
        <item t="default"/>
      </items>
    </pivotField>
    <pivotField name="VPO_Quantity (doses)_receive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VPO_Quantity (doses)_stock at en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VPO_Unopened vial wastage_VVM status" dataField="1" compact="0" outline="0" multipleItemSelectionAllowed="1" showAll="0">
      <items>
        <item x="0"/>
        <item x="1"/>
        <item x="2"/>
        <item t="default"/>
      </items>
    </pivotField>
    <pivotField name="VPO_Unopened vial wastage_Freezing" compact="0" outline="0" multipleItemSelectionAllowed="1" showAll="0">
      <items>
        <item x="0"/>
        <item x="1"/>
        <item x="2"/>
        <item t="default"/>
      </items>
    </pivotField>
    <pivotField name="VPO_Unopened vial wastage_Expired" compact="0" outline="0" multipleItemSelectionAllowed="1" showAll="0">
      <items>
        <item x="0"/>
        <item x="1"/>
        <item x="2"/>
        <item t="default"/>
      </items>
    </pivotField>
    <pivotField name="VPI_Quantity (doses)_receive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VPI_Quantity (doses)_stock at e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VPI_Unopened vial wastage_VVM status" dataField="1" compact="0" outline="0" multipleItemSelectionAllowed="1" showAll="0">
      <items>
        <item x="0"/>
        <item x="1"/>
        <item t="default"/>
      </items>
    </pivotField>
    <pivotField name="VPI_Unopened vial wastage_Freezing" compact="0" outline="0" multipleItemSelectionAllowed="1" showAll="0">
      <items>
        <item x="0"/>
        <item x="1"/>
        <item t="default"/>
      </items>
    </pivotField>
    <pivotField name="VPI_Unopened vial wastage_Expired" compact="0" outline="0" multipleItemSelectionAllowed="1" showAll="0">
      <items>
        <item x="0"/>
        <item t="default"/>
      </items>
    </pivotField>
    <pivotField name="Penta_Quantity (doses)_receive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name="Penta_Quantity (doses)_stock at en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Penta_Unopened vial wastage_VVM status" dataField="1" compact="0" outline="0" multipleItemSelectionAllowed="1" showAll="0">
      <items>
        <item x="0"/>
        <item t="default"/>
      </items>
    </pivotField>
    <pivotField name="Penta_Unopened vial wastage_Freezing" compact="0" outline="0" multipleItemSelectionAllowed="1" showAll="0">
      <items>
        <item x="0"/>
        <item t="default"/>
      </items>
    </pivotField>
    <pivotField name="Penta_Unopened vial wastage_Expired" compact="0" outline="0" multipleItemSelectionAllowed="1" showAll="0">
      <items>
        <item x="0"/>
        <item x="1"/>
        <item t="default"/>
      </items>
    </pivotField>
    <pivotField name="Pneumo_Quantity (doses)_receive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Pneumo_Quantity (doses)_stock at en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Pneumo_Unopened vial wastage_VVM status" dataField="1" compact="0" outline="0" multipleItemSelectionAllowed="1" showAll="0">
      <items>
        <item x="0"/>
        <item x="1"/>
        <item t="default"/>
      </items>
    </pivotField>
    <pivotField name="Pneumo_Unopened vial wastage_Freezing" compact="0" outline="0" multipleItemSelectionAllowed="1" showAll="0">
      <items>
        <item x="0"/>
        <item t="default"/>
      </items>
    </pivotField>
    <pivotField name="Pneumo_Unopened vial wastage_Expired" compact="0" outline="0" multipleItemSelectionAllowed="1" showAll="0">
      <items>
        <item x="0"/>
        <item t="default"/>
      </items>
    </pivotField>
    <pivotField name="Rota_Quantity (doses)_receive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Rota_Quantity (doses)_stock at en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Rota_Unopened vial wastage_VVM status" dataField="1" compact="0" outline="0" multipleItemSelectionAllowed="1" showAll="0">
      <items>
        <item x="0"/>
        <item x="1"/>
        <item x="2"/>
        <item x="3"/>
        <item t="default"/>
      </items>
    </pivotField>
    <pivotField name="Rota_Unopened vial wastage_Freezing" compact="0" outline="0" multipleItemSelectionAllowed="1" showAll="0">
      <items>
        <item x="0"/>
        <item t="default"/>
      </items>
    </pivotField>
    <pivotField name="Rota_Unopened vial wastage_Expired" compact="0" outline="0" multipleItemSelectionAllowed="1" showAll="0">
      <items>
        <item x="0"/>
        <item t="default"/>
      </items>
    </pivotField>
    <pivotField name="VAR_Quantity (doses)_receive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VAR_Quantity (doses)_stock at en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VAR_Unopened vial wastage_VVM status" dataField="1" compact="0" outline="0" multipleItemSelectionAllowed="1" showAll="0">
      <items>
        <item x="0"/>
        <item t="default"/>
      </items>
    </pivotField>
    <pivotField name="VAR_Unopened vial wastage_Freezing" compact="0" outline="0" multipleItemSelectionAllowed="1" showAll="0">
      <items>
        <item x="0"/>
        <item x="1"/>
        <item t="default"/>
      </items>
    </pivotField>
    <pivotField name="VAR_Unopened vial wastage_Expired" compact="0" outline="0" multipleItemSelectionAllowed="1" showAll="0">
      <items>
        <item x="0"/>
        <item t="default"/>
      </items>
    </pivotField>
    <pivotField name="VAA_Quantity (doses)_receive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VAA_Quantity (doses)_stock at e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VAA_Unopened vial wastage_VVM status" dataField="1" compact="0" outline="0" multipleItemSelectionAllowed="1" showAll="0">
      <items>
        <item x="0"/>
        <item x="1"/>
        <item x="2"/>
        <item x="3"/>
        <item t="default"/>
      </items>
    </pivotField>
    <pivotField name="VAA_Unopened vial wastage_Freezing" compact="0" outline="0" multipleItemSelectionAllowed="1" showAll="0">
      <items>
        <item x="0"/>
        <item x="1"/>
        <item x="2"/>
        <item x="3"/>
        <item x="4"/>
        <item t="default"/>
      </items>
    </pivotField>
    <pivotField name="VAA_Unopened vial wastage_Expired" compact="0" outline="0" multipleItemSelectionAllowed="1" showAll="0">
      <items>
        <item x="0"/>
        <item t="default"/>
      </items>
    </pivotField>
    <pivotField name="MenA_Quantity (doses)_receive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MenA_Quantity (doses)_stock at e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MenA_Unopened vial wastage_VVM status" dataField="1" compact="0" outline="0" multipleItemSelectionAllowed="1" showAll="0">
      <items>
        <item x="0"/>
        <item x="1"/>
        <item t="default"/>
      </items>
    </pivotField>
    <pivotField name="MenA_Unopened vial wastage_Freezing" compact="0" outline="0" multipleItemSelectionAllowed="1" showAll="0">
      <items>
        <item x="0"/>
        <item x="1"/>
        <item t="default"/>
      </items>
    </pivotField>
    <pivotField name="MenA_Unopened vial wastage_Expired" compact="0" outline="0" multipleItemSelectionAllowed="1" showAll="0">
      <items>
        <item x="0"/>
        <item x="1"/>
        <item t="default"/>
      </items>
    </pivotField>
    <pivotField name="Td_Quantity (doses)_receive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Td_Quantity (doses)_stock at en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Td_Unopened vial wastage_VVM status" dataField="1" compact="0" outline="0" multipleItemSelectionAllowed="1" showAll="0">
      <items>
        <item x="0"/>
        <item x="1"/>
        <item x="2"/>
        <item t="default"/>
      </items>
    </pivotField>
    <pivotField name="Td_Unopened vial wastage_Freezing" compact="0" outline="0" multipleItemSelectionAllowed="1" showAll="0">
      <items>
        <item x="0"/>
        <item t="default"/>
      </items>
    </pivotField>
    <pivotField name="Td_Unopened vial wastage_Expired" compact="0" outline="0" multipleItemSelectionAllowed="1" showAll="0">
      <items>
        <item x="0"/>
        <item t="default"/>
      </items>
    </pivotField>
    <pivotField name="VPH_Quantity (doses)_received" compact="0" outline="0" multipleItemSelectionAllowed="1" showAll="0">
      <items>
        <item x="0"/>
        <item t="default"/>
      </items>
    </pivotField>
    <pivotField name="VPH_Quantity (doses)_stock at end" compact="0" outline="0" multipleItemSelectionAllowed="1" showAll="0">
      <items>
        <item x="0"/>
        <item t="default"/>
      </items>
    </pivotField>
    <pivotField name="VPH_Unopened vial wastage_VVM status" compact="0" outline="0" multipleItemSelectionAllowed="1" showAll="0">
      <items>
        <item x="0"/>
        <item t="default"/>
      </items>
    </pivotField>
    <pivotField name="VPH_Unopened vial wastage_Freezing" compact="0" outline="0" multipleItemSelectionAllowed="1" showAll="0">
      <items>
        <item x="0"/>
        <item t="default"/>
      </items>
    </pivotField>
    <pivotField name="VPH_Unopened vial wastage_Expired" compact="0" outline="0" multipleItemSelectionAllowed="1" showAll="0">
      <items>
        <item x="0"/>
        <item t="default"/>
      </items>
    </pivotField>
    <pivotField name="STATUS OF STOCKS OF SAFE INJECTION EQUIPMENT_ADS_0.05ml_receive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STATUS OF STOCKS OF SAFE INJECTION EQUIPMENT_ADS_0.05ml_stock at en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STATUS OF STOCKS OF SAFE INJECTION EQUIPMENT_ADS_0.5ml_receive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STATUS OF STOCKS OF SAFE INJECTION EQUIPMENT_ADS_0.5ml_stock at en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STATUS OF STOCKS OF SAFE INJECTION EQUIPMENT_Sdilution_2ml_receiv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STATUS OF STOCKS OF SAFE INJECTION EQUIPMENT_Sdilution_2ml_stock at e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STATUS OF STOCKS OF SAFE INJECTION EQUIPMENT_Sdilution_5ml_receiv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STATUS OF STOCKS OF SAFE INJECTION EQUIPMENT_Sdilution_5ml_stock at e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STATUS OF STOCKS OF SAFE INJECTION EQUIPMENT_Safety boxes_receiv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STATUS OF STOCKS OF SAFE INJECTION EQUIPMENT_Safety boxes_stock at e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ame="A.E.F.I._No. of cases_" compact="0" outline="0" multipleItemSelectionAllowed="1" showAll="0">
      <items>
        <item x="0"/>
        <item x="1"/>
        <item x="2"/>
        <item x="3"/>
        <item t="default"/>
      </items>
    </pivotField>
    <pivotField name="Waste management_No.of boxes used_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Waste management_No.of boxes disposed_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name="Mobilisation sociale_No. of home visits_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Mobilisation sociale_Nbr Enfts rattrapés_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</pivotFields>
  <rowFields>
    <field x="2"/>
  </rowFields>
  <colFields>
    <field x="-2"/>
  </colFields>
  <dataFields>
    <dataField name="SUM of BCG_Unopened vial wastage_VVM status" fld="64" baseField="0"/>
    <dataField name="SUM of VPO_Unopened vial wastage_VVM status" fld="74" baseField="0"/>
    <dataField name="SUM of VPI_Unopened vial wastage_VVM status" fld="79" baseField="0"/>
    <dataField name="SUM of Penta_Unopened vial wastage_VVM status" fld="84" baseField="0"/>
    <dataField name="SUM of Pneumo_Unopened vial wastage_VVM status" fld="89" baseField="0"/>
    <dataField name="SUM of Rota_Unopened vial wastage_VVM status" fld="94" baseField="0"/>
    <dataField name="SUM of VAR_Unopened vial wastage_VVM status" fld="99" baseField="0"/>
    <dataField name="SUM of VAA_Unopened vial wastage_VVM status" fld="104" baseField="0"/>
    <dataField name="SUM of MenA_Unopened vial wastage_VVM status" fld="109" baseField="0"/>
    <dataField name="SUM of Td_Unopened vial wastage_VVM status" fld="114" baseField="0"/>
  </dataFields>
</pivotTableDefinition>
</file>

<file path=xl/pivotTables/pivotTable4.xml><?xml version="1.0" encoding="utf-8"?>
<pivotTableDefinition xmlns="http://schemas.openxmlformats.org/spreadsheetml/2006/main" name="Pivot Table 1 4" cacheId="0" dataCaption="" compact="0" compactData="0">
  <location ref="A54:U55" firstHeaderRow="0" firstDataRow="2" firstDataCol="0" rowPageCount="1" colPageCount="1"/>
  <pivotFields>
    <pivotField name="Region" compact="0" outline="0" multipleItemSelectionAllowed="1" showAll="0">
      <items>
        <item x="0"/>
        <item t="default"/>
      </items>
    </pivotField>
    <pivotField name="Districts" axis="axisRow" compact="0" outline="0" multipleItemSelectionAllowed="1" showAll="0" sortType="ascending">
      <items>
        <item x="0"/>
        <item x="6"/>
        <item x="5"/>
        <item x="7"/>
        <item x="4"/>
        <item x="3"/>
        <item x="2"/>
        <item x="1"/>
        <item t="default"/>
      </items>
    </pivotField>
    <pivotField name="Monthly reports" axis="axisPage" compact="0" numFmtId="164" outline="0" multipleItemSelectionAllowed="1" showAll="0">
      <items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t="default"/>
      </items>
    </pivotField>
    <pivotField name="_Timeliness_" compact="0" outline="0" multipleItemSelectionAllowed="1" showAll="0">
      <items>
        <item x="0"/>
        <item x="1"/>
        <item t="default"/>
      </items>
    </pivotField>
    <pivotField name="_Facilities reports received_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No. of vaccination sessions__fix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No. of vaccination sessions__outreac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No. of vaccination sessions__mobi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BCG_at birth_Total vacciné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BCG_&gt;1year_Total vacciné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ep-B_at birth_Total vacciné" compact="0" outline="0" multipleItemSelectionAllowed="1" showAll="0">
      <items>
        <item x="0"/>
        <item t="default"/>
      </items>
    </pivotField>
    <pivotField name="VPO-0_at birth_Total vacciné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VPO-1_&lt;1year_Total vacciné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VPO-2_&gt;1year_Total vacciné" compact="0" outline="0" multipleItemSelectionAllowed="1" showAll="0">
      <items>
        <item x="0"/>
        <item x="1"/>
        <item x="2"/>
        <item x="3"/>
        <item x="4"/>
        <item t="default"/>
      </items>
    </pivotField>
    <pivotField name="VPO-2_&lt;1year_Total vacciné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VPO-3_&gt;1year_Total vacciné" compact="0" outline="0" multipleItemSelectionAllowed="1" showAll="0">
      <items>
        <item x="0"/>
        <item x="1"/>
        <item x="2"/>
        <item x="3"/>
        <item x="4"/>
        <item t="default"/>
      </items>
    </pivotField>
    <pivotField name="VPO-3_&lt;1year_Total vacciné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VPO-4_&gt;1year_Total vacciné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VPI_&lt;1year_Total vacciné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name="Penta-1_&lt;1year_Total vacciné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Penta-1_&gt;1year_Total vacciné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enta-2_&lt;1year_Total vacciné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Penta-2_&gt;1year_Total vacciné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enta-3_&lt;1year_Total vacciné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Penta-3_&gt;1year_Total vacciné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neumo-1_&lt;1year_Total vacciné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Pneumo-1_&gt;1year_Total vacciné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neumo-2_&lt;1year_Total vacciné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Pneumo-2_&gt;1year_Total vacciné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neumo-3_&lt;1year_Total vacciné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Pneumo-3_&gt;1year_Total vacciné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Rota-1_&lt;1year_Total vacciné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Rota-2_&lt;1year_Total vacciné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VAR-1_&lt;1year_Total vacciné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VAR-2_&gt;1year_Total vacciné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VAA_&lt;1year_Total vacciné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VAA_&gt;1year_Total vacciné" compact="0" outline="0" multipleItemSelectionAllowed="1" showAll="0">
      <items>
        <item x="0"/>
        <item x="1"/>
        <item x="2"/>
        <item x="3"/>
        <item t="default"/>
      </items>
    </pivotField>
    <pivotField name="MenA_0-11mois_Total vacciné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MenA_&gt;1year_Total vacciné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d-1_Femmes enceintes_Total vacciné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Td-1_Others_Total vacciné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d-2&amp;+_Femmes enceintes_Total vacciné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Td-2&amp;+_Others_Total vacciné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FPNE_Femmes enceintes_Total rapporté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VPH-1_Filles 9 - 13 ans_Total rapporté" compact="0" outline="0" multipleItemSelectionAllowed="1" showAll="0">
      <items>
        <item x="0"/>
        <item x="1"/>
        <item t="default"/>
      </items>
    </pivotField>
    <pivotField name="VPH-2_Filles 9 - 13 ans_Total rapporté" compact="0" outline="0" multipleItemSelectionAllowed="1" showAll="0">
      <items>
        <item x="0"/>
        <item t="default"/>
      </items>
    </pivotField>
    <pivotField name="VACCINE USED_Doses of opened vials_BCG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VACCINE USED_Doses of opened vials_Hep-B" compact="0" outline="0" multipleItemSelectionAllowed="1" showAll="0">
      <items>
        <item x="0"/>
        <item x="1"/>
        <item t="default"/>
      </items>
    </pivotField>
    <pivotField name="VACCINE USED_Doses of opened vials_VPO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name="VACCINE USED_Doses of opened vials_VPI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VACCINE USED_Doses of opened vials_Penta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VACCINE USED_Doses of opened vials_Pneumo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VACCINE USED_Doses of opened vials_Rota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VACCINE USED_Doses of opened vials_VAR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VACCINE USED_Doses of opened vials_VAA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VACCINE USED_Doses of opened vials_MenA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VACCINE USED_Doses of opened vials_T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VACCINE USED_Doses of opened vials_VPH" compact="0" outline="0" multipleItemSelectionAllowed="1" showAll="0">
      <items>
        <item x="0"/>
        <item x="1"/>
        <item t="default"/>
      </items>
    </pivotField>
    <pivotField name="Storage temperatures__°C mini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Storage temperatures__°C max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Alarm episodes__Low Temp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Alarm episodes__High Temp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BCG_Quantity (doses)_received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BCG_Quantity (doses)_stock at end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BCG_Unopened vial wastage_VVM status" compact="0" outline="0" multipleItemSelectionAllowed="1" showAll="0">
      <items>
        <item x="0"/>
        <item x="1"/>
        <item t="default"/>
      </items>
    </pivotField>
    <pivotField name="BCG_Unopened vial wastage_Freezing" compact="0" outline="0" multipleItemSelectionAllowed="1" showAll="0">
      <items>
        <item x="0"/>
        <item x="1"/>
        <item t="default"/>
      </items>
    </pivotField>
    <pivotField name="BCG_Unopened vial wastage_Expired" compact="0" outline="0" multipleItemSelectionAllowed="1" showAll="0">
      <items>
        <item x="0"/>
        <item t="default"/>
      </items>
    </pivotField>
    <pivotField name="Hep-B_Quantity (doses)_received" compact="0" outline="0" multipleItemSelectionAllowed="1" showAll="0">
      <items>
        <item x="0"/>
        <item x="1"/>
        <item t="default"/>
      </items>
    </pivotField>
    <pivotField name="Hep-B_Quantity (doses)_stock at end" compact="0" outline="0" multipleItemSelectionAllowed="1" showAll="0">
      <items>
        <item x="0"/>
        <item x="1"/>
        <item t="default"/>
      </items>
    </pivotField>
    <pivotField name="Hep-B_Unopened vial wastage_VVM status" compact="0" outline="0" multipleItemSelectionAllowed="1" showAll="0">
      <items>
        <item x="0"/>
        <item x="1"/>
        <item t="default"/>
      </items>
    </pivotField>
    <pivotField name="Hep-B_Unopened vial wastage_Freezing" compact="0" outline="0" multipleItemSelectionAllowed="1" showAll="0">
      <items>
        <item x="0"/>
        <item t="default"/>
      </items>
    </pivotField>
    <pivotField name="Hep-B_Unopened vial wastage_Expired" compact="0" outline="0" multipleItemSelectionAllowed="1" showAll="0">
      <items>
        <item x="0"/>
        <item t="default"/>
      </items>
    </pivotField>
    <pivotField name="VPO_Quantity (doses)_received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VPO_Quantity (doses)_stock at end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VPO_Unopened vial wastage_VVM status" compact="0" outline="0" multipleItemSelectionAllowed="1" showAll="0">
      <items>
        <item x="0"/>
        <item x="1"/>
        <item x="2"/>
        <item t="default"/>
      </items>
    </pivotField>
    <pivotField name="VPO_Unopened vial wastage_Freezing" compact="0" outline="0" multipleItemSelectionAllowed="1" showAll="0">
      <items>
        <item x="0"/>
        <item x="1"/>
        <item x="2"/>
        <item t="default"/>
      </items>
    </pivotField>
    <pivotField name="VPO_Unopened vial wastage_Expired" compact="0" outline="0" multipleItemSelectionAllowed="1" showAll="0">
      <items>
        <item x="0"/>
        <item x="1"/>
        <item x="2"/>
        <item t="default"/>
      </items>
    </pivotField>
    <pivotField name="VPI_Quantity (doses)_received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VPI_Quantity (doses)_stock at en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VPI_Unopened vial wastage_VVM status" compact="0" outline="0" multipleItemSelectionAllowed="1" showAll="0">
      <items>
        <item x="0"/>
        <item x="1"/>
        <item t="default"/>
      </items>
    </pivotField>
    <pivotField name="VPI_Unopened vial wastage_Freezing" compact="0" outline="0" multipleItemSelectionAllowed="1" showAll="0">
      <items>
        <item x="0"/>
        <item x="1"/>
        <item t="default"/>
      </items>
    </pivotField>
    <pivotField name="VPI_Unopened vial wastage_Expired" compact="0" outline="0" multipleItemSelectionAllowed="1" showAll="0">
      <items>
        <item x="0"/>
        <item t="default"/>
      </items>
    </pivotField>
    <pivotField name="Penta_Quantity (doses)_received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name="Penta_Quantity (doses)_stock at end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Penta_Unopened vial wastage_VVM status" compact="0" outline="0" multipleItemSelectionAllowed="1" showAll="0">
      <items>
        <item x="0"/>
        <item t="default"/>
      </items>
    </pivotField>
    <pivotField name="Penta_Unopened vial wastage_Freezing" compact="0" outline="0" multipleItemSelectionAllowed="1" showAll="0">
      <items>
        <item x="0"/>
        <item t="default"/>
      </items>
    </pivotField>
    <pivotField name="Penta_Unopened vial wastage_Expired" compact="0" outline="0" multipleItemSelectionAllowed="1" showAll="0">
      <items>
        <item x="0"/>
        <item x="1"/>
        <item t="default"/>
      </items>
    </pivotField>
    <pivotField name="Pneumo_Quantity (doses)_received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Pneumo_Quantity (doses)_stock at end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Pneumo_Unopened vial wastage_VVM status" compact="0" outline="0" multipleItemSelectionAllowed="1" showAll="0">
      <items>
        <item x="0"/>
        <item x="1"/>
        <item t="default"/>
      </items>
    </pivotField>
    <pivotField name="Pneumo_Unopened vial wastage_Freezing" compact="0" outline="0" multipleItemSelectionAllowed="1" showAll="0">
      <items>
        <item x="0"/>
        <item t="default"/>
      </items>
    </pivotField>
    <pivotField name="Pneumo_Unopened vial wastage_Expired" compact="0" outline="0" multipleItemSelectionAllowed="1" showAll="0">
      <items>
        <item x="0"/>
        <item t="default"/>
      </items>
    </pivotField>
    <pivotField name="Rota_Quantity (doses)_received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Rota_Quantity (doses)_stock at end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Rota_Unopened vial wastage_VVM status" compact="0" outline="0" multipleItemSelectionAllowed="1" showAll="0">
      <items>
        <item x="0"/>
        <item x="1"/>
        <item x="2"/>
        <item x="3"/>
        <item t="default"/>
      </items>
    </pivotField>
    <pivotField name="Rota_Unopened vial wastage_Freezing" compact="0" outline="0" multipleItemSelectionAllowed="1" showAll="0">
      <items>
        <item x="0"/>
        <item t="default"/>
      </items>
    </pivotField>
    <pivotField name="Rota_Unopened vial wastage_Expired" compact="0" outline="0" multipleItemSelectionAllowed="1" showAll="0">
      <items>
        <item x="0"/>
        <item t="default"/>
      </items>
    </pivotField>
    <pivotField name="VAR_Quantity (doses)_received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VAR_Quantity (doses)_stock at end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VAR_Unopened vial wastage_VVM status" compact="0" outline="0" multipleItemSelectionAllowed="1" showAll="0">
      <items>
        <item x="0"/>
        <item t="default"/>
      </items>
    </pivotField>
    <pivotField name="VAR_Unopened vial wastage_Freezing" compact="0" outline="0" multipleItemSelectionAllowed="1" showAll="0">
      <items>
        <item x="0"/>
        <item x="1"/>
        <item t="default"/>
      </items>
    </pivotField>
    <pivotField name="VAR_Unopened vial wastage_Expired" compact="0" outline="0" multipleItemSelectionAllowed="1" showAll="0">
      <items>
        <item x="0"/>
        <item t="default"/>
      </items>
    </pivotField>
    <pivotField name="VAA_Quantity (doses)_received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VAA_Quantity (doses)_stock at en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VAA_Unopened vial wastage_VVM status" compact="0" outline="0" multipleItemSelectionAllowed="1" showAll="0">
      <items>
        <item x="0"/>
        <item x="1"/>
        <item x="2"/>
        <item x="3"/>
        <item t="default"/>
      </items>
    </pivotField>
    <pivotField name="VAA_Unopened vial wastage_Freezing" compact="0" outline="0" multipleItemSelectionAllowed="1" showAll="0">
      <items>
        <item x="0"/>
        <item x="1"/>
        <item x="2"/>
        <item x="3"/>
        <item x="4"/>
        <item t="default"/>
      </items>
    </pivotField>
    <pivotField name="VAA_Unopened vial wastage_Expired" compact="0" outline="0" multipleItemSelectionAllowed="1" showAll="0">
      <items>
        <item x="0"/>
        <item t="default"/>
      </items>
    </pivotField>
    <pivotField name="MenA_Quantity (doses)_received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MenA_Quantity (doses)_stock at en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MenA_Unopened vial wastage_VVM status" compact="0" outline="0" multipleItemSelectionAllowed="1" showAll="0">
      <items>
        <item x="0"/>
        <item x="1"/>
        <item t="default"/>
      </items>
    </pivotField>
    <pivotField name="MenA_Unopened vial wastage_Freezing" compact="0" outline="0" multipleItemSelectionAllowed="1" showAll="0">
      <items>
        <item x="0"/>
        <item x="1"/>
        <item t="default"/>
      </items>
    </pivotField>
    <pivotField name="MenA_Unopened vial wastage_Expired" compact="0" outline="0" multipleItemSelectionAllowed="1" showAll="0">
      <items>
        <item x="0"/>
        <item x="1"/>
        <item t="default"/>
      </items>
    </pivotField>
    <pivotField name="Td_Quantity (doses)_received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Td_Quantity (doses)_stock at end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Td_Unopened vial wastage_VVM status" compact="0" outline="0" multipleItemSelectionAllowed="1" showAll="0">
      <items>
        <item x="0"/>
        <item x="1"/>
        <item x="2"/>
        <item t="default"/>
      </items>
    </pivotField>
    <pivotField name="Td_Unopened vial wastage_Freezing" compact="0" outline="0" multipleItemSelectionAllowed="1" showAll="0">
      <items>
        <item x="0"/>
        <item t="default"/>
      </items>
    </pivotField>
    <pivotField name="Td_Unopened vial wastage_Expired" compact="0" outline="0" multipleItemSelectionAllowed="1" showAll="0">
      <items>
        <item x="0"/>
        <item t="default"/>
      </items>
    </pivotField>
    <pivotField name="VPH_Quantity (doses)_received" compact="0" outline="0" multipleItemSelectionAllowed="1" showAll="0">
      <items>
        <item x="0"/>
        <item t="default"/>
      </items>
    </pivotField>
    <pivotField name="VPH_Quantity (doses)_stock at end" compact="0" outline="0" multipleItemSelectionAllowed="1" showAll="0">
      <items>
        <item x="0"/>
        <item t="default"/>
      </items>
    </pivotField>
    <pivotField name="VPH_Unopened vial wastage_VVM status" compact="0" outline="0" multipleItemSelectionAllowed="1" showAll="0">
      <items>
        <item x="0"/>
        <item t="default"/>
      </items>
    </pivotField>
    <pivotField name="VPH_Unopened vial wastage_Freezing" compact="0" outline="0" multipleItemSelectionAllowed="1" showAll="0">
      <items>
        <item x="0"/>
        <item t="default"/>
      </items>
    </pivotField>
    <pivotField name="VPH_Unopened vial wastage_Expired" compact="0" outline="0" multipleItemSelectionAllowed="1" showAll="0">
      <items>
        <item x="0"/>
        <item t="default"/>
      </items>
    </pivotField>
    <pivotField name="STATUS OF STOCKS OF SAFE INJECTION EQUIPMENT_ADS_0.05ml_receive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STATUS OF STOCKS OF SAFE INJECTION EQUIPMENT_ADS_0.05ml_stock at en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STATUS OF STOCKS OF SAFE INJECTION EQUIPMENT_ADS_0.5ml_receive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STATUS OF STOCKS OF SAFE INJECTION EQUIPMENT_ADS_0.5ml_stock at en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STATUS OF STOCKS OF SAFE INJECTION EQUIPMENT_Sdilution_2ml_receiv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STATUS OF STOCKS OF SAFE INJECTION EQUIPMENT_Sdilution_2ml_stock at e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STATUS OF STOCKS OF SAFE INJECTION EQUIPMENT_Sdilution_5ml_receiv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STATUS OF STOCKS OF SAFE INJECTION EQUIPMENT_Sdilution_5ml_stock at e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STATUS OF STOCKS OF SAFE INJECTION EQUIPMENT_Safety boxes_receiv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STATUS OF STOCKS OF SAFE INJECTION EQUIPMENT_Safety boxes_stock at e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ame="A.E.F.I._No. of cases_" compact="0" outline="0" multipleItemSelectionAllowed="1" showAll="0">
      <items>
        <item x="0"/>
        <item x="1"/>
        <item x="2"/>
        <item x="3"/>
        <item t="default"/>
      </items>
    </pivotField>
    <pivotField name="Waste management_No.of boxes used_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Waste management_No.of boxes disposed_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name="Mobilisation sociale_No. of home visits_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Mobilisation sociale_Nbr Enfts rattrapés_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</pivotFields>
  <rowFields>
    <field x="1"/>
  </rowFields>
  <colFields>
    <field x="-2"/>
  </colFields>
  <pageFields>
    <pageField fld="2"/>
  </pageFields>
  <dataFields>
    <dataField name="SUM of BCG_Quantity (doses)_received" fld="62" baseField="0"/>
    <dataField name="SUM of BCG_Quantity (doses)_stock at end" fld="63" baseField="0"/>
    <dataField name="SUM of VPO_Quantity (doses)_received" fld="72" baseField="0"/>
    <dataField name="SUM of VPO_Quantity (doses)_stock at end" fld="73" baseField="0"/>
    <dataField name="SUM of VPI_Quantity (doses)_received" fld="77" baseField="0"/>
    <dataField name="SUM of VPI_Quantity (doses)_stock at end" fld="78" baseField="0"/>
    <dataField name="SUM of Penta_Quantity (doses)_received" fld="82" baseField="0"/>
    <dataField name="SUM of Penta_Quantity (doses)_stock at end" fld="83" baseField="0"/>
    <dataField name="SUM of Pneumo_Quantity (doses)_received" fld="87" baseField="0"/>
    <dataField name="SUM of Pneumo_Quantity (doses)_stock at end" fld="88" baseField="0"/>
    <dataField name="SUM of Rota_Quantity (doses)_received" fld="92" baseField="0"/>
    <dataField name="SUM of Rota_Quantity (doses)_stock at end" fld="93" baseField="0"/>
    <dataField name="SUM of VAR_Quantity (doses)_received" fld="97" baseField="0"/>
    <dataField name="SUM of VAR_Quantity (doses)_stock at end" fld="98" baseField="0"/>
    <dataField name="SUM of VAA_Quantity (doses)_received" fld="102" baseField="0"/>
    <dataField name="SUM of VAA_Quantity (doses)_stock at end" fld="103" baseField="0"/>
    <dataField name="SUM of MenA_Quantity (doses)_received" fld="107" baseField="0"/>
    <dataField name="SUM of MenA_Quantity (doses)_stock at end" fld="108" baseField="0"/>
    <dataField name="SUM of Td_Quantity (doses)_received" fld="112" baseField="0"/>
    <dataField name="SUM of Td_Quantity (doses)_stock at end" fld="113" baseField="0"/>
  </dataFields>
</pivotTableDefinition>
</file>

<file path=xl/pivotTables/pivotTable5.xml><?xml version="1.0" encoding="utf-8"?>
<pivotTableDefinition xmlns="http://schemas.openxmlformats.org/spreadsheetml/2006/main" name="Pivot Table 2" cacheId="1" dataCaption="" compact="0" compactData="0">
  <location ref="K1:M10" firstHeaderRow="0" firstDataRow="2" firstDataCol="0"/>
  <pivotFields>
    <pivotField name="Districts" axis="axisRow" compact="0" outline="0" multipleItemSelectionAllowed="1" showAll="0" sortType="ascending">
      <items>
        <item x="0"/>
        <item x="6"/>
        <item x="5"/>
        <item x="7"/>
        <item x="4"/>
        <item x="3"/>
        <item x="2"/>
        <item x="1"/>
        <item t="default"/>
      </items>
    </pivotField>
    <pivotField name="Monthly reports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BCG_Quantity (doses)_receive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VPO_Quantity (doses)_receive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VPI_Quantity (doses)_receive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Penta_Quantity (doses)_receive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name="Pneumo_Quantity (doses)_receive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Rota_Quantity (doses)_receive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VAR_Quantity (doses)_receive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VAA_Quantity (doses)_receive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MenA_Quantity (doses)_receive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Td_Quantity (doses)_receive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TOTAL DOSES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BCG Vol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BCG Dil Vol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VPO Vol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VPI Vol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Penta Vol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name="Pneumo Vol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Rota Vol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VAR Vol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VAR Dil Vol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VAA Vol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VAA Dil Vol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MenA Vol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mena vol2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Td Vol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Total Volume (L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Utilization with 3990L Capacity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</pivotFields>
  <rowFields>
    <field x="0"/>
  </rowFields>
  <colFields>
    <field x="-2"/>
  </colFields>
  <dataFields>
    <dataField name="SUM of TOTAL DOSES" fld="12" baseField="0"/>
    <dataField name="SUM of Total Volume (L)" fld="27" baseField="0"/>
  </dataFields>
</pivotTableDefinition>
</file>

<file path=xl/pivotTables/pivotTable6.xml><?xml version="1.0" encoding="utf-8"?>
<pivotTableDefinition xmlns="http://schemas.openxmlformats.org/spreadsheetml/2006/main" name="Pivot Table 2 2" cacheId="1" dataCaption="" rowGrandTotals="0" compact="0" compactData="0">
  <location ref="R1:S9" firstHeaderRow="0" firstDataRow="1" firstDataCol="0"/>
  <pivotFields>
    <pivotField name="Districts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Monthly reports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BCG_Quantity (doses)_receive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VPO_Quantity (doses)_receive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VPI_Quantity (doses)_receive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Penta_Quantity (doses)_receive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name="Pneumo_Quantity (doses)_receive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Rota_Quantity (doses)_receive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VAR_Quantity (doses)_receive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VAA_Quantity (doses)_receive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MenA_Quantity (doses)_receive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Td_Quantity (doses)_receive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TOTAL DOSE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BCG Vol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BCG Dil Vol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VPO Vol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VPI Vol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Penta Vol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name="Pneumo Vol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Rota Vol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VAR Vol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VAR Dil Vol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VAA Vol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VAA Dil Vol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MenA Vol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mena vol2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Td Vol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Total Volume (L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Utilization with 3990L Capacity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</pivotFields>
  <rowFields>
    <field x="0"/>
  </rowFields>
  <dataFields>
    <dataField name="Total Volume (L)" fld="27" baseField="0"/>
  </dataFields>
</pivotTableDefinition>
</file>

<file path=xl/pivotTables/pivotTable7.xml><?xml version="1.0" encoding="utf-8"?>
<pivotTableDefinition xmlns="http://schemas.openxmlformats.org/spreadsheetml/2006/main" name="Pivot Table 2 3" cacheId="1" dataCaption="" rowGrandTotals="0" compact="0" compactData="0">
  <location ref="A3:C13" firstHeaderRow="0" firstDataRow="2" firstDataCol="0" rowPageCount="1" colPageCount="1"/>
  <pivotFields>
    <pivotField name="Districts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onthly reports" axis="axisRow" compact="0" numFmtId="166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BCG_Quantity (doses)_receive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VPO_Quantity (doses)_receive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VPI_Quantity (doses)_receive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Penta_Quantity (doses)_receive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name="Pneumo_Quantity (doses)_receive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Rota_Quantity (doses)_receive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VAR_Quantity (doses)_receive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VAA_Quantity (doses)_receive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MenA_Quantity (doses)_receive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Td_Quantity (doses)_receive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TOTAL DOSE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BCG Vol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BCG Dil Vol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VPO Vol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VPI Vol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Penta Vol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name="Pneumo Vol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Rota Vol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VAR Vol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VAR Dil Vol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VAA Vol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VAA Dil Vol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MenA Vol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mena vol2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Td Vol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Total Volume (L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Utilization with 3990L Capacity" dataField="1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</pivotFields>
  <rowFields>
    <field x="1"/>
  </rowFields>
  <colFields>
    <field x="-2"/>
  </colFields>
  <pageFields>
    <pageField fld="0"/>
  </pageFields>
  <dataFields>
    <dataField name="AVERAGE of Total Volume (L)" fld="27" subtotal="average" baseField="0"/>
    <dataField name="AVERAGE of Utilization with 480L Capacity" fld="28" subtotal="average" baseField="0"/>
  </dataFields>
</pivotTableDefinition>
</file>

<file path=xl/pivotTables/pivotTable8.xml><?xml version="1.0" encoding="utf-8"?>
<pivotTableDefinition xmlns="http://schemas.openxmlformats.org/spreadsheetml/2006/main" name="Pivot Table 3" cacheId="2" dataCaption="" rowGrandTotals="0" compact="0" compactData="0">
  <location ref="A1:B9" firstHeaderRow="0" firstDataRow="1" firstDataCol="0"/>
  <pivotFields>
    <pivotField name="Replenishment Frequency" compact="0" outline="0" multipleItemSelectionAllowed="1" showAll="0">
      <items>
        <item x="0"/>
        <item t="default"/>
      </items>
    </pivotField>
    <pivotField name="Districts" axis="axisRow" compact="0" numFmtId="3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Product Volume Each Replenishment Period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Supply Store Administration Level" compact="0" numFmtId="171" outline="0" multipleItemSelectionAllowed="1" showAll="0">
      <items>
        <item x="0"/>
        <item t="default"/>
      </items>
    </pivotField>
    <pivotField name="Supply Store" compact="0" numFmtId="2" outline="0" multipleItemSelectionAllowed="1" showAll="0">
      <items>
        <item x="0"/>
        <item t="default"/>
      </items>
    </pivotField>
    <pivotField name="Destin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SUM of Annual Dose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Cost Per KM" compact="0" outline="0" multipleItemSelectionAllowed="1" showAll="0">
      <items>
        <item x="0"/>
        <item t="default"/>
      </items>
    </pivotField>
    <pivotField name="Distance (KM) - One Way" compact="0" outline="0" multipleItemSelectionAllowed="1" showAll="0">
      <items>
        <item x="0"/>
        <item t="default"/>
      </items>
    </pivotField>
    <pivotField name="Distance (KM)" compact="0" numFmtId="172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otal Annual Cost Per KM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ainten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ransport Cost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Staff" compact="0" numFmtId="2" outline="0" multipleItemSelectionAllowed="1" showAll="0">
      <items>
        <item x="0"/>
        <item t="default"/>
      </items>
    </pivotField>
    <pivotField name="Salary Staff 1" compact="0" outline="0" multipleItemSelectionAllowed="1" showAll="0">
      <items>
        <item x="0"/>
        <item t="default"/>
      </items>
    </pivotField>
    <pivotField name="Hours Spent on Logistics SP per month" compact="0" outline="0" multipleItemSelectionAllowed="1" showAll="0">
      <items>
        <item x="0"/>
        <item t="default"/>
      </items>
    </pivotField>
    <pivotField name="Rate of Salary" compact="0" outline="0" multipleItemSelectionAllowed="1" showAll="0">
      <items>
        <item x="0"/>
        <item t="default"/>
      </items>
    </pivotField>
    <pivotField name="Logistics Salary Per Month Staff 1" compact="0" outline="0" multipleItemSelectionAllowed="1" showAll="0">
      <items>
        <item x="0"/>
        <item t="default"/>
      </items>
    </pivotField>
    <pivotField name="Rate Staff 2" compact="0" outline="0" multipleItemSelectionAllowed="1" showAll="0">
      <items>
        <item x="0"/>
        <item t="default"/>
      </items>
    </pivotField>
    <pivotField name="Hours Spent on Logistics Staff 2" compact="0" outline="0" multipleItemSelectionAllowed="1" showAll="0">
      <items>
        <item x="0"/>
        <item t="default"/>
      </items>
    </pivotField>
    <pivotField name="Salary per Day Staff 2" compact="0" outline="0" multipleItemSelectionAllowed="1" showAll="0">
      <items>
        <item x="0"/>
        <item t="default"/>
      </items>
    </pivotField>
    <pivotField name="Logistics Salary Per Month Staff 2" compact="0" outline="0" multipleItemSelectionAllowed="1" showAll="0">
      <items>
        <item x="0"/>
        <item t="default"/>
      </items>
    </pivotField>
    <pivotField name="Period" compact="0" outline="0" multipleItemSelectionAllowed="1" showAll="0">
      <items>
        <item x="0"/>
        <item t="default"/>
      </items>
    </pivotField>
    <pivotField name="Number of Products" compact="0" outline="0" multipleItemSelectionAllowed="1" showAll="0">
      <items>
        <item x="0"/>
        <item t="default"/>
      </items>
    </pivotField>
    <pivotField name="Annual Logistics Salary" compact="0" outline="0" multipleItemSelectionAllowed="1" showAll="0">
      <items>
        <item x="0"/>
        <item t="default"/>
      </items>
    </pivotField>
    <pivotField name="Per Diem Rate" compact="0" outline="0" multipleItemSelectionAllowed="1" showAll="0">
      <items>
        <item x="0"/>
        <item x="1"/>
        <item t="default"/>
      </items>
    </pivotField>
    <pivotField name="Annual Per Diem" compact="0" numFmtId="4" outline="0" multipleItemSelectionAllowed="1" showAll="0">
      <items>
        <item x="0"/>
        <item x="1"/>
        <item t="default"/>
      </items>
    </pivotField>
    <pivotField name="Annual Transportation Cost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ransport CPD" compact="0" numFmtId="4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rowFields>
    <field x="1"/>
  </rowFields>
</pivotTableDefinition>
</file>

<file path=xl/pivotTables/pivotTable9.xml><?xml version="1.0" encoding="utf-8"?>
<pivotTableDefinition xmlns="http://schemas.openxmlformats.org/spreadsheetml/2006/main" name="Wastage Data" cacheId="0" dataCaption="" rowGrandTotals="0" compact="0" compactData="0">
  <location ref="A1:K11" firstHeaderRow="0" firstDataRow="2" firstDataCol="0"/>
  <pivotFields>
    <pivotField name="Region" compact="0" outline="0" multipleItemSelectionAllowed="1" showAll="0">
      <items>
        <item x="0"/>
        <item t="default"/>
      </items>
    </pivotField>
    <pivotField name="District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onthly reports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_Timeliness_" compact="0" outline="0" multipleItemSelectionAllowed="1" showAll="0">
      <items>
        <item x="0"/>
        <item x="1"/>
        <item t="default"/>
      </items>
    </pivotField>
    <pivotField name="_Facilities reports received_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No. of vaccination sessions__fix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No. of vaccination sessions__outreac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No. of vaccination sessions__mobi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BCG_at birth_Total vacciné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BCG_&gt;1year_Total vacciné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ep-B_at birth_Total vacciné" compact="0" outline="0" multipleItemSelectionAllowed="1" showAll="0">
      <items>
        <item x="0"/>
        <item t="default"/>
      </items>
    </pivotField>
    <pivotField name="VPO-0_at birth_Total vacciné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VPO-1_&lt;1year_Total vacciné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VPO-2_&gt;1year_Total vacciné" compact="0" outline="0" multipleItemSelectionAllowed="1" showAll="0">
      <items>
        <item x="0"/>
        <item x="1"/>
        <item x="2"/>
        <item x="3"/>
        <item x="4"/>
        <item t="default"/>
      </items>
    </pivotField>
    <pivotField name="VPO-2_&lt;1year_Total vacciné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VPO-3_&gt;1year_Total vacciné" compact="0" outline="0" multipleItemSelectionAllowed="1" showAll="0">
      <items>
        <item x="0"/>
        <item x="1"/>
        <item x="2"/>
        <item x="3"/>
        <item x="4"/>
        <item t="default"/>
      </items>
    </pivotField>
    <pivotField name="VPO-3_&lt;1year_Total vacciné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VPO-4_&gt;1year_Total vacciné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VPI_&lt;1year_Total vacciné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name="Penta-1_&lt;1year_Total vacciné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Penta-1_&gt;1year_Total vacciné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enta-2_&lt;1year_Total vacciné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Penta-2_&gt;1year_Total vacciné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enta-3_&lt;1year_Total vacciné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Penta-3_&gt;1year_Total vacciné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neumo-1_&lt;1year_Total vacciné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Pneumo-1_&gt;1year_Total vacciné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neumo-2_&lt;1year_Total vacciné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Pneumo-2_&gt;1year_Total vacciné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neumo-3_&lt;1year_Total vacciné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Pneumo-3_&gt;1year_Total vacciné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Rota-1_&lt;1year_Total vacciné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Rota-2_&lt;1year_Total vacciné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VAR-1_&lt;1year_Total vacciné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VAR-2_&gt;1year_Total vacciné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VAA_&lt;1year_Total vacciné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VAA_&gt;1year_Total vacciné" compact="0" outline="0" multipleItemSelectionAllowed="1" showAll="0">
      <items>
        <item x="0"/>
        <item x="1"/>
        <item x="2"/>
        <item x="3"/>
        <item t="default"/>
      </items>
    </pivotField>
    <pivotField name="MenA_0-11mois_Total vacciné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MenA_&gt;1year_Total vacciné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d-1_Femmes enceintes_Total vacciné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Td-1_Others_Total vacciné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d-2&amp;+_Femmes enceintes_Total vacciné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Td-2&amp;+_Others_Total vacciné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FPNE_Femmes enceintes_Total rapporté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VPH-1_Filles 9 - 13 ans_Total rapporté" compact="0" outline="0" multipleItemSelectionAllowed="1" showAll="0">
      <items>
        <item x="0"/>
        <item x="1"/>
        <item t="default"/>
      </items>
    </pivotField>
    <pivotField name="VPH-2_Filles 9 - 13 ans_Total rapporté" compact="0" outline="0" multipleItemSelectionAllowed="1" showAll="0">
      <items>
        <item x="0"/>
        <item t="default"/>
      </items>
    </pivotField>
    <pivotField name="VACCINE USED_Doses of opened vials_BCG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VACCINE USED_Doses of opened vials_Hep-B" compact="0" outline="0" multipleItemSelectionAllowed="1" showAll="0">
      <items>
        <item x="0"/>
        <item x="1"/>
        <item t="default"/>
      </items>
    </pivotField>
    <pivotField name="VACCINE USED_Doses of opened vials_VPO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name="VACCINE USED_Doses of opened vials_VPI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VACCINE USED_Doses of opened vials_Penta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VACCINE USED_Doses of opened vials_Pneumo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VACCINE USED_Doses of opened vials_Rota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VACCINE USED_Doses of opened vials_VAR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VACCINE USED_Doses of opened vials_VAA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VACCINE USED_Doses of opened vials_MenA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VACCINE USED_Doses of opened vials_T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VACCINE USED_Doses of opened vials_VPH" compact="0" outline="0" multipleItemSelectionAllowed="1" showAll="0">
      <items>
        <item x="0"/>
        <item x="1"/>
        <item t="default"/>
      </items>
    </pivotField>
    <pivotField name="Storage temperatures__°C mini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Storage temperatures__°C max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Alarm episodes__Low Temp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Alarm episodes__High Temp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BCG_Quantity (doses)_receive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BCG_Quantity (doses)_stock at en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BCG_Unopened vial wastage_VVM status" dataField="1" compact="0" outline="0" multipleItemSelectionAllowed="1" showAll="0">
      <items>
        <item x="0"/>
        <item x="1"/>
        <item t="default"/>
      </items>
    </pivotField>
    <pivotField name="BCG_Unopened vial wastage_Freezing" compact="0" outline="0" multipleItemSelectionAllowed="1" showAll="0">
      <items>
        <item x="0"/>
        <item x="1"/>
        <item t="default"/>
      </items>
    </pivotField>
    <pivotField name="BCG_Unopened vial wastage_Expired" compact="0" outline="0" multipleItemSelectionAllowed="1" showAll="0">
      <items>
        <item x="0"/>
        <item t="default"/>
      </items>
    </pivotField>
    <pivotField name="Hep-B_Quantity (doses)_received" compact="0" outline="0" multipleItemSelectionAllowed="1" showAll="0">
      <items>
        <item x="0"/>
        <item x="1"/>
        <item t="default"/>
      </items>
    </pivotField>
    <pivotField name="Hep-B_Quantity (doses)_stock at end" compact="0" outline="0" multipleItemSelectionAllowed="1" showAll="0">
      <items>
        <item x="0"/>
        <item x="1"/>
        <item t="default"/>
      </items>
    </pivotField>
    <pivotField name="Hep-B_Unopened vial wastage_VVM status" compact="0" outline="0" multipleItemSelectionAllowed="1" showAll="0">
      <items>
        <item x="0"/>
        <item x="1"/>
        <item t="default"/>
      </items>
    </pivotField>
    <pivotField name="Hep-B_Unopened vial wastage_Freezing" compact="0" outline="0" multipleItemSelectionAllowed="1" showAll="0">
      <items>
        <item x="0"/>
        <item t="default"/>
      </items>
    </pivotField>
    <pivotField name="Hep-B_Unopened vial wastage_Expired" compact="0" outline="0" multipleItemSelectionAllowed="1" showAll="0">
      <items>
        <item x="0"/>
        <item t="default"/>
      </items>
    </pivotField>
    <pivotField name="VPO_Quantity (doses)_receive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VPO_Quantity (doses)_stock at en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VPO_Unopened vial wastage_VVM status" dataField="1" compact="0" outline="0" multipleItemSelectionAllowed="1" showAll="0">
      <items>
        <item x="0"/>
        <item x="1"/>
        <item x="2"/>
        <item t="default"/>
      </items>
    </pivotField>
    <pivotField name="VPO_Unopened vial wastage_Freezing" compact="0" outline="0" multipleItemSelectionAllowed="1" showAll="0">
      <items>
        <item x="0"/>
        <item x="1"/>
        <item x="2"/>
        <item t="default"/>
      </items>
    </pivotField>
    <pivotField name="VPO_Unopened vial wastage_Expired" compact="0" outline="0" multipleItemSelectionAllowed="1" showAll="0">
      <items>
        <item x="0"/>
        <item x="1"/>
        <item x="2"/>
        <item t="default"/>
      </items>
    </pivotField>
    <pivotField name="VPI_Quantity (doses)_receive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VPI_Quantity (doses)_stock at e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VPI_Unopened vial wastage_VVM status" dataField="1" compact="0" outline="0" multipleItemSelectionAllowed="1" showAll="0">
      <items>
        <item x="0"/>
        <item x="1"/>
        <item t="default"/>
      </items>
    </pivotField>
    <pivotField name="VPI_Unopened vial wastage_Freezing" compact="0" outline="0" multipleItemSelectionAllowed="1" showAll="0">
      <items>
        <item x="0"/>
        <item x="1"/>
        <item t="default"/>
      </items>
    </pivotField>
    <pivotField name="VPI_Unopened vial wastage_Expired" compact="0" outline="0" multipleItemSelectionAllowed="1" showAll="0">
      <items>
        <item x="0"/>
        <item t="default"/>
      </items>
    </pivotField>
    <pivotField name="Penta_Quantity (doses)_receive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name="Penta_Quantity (doses)_stock at en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Penta_Unopened vial wastage_VVM status" dataField="1" compact="0" outline="0" multipleItemSelectionAllowed="1" showAll="0">
      <items>
        <item x="0"/>
        <item t="default"/>
      </items>
    </pivotField>
    <pivotField name="Penta_Unopened vial wastage_Freezing" compact="0" outline="0" multipleItemSelectionAllowed="1" showAll="0">
      <items>
        <item x="0"/>
        <item t="default"/>
      </items>
    </pivotField>
    <pivotField name="Penta_Unopened vial wastage_Expired" compact="0" outline="0" multipleItemSelectionAllowed="1" showAll="0">
      <items>
        <item x="0"/>
        <item x="1"/>
        <item t="default"/>
      </items>
    </pivotField>
    <pivotField name="Pneumo_Quantity (doses)_receive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Pneumo_Quantity (doses)_stock at en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Pneumo_Unopened vial wastage_VVM status" dataField="1" compact="0" outline="0" multipleItemSelectionAllowed="1" showAll="0">
      <items>
        <item x="0"/>
        <item x="1"/>
        <item t="default"/>
      </items>
    </pivotField>
    <pivotField name="Pneumo_Unopened vial wastage_Freezing" compact="0" outline="0" multipleItemSelectionAllowed="1" showAll="0">
      <items>
        <item x="0"/>
        <item t="default"/>
      </items>
    </pivotField>
    <pivotField name="Pneumo_Unopened vial wastage_Expired" compact="0" outline="0" multipleItemSelectionAllowed="1" showAll="0">
      <items>
        <item x="0"/>
        <item t="default"/>
      </items>
    </pivotField>
    <pivotField name="Rota_Quantity (doses)_receive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Rota_Quantity (doses)_stock at en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Rota_Unopened vial wastage_VVM status" dataField="1" compact="0" outline="0" multipleItemSelectionAllowed="1" showAll="0">
      <items>
        <item x="0"/>
        <item x="1"/>
        <item x="2"/>
        <item x="3"/>
        <item t="default"/>
      </items>
    </pivotField>
    <pivotField name="Rota_Unopened vial wastage_Freezing" compact="0" outline="0" multipleItemSelectionAllowed="1" showAll="0">
      <items>
        <item x="0"/>
        <item t="default"/>
      </items>
    </pivotField>
    <pivotField name="Rota_Unopened vial wastage_Expired" compact="0" outline="0" multipleItemSelectionAllowed="1" showAll="0">
      <items>
        <item x="0"/>
        <item t="default"/>
      </items>
    </pivotField>
    <pivotField name="VAR_Quantity (doses)_receive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VAR_Quantity (doses)_stock at en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VAR_Unopened vial wastage_VVM status" dataField="1" compact="0" outline="0" multipleItemSelectionAllowed="1" showAll="0">
      <items>
        <item x="0"/>
        <item t="default"/>
      </items>
    </pivotField>
    <pivotField name="VAR_Unopened vial wastage_Freezing" compact="0" outline="0" multipleItemSelectionAllowed="1" showAll="0">
      <items>
        <item x="0"/>
        <item x="1"/>
        <item t="default"/>
      </items>
    </pivotField>
    <pivotField name="VAR_Unopened vial wastage_Expired" compact="0" outline="0" multipleItemSelectionAllowed="1" showAll="0">
      <items>
        <item x="0"/>
        <item t="default"/>
      </items>
    </pivotField>
    <pivotField name="VAA_Quantity (doses)_receive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VAA_Quantity (doses)_stock at e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VAA_Unopened vial wastage_VVM status" dataField="1" compact="0" outline="0" multipleItemSelectionAllowed="1" showAll="0">
      <items>
        <item x="0"/>
        <item x="1"/>
        <item x="2"/>
        <item x="3"/>
        <item t="default"/>
      </items>
    </pivotField>
    <pivotField name="VAA_Unopened vial wastage_Freezing" compact="0" outline="0" multipleItemSelectionAllowed="1" showAll="0">
      <items>
        <item x="0"/>
        <item x="1"/>
        <item x="2"/>
        <item x="3"/>
        <item x="4"/>
        <item t="default"/>
      </items>
    </pivotField>
    <pivotField name="VAA_Unopened vial wastage_Expired" compact="0" outline="0" multipleItemSelectionAllowed="1" showAll="0">
      <items>
        <item x="0"/>
        <item t="default"/>
      </items>
    </pivotField>
    <pivotField name="MenA_Quantity (doses)_receive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MenA_Quantity (doses)_stock at e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MenA_Unopened vial wastage_VVM status" dataField="1" compact="0" outline="0" multipleItemSelectionAllowed="1" showAll="0">
      <items>
        <item x="0"/>
        <item x="1"/>
        <item t="default"/>
      </items>
    </pivotField>
    <pivotField name="MenA_Unopened vial wastage_Freezing" compact="0" outline="0" multipleItemSelectionAllowed="1" showAll="0">
      <items>
        <item x="0"/>
        <item x="1"/>
        <item t="default"/>
      </items>
    </pivotField>
    <pivotField name="MenA_Unopened vial wastage_Expired" compact="0" outline="0" multipleItemSelectionAllowed="1" showAll="0">
      <items>
        <item x="0"/>
        <item x="1"/>
        <item t="default"/>
      </items>
    </pivotField>
    <pivotField name="Td_Quantity (doses)_receive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Td_Quantity (doses)_stock at en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Td_Unopened vial wastage_VVM status" dataField="1" compact="0" outline="0" multipleItemSelectionAllowed="1" showAll="0">
      <items>
        <item x="0"/>
        <item x="1"/>
        <item x="2"/>
        <item t="default"/>
      </items>
    </pivotField>
    <pivotField name="Td_Unopened vial wastage_Freezing" compact="0" outline="0" multipleItemSelectionAllowed="1" showAll="0">
      <items>
        <item x="0"/>
        <item t="default"/>
      </items>
    </pivotField>
    <pivotField name="Td_Unopened vial wastage_Expired" compact="0" outline="0" multipleItemSelectionAllowed="1" showAll="0">
      <items>
        <item x="0"/>
        <item t="default"/>
      </items>
    </pivotField>
    <pivotField name="VPH_Quantity (doses)_received" compact="0" outline="0" multipleItemSelectionAllowed="1" showAll="0">
      <items>
        <item x="0"/>
        <item t="default"/>
      </items>
    </pivotField>
    <pivotField name="VPH_Quantity (doses)_stock at end" compact="0" outline="0" multipleItemSelectionAllowed="1" showAll="0">
      <items>
        <item x="0"/>
        <item t="default"/>
      </items>
    </pivotField>
    <pivotField name="VPH_Unopened vial wastage_VVM status" compact="0" outline="0" multipleItemSelectionAllowed="1" showAll="0">
      <items>
        <item x="0"/>
        <item t="default"/>
      </items>
    </pivotField>
    <pivotField name="VPH_Unopened vial wastage_Freezing" compact="0" outline="0" multipleItemSelectionAllowed="1" showAll="0">
      <items>
        <item x="0"/>
        <item t="default"/>
      </items>
    </pivotField>
    <pivotField name="VPH_Unopened vial wastage_Expired" compact="0" outline="0" multipleItemSelectionAllowed="1" showAll="0">
      <items>
        <item x="0"/>
        <item t="default"/>
      </items>
    </pivotField>
    <pivotField name="STATUS OF STOCKS OF SAFE INJECTION EQUIPMENT_ADS_0.05ml_receive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STATUS OF STOCKS OF SAFE INJECTION EQUIPMENT_ADS_0.05ml_stock at en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STATUS OF STOCKS OF SAFE INJECTION EQUIPMENT_ADS_0.5ml_receive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STATUS OF STOCKS OF SAFE INJECTION EQUIPMENT_ADS_0.5ml_stock at en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STATUS OF STOCKS OF SAFE INJECTION EQUIPMENT_Sdilution_2ml_receiv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STATUS OF STOCKS OF SAFE INJECTION EQUIPMENT_Sdilution_2ml_stock at e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STATUS OF STOCKS OF SAFE INJECTION EQUIPMENT_Sdilution_5ml_receiv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STATUS OF STOCKS OF SAFE INJECTION EQUIPMENT_Sdilution_5ml_stock at e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STATUS OF STOCKS OF SAFE INJECTION EQUIPMENT_Safety boxes_receiv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STATUS OF STOCKS OF SAFE INJECTION EQUIPMENT_Safety boxes_stock at e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ame="A.E.F.I._No. of cases_" compact="0" outline="0" multipleItemSelectionAllowed="1" showAll="0">
      <items>
        <item x="0"/>
        <item x="1"/>
        <item x="2"/>
        <item x="3"/>
        <item t="default"/>
      </items>
    </pivotField>
    <pivotField name="Waste management_No.of boxes used_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Waste management_No.of boxes disposed_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name="Mobilisation sociale_No. of home visits_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Mobilisation sociale_Nbr Enfts rattrapés_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</pivotFields>
  <rowFields>
    <field x="2"/>
  </rowFields>
  <colFields>
    <field x="-2"/>
  </colFields>
  <dataFields>
    <dataField name="SUM of BCG_Unopened vial wastage_VVM status" fld="64" baseField="0"/>
    <dataField name="SUM of VPO_Unopened vial wastage_VVM status" fld="74" baseField="0"/>
    <dataField name="SUM of VPI_Unopened vial wastage_VVM status" fld="79" baseField="0"/>
    <dataField name="SUM of Penta_Unopened vial wastage_VVM status" fld="84" baseField="0"/>
    <dataField name="SUM of Pneumo_Unopened vial wastage_VVM status" fld="89" baseField="0"/>
    <dataField name="SUM of Rota_Unopened vial wastage_VVM status" fld="94" baseField="0"/>
    <dataField name="SUM of VAR_Unopened vial wastage_VVM status" fld="99" baseField="0"/>
    <dataField name="SUM of VAA_Unopened vial wastage_VVM status" fld="104" baseField="0"/>
    <dataField name="SUM of MenA_Unopened vial wastage_VVM status" fld="109" baseField="0"/>
    <dataField name="SUM of Td_Unopened vial wastage_VVM status" fld="11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pivotTable" Target="../pivotTables/pivotTable6.xml"/><Relationship Id="rId3" Type="http://schemas.openxmlformats.org/officeDocument/2006/relationships/pivotTable" Target="../pivotTables/pivotTable7.xml"/><Relationship Id="rId4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9.xml"/><Relationship Id="rId2" Type="http://schemas.openxmlformats.org/officeDocument/2006/relationships/pivotTable" Target="../pivotTables/pivotTable10.xml"/><Relationship Id="rId3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ht="15.75" customHeight="1">
      <c r="A24" s="5"/>
      <c r="B24" s="5"/>
      <c r="C24" s="5"/>
      <c r="D24" s="5"/>
      <c r="E24" s="5"/>
      <c r="F24" s="5"/>
      <c r="G24" s="5"/>
      <c r="H24" s="6"/>
      <c r="I24" s="5"/>
      <c r="J24" s="5"/>
      <c r="K24" s="5"/>
      <c r="L24" s="5"/>
      <c r="M24" s="5"/>
      <c r="N24" s="5"/>
    </row>
    <row r="25" ht="15.75" customHeight="1">
      <c r="A25" s="5"/>
      <c r="B25" s="5"/>
      <c r="C25" s="5"/>
      <c r="D25" s="5"/>
      <c r="E25" s="5"/>
      <c r="F25" s="5"/>
      <c r="G25" s="7"/>
      <c r="H25" s="8"/>
      <c r="I25" s="9"/>
      <c r="J25" s="5"/>
      <c r="K25" s="5"/>
      <c r="L25" s="5"/>
      <c r="M25" s="5"/>
      <c r="N25" s="5"/>
    </row>
    <row r="26" ht="15.75" customHeight="1">
      <c r="A26" s="5"/>
      <c r="B26" s="5"/>
      <c r="C26" s="5"/>
      <c r="D26" s="5"/>
      <c r="E26" s="5"/>
      <c r="F26" s="5"/>
      <c r="G26" s="5"/>
      <c r="H26" s="4"/>
      <c r="I26" s="5"/>
      <c r="J26" s="5"/>
      <c r="K26" s="5"/>
      <c r="L26" s="5"/>
      <c r="M26" s="5"/>
      <c r="N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N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1.5"/>
    <col customWidth="1" min="3" max="3" width="19.5"/>
    <col customWidth="1" min="4" max="4" width="13.0"/>
    <col customWidth="1" min="5" max="5" width="18.0"/>
    <col customWidth="1" min="6" max="6" width="16.13"/>
  </cols>
  <sheetData>
    <row r="1">
      <c r="A1" s="10" t="s">
        <v>1</v>
      </c>
      <c r="B1" s="11" t="s">
        <v>2</v>
      </c>
      <c r="C1" s="11" t="s">
        <v>3</v>
      </c>
      <c r="D1" s="11" t="s">
        <v>4</v>
      </c>
      <c r="E1" s="11" t="s">
        <v>5</v>
      </c>
      <c r="F1" s="11" t="s">
        <v>6</v>
      </c>
      <c r="G1" s="11" t="s">
        <v>7</v>
      </c>
    </row>
    <row r="2">
      <c r="A2" s="12" t="s">
        <v>8</v>
      </c>
      <c r="B2" s="11">
        <v>12200.0</v>
      </c>
      <c r="C2" s="11">
        <v>50.0</v>
      </c>
      <c r="D2" s="11" t="s">
        <v>9</v>
      </c>
      <c r="E2" s="11" t="str">
        <f>SUM([1]Utilization!B3:K3)</f>
        <v>#ERROR!</v>
      </c>
      <c r="F2" s="11">
        <v>0.0</v>
      </c>
      <c r="G2" s="11"/>
    </row>
    <row r="3">
      <c r="A3" s="12" t="s">
        <v>10</v>
      </c>
      <c r="B3" s="11">
        <v>13400.0</v>
      </c>
      <c r="C3" s="11">
        <v>40.0</v>
      </c>
      <c r="D3" s="11" t="s">
        <v>11</v>
      </c>
      <c r="E3" s="11" t="str">
        <f>SUM([1]Utilization!B3:K3)</f>
        <v>#ERROR!</v>
      </c>
      <c r="F3" s="11">
        <v>20.0</v>
      </c>
      <c r="G3" s="11" t="s">
        <v>12</v>
      </c>
    </row>
    <row r="4">
      <c r="A4" s="12" t="s">
        <v>13</v>
      </c>
      <c r="B4" s="11">
        <v>12300.0</v>
      </c>
      <c r="C4" s="11">
        <v>20.0</v>
      </c>
      <c r="D4" s="11" t="s">
        <v>9</v>
      </c>
      <c r="E4" s="11" t="str">
        <f>SUM([1]Utilization!B3:K3)</f>
        <v>#ERROR!</v>
      </c>
      <c r="F4" s="11">
        <v>0.0</v>
      </c>
      <c r="G4" s="11"/>
    </row>
    <row r="5">
      <c r="A5" s="12" t="s">
        <v>14</v>
      </c>
      <c r="B5" s="11">
        <v>11000.0</v>
      </c>
      <c r="C5" s="11">
        <v>10.0</v>
      </c>
      <c r="D5" s="11" t="s">
        <v>12</v>
      </c>
      <c r="E5" s="11" t="str">
        <f>SUM([1]Utilization!B3:K3)</f>
        <v>#ERROR!</v>
      </c>
      <c r="F5" s="11">
        <v>0.0</v>
      </c>
      <c r="G5" s="11"/>
    </row>
    <row r="6">
      <c r="A6" s="12" t="s">
        <v>15</v>
      </c>
      <c r="D6" s="11"/>
      <c r="E6" s="11" t="str">
        <f>SUM([1]Utilization!B3:K3)</f>
        <v>#ERROR!</v>
      </c>
      <c r="F6" s="11">
        <v>0.0</v>
      </c>
      <c r="G6" s="11"/>
    </row>
    <row r="7">
      <c r="A7" s="12" t="s">
        <v>16</v>
      </c>
      <c r="D7" s="11"/>
      <c r="G7" s="11"/>
    </row>
    <row r="8">
      <c r="A8" s="12" t="s">
        <v>17</v>
      </c>
      <c r="D8" s="11"/>
      <c r="G8" s="11"/>
    </row>
    <row r="9">
      <c r="A9" s="12" t="s">
        <v>18</v>
      </c>
      <c r="D9" s="11"/>
      <c r="G9" s="11"/>
    </row>
    <row r="10">
      <c r="A10" s="12" t="s">
        <v>19</v>
      </c>
      <c r="D10" s="11"/>
      <c r="G10" s="11"/>
    </row>
    <row r="11">
      <c r="A11" s="12" t="s">
        <v>20</v>
      </c>
      <c r="D11" s="11"/>
      <c r="G11" s="11"/>
    </row>
    <row r="12">
      <c r="A12" s="12" t="s">
        <v>21</v>
      </c>
      <c r="D12" s="11"/>
      <c r="G12" s="11"/>
    </row>
    <row r="13">
      <c r="A13" s="12" t="s">
        <v>22</v>
      </c>
      <c r="D13" s="11"/>
      <c r="G13" s="11"/>
    </row>
    <row r="14">
      <c r="A14" s="12" t="s">
        <v>23</v>
      </c>
      <c r="D14" s="11"/>
      <c r="G14" s="11"/>
    </row>
    <row r="15">
      <c r="A15" s="12" t="s">
        <v>24</v>
      </c>
      <c r="D15" s="11"/>
      <c r="G15" s="11"/>
    </row>
    <row r="16">
      <c r="A16" s="12" t="s">
        <v>25</v>
      </c>
      <c r="D16" s="11"/>
      <c r="G16" s="11"/>
    </row>
    <row r="17">
      <c r="A17" s="12" t="s">
        <v>26</v>
      </c>
      <c r="D17" s="11"/>
      <c r="G17" s="11"/>
    </row>
    <row r="18">
      <c r="A18" s="12" t="s">
        <v>27</v>
      </c>
      <c r="D18" s="11"/>
      <c r="G18" s="11"/>
    </row>
    <row r="19">
      <c r="A19" s="12" t="s">
        <v>28</v>
      </c>
      <c r="D19" s="11"/>
      <c r="G19" s="11"/>
    </row>
    <row r="20">
      <c r="A20" s="12" t="s">
        <v>29</v>
      </c>
      <c r="D20" s="11"/>
      <c r="G20" s="11"/>
    </row>
    <row r="21" ht="15.75" customHeight="1">
      <c r="A21" s="12" t="s">
        <v>30</v>
      </c>
      <c r="D21" s="11"/>
      <c r="G21" s="11"/>
    </row>
    <row r="22" ht="15.75" customHeight="1">
      <c r="A22" s="12" t="s">
        <v>31</v>
      </c>
      <c r="D22" s="11"/>
      <c r="G22" s="11"/>
    </row>
    <row r="23" ht="15.75" customHeight="1">
      <c r="A23" s="12" t="s">
        <v>32</v>
      </c>
      <c r="D23" s="11"/>
      <c r="G23" s="11"/>
    </row>
    <row r="24" ht="15.75" customHeight="1">
      <c r="A24" s="12" t="s">
        <v>33</v>
      </c>
      <c r="D24" s="11"/>
      <c r="G24" s="11"/>
    </row>
    <row r="25" ht="15.75" customHeight="1">
      <c r="A25" s="12" t="s">
        <v>34</v>
      </c>
      <c r="D25" s="11"/>
      <c r="G25" s="11"/>
    </row>
    <row r="26" ht="15.75" customHeight="1">
      <c r="A26" s="12" t="s">
        <v>35</v>
      </c>
      <c r="D26" s="11"/>
      <c r="G26" s="11"/>
    </row>
    <row r="27" ht="15.75" customHeight="1">
      <c r="A27" s="12" t="s">
        <v>36</v>
      </c>
      <c r="D27" s="11"/>
      <c r="G27" s="11"/>
    </row>
    <row r="28" ht="15.75" customHeight="1">
      <c r="A28" s="12" t="s">
        <v>37</v>
      </c>
      <c r="D28" s="11"/>
      <c r="G28" s="11"/>
    </row>
    <row r="29" ht="15.75" customHeight="1">
      <c r="A29" s="12" t="s">
        <v>38</v>
      </c>
      <c r="D29" s="11"/>
      <c r="G29" s="11"/>
    </row>
    <row r="30" ht="15.75" customHeight="1">
      <c r="A30" s="12" t="s">
        <v>39</v>
      </c>
      <c r="D30" s="11"/>
      <c r="G30" s="11"/>
    </row>
    <row r="31" ht="15.75" customHeight="1">
      <c r="A31" s="12" t="s">
        <v>40</v>
      </c>
      <c r="D31" s="11"/>
      <c r="G31" s="11"/>
    </row>
    <row r="32" ht="15.75" customHeight="1">
      <c r="A32" s="12" t="s">
        <v>41</v>
      </c>
      <c r="D32" s="11"/>
      <c r="G32" s="11"/>
    </row>
    <row r="33" ht="15.75" customHeight="1">
      <c r="A33" s="12" t="s">
        <v>42</v>
      </c>
      <c r="D33" s="11"/>
      <c r="G33" s="11"/>
    </row>
    <row r="34" ht="15.75" customHeight="1">
      <c r="A34" s="12" t="s">
        <v>43</v>
      </c>
      <c r="D34" s="11"/>
      <c r="G34" s="11"/>
    </row>
    <row r="35" ht="15.75" customHeight="1">
      <c r="A35" s="12" t="s">
        <v>44</v>
      </c>
      <c r="D35" s="11"/>
      <c r="G35" s="11"/>
    </row>
    <row r="36" ht="15.75" customHeight="1">
      <c r="A36" s="12" t="s">
        <v>45</v>
      </c>
      <c r="D36" s="11"/>
      <c r="G36" s="11"/>
    </row>
    <row r="37" ht="15.75" customHeight="1">
      <c r="A37" s="12" t="s">
        <v>46</v>
      </c>
      <c r="D37" s="11"/>
      <c r="G37" s="11"/>
    </row>
    <row r="38" ht="15.75" customHeight="1">
      <c r="A38" s="12" t="s">
        <v>47</v>
      </c>
      <c r="D38" s="11"/>
      <c r="G38" s="11"/>
    </row>
    <row r="39" ht="15.75" customHeight="1">
      <c r="A39" s="12" t="s">
        <v>48</v>
      </c>
      <c r="D39" s="11"/>
      <c r="G39" s="11"/>
    </row>
    <row r="40" ht="15.75" customHeight="1">
      <c r="A40" s="12" t="s">
        <v>49</v>
      </c>
      <c r="D40" s="11"/>
      <c r="G40" s="11"/>
    </row>
    <row r="41" ht="15.75" customHeight="1">
      <c r="A41" s="12" t="s">
        <v>50</v>
      </c>
      <c r="D41" s="11"/>
      <c r="G41" s="11"/>
    </row>
    <row r="42" ht="15.75" customHeight="1">
      <c r="A42" s="12" t="s">
        <v>51</v>
      </c>
      <c r="D42" s="11"/>
      <c r="G42" s="11"/>
    </row>
    <row r="43" ht="15.75" customHeight="1">
      <c r="A43" s="12" t="s">
        <v>52</v>
      </c>
      <c r="D43" s="11"/>
      <c r="G43" s="11"/>
    </row>
    <row r="44" ht="15.75" customHeight="1">
      <c r="A44" s="12" t="s">
        <v>53</v>
      </c>
      <c r="D44" s="11"/>
      <c r="G44" s="11"/>
    </row>
    <row r="45" ht="15.75" customHeight="1">
      <c r="A45" s="12" t="s">
        <v>54</v>
      </c>
      <c r="D45" s="11"/>
      <c r="G45" s="11"/>
    </row>
    <row r="46" ht="15.75" customHeight="1">
      <c r="A46" s="12" t="s">
        <v>55</v>
      </c>
      <c r="D46" s="11"/>
      <c r="G46" s="11"/>
    </row>
    <row r="47" ht="15.75" customHeight="1">
      <c r="A47" s="12" t="s">
        <v>56</v>
      </c>
      <c r="D47" s="11"/>
      <c r="G47" s="11"/>
    </row>
    <row r="48" ht="15.75" customHeight="1">
      <c r="A48" s="12" t="s">
        <v>57</v>
      </c>
      <c r="D48" s="11"/>
      <c r="G48" s="11"/>
    </row>
    <row r="49" ht="15.75" customHeight="1">
      <c r="A49" s="12" t="s">
        <v>58</v>
      </c>
      <c r="D49" s="11"/>
      <c r="G49" s="11"/>
    </row>
    <row r="50" ht="15.75" customHeight="1">
      <c r="A50" s="12" t="s">
        <v>59</v>
      </c>
      <c r="D50" s="11"/>
      <c r="G50" s="11"/>
    </row>
    <row r="51" ht="15.75" customHeight="1">
      <c r="A51" s="12" t="s">
        <v>60</v>
      </c>
      <c r="D51" s="11"/>
      <c r="G51" s="11"/>
    </row>
    <row r="52" ht="15.75" customHeight="1">
      <c r="A52" s="12" t="s">
        <v>61</v>
      </c>
      <c r="D52" s="11"/>
      <c r="G52" s="11"/>
    </row>
    <row r="53" ht="15.75" customHeight="1">
      <c r="A53" s="12" t="s">
        <v>62</v>
      </c>
      <c r="D53" s="11"/>
      <c r="G53" s="11"/>
    </row>
    <row r="54" ht="15.75" customHeight="1"/>
    <row r="55" ht="15.75" customHeight="1"/>
    <row r="56" ht="15.75" customHeight="1"/>
    <row r="57" ht="15.75" customHeight="1"/>
    <row r="58" ht="15.75" customHeight="1">
      <c r="J58" s="11" t="s">
        <v>11</v>
      </c>
    </row>
    <row r="59" ht="15.75" customHeight="1">
      <c r="J59" s="11" t="s">
        <v>9</v>
      </c>
    </row>
    <row r="60" ht="15.75" customHeight="1">
      <c r="J60" s="11" t="s">
        <v>12</v>
      </c>
    </row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D2:D53 G2:G53">
      <formula1>$J$58:$J$60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0"/>
  <cols>
    <col customWidth="1" min="1" max="6" width="12.63"/>
  </cols>
  <sheetData>
    <row r="1" ht="15.0" customHeight="1">
      <c r="A1" s="13" t="s">
        <v>63</v>
      </c>
      <c r="B1" s="13" t="s">
        <v>64</v>
      </c>
      <c r="C1" s="13" t="s">
        <v>65</v>
      </c>
      <c r="D1" s="13" t="s">
        <v>66</v>
      </c>
      <c r="E1" s="13" t="s">
        <v>67</v>
      </c>
      <c r="F1" s="13" t="s">
        <v>68</v>
      </c>
      <c r="G1" s="13" t="s">
        <v>69</v>
      </c>
      <c r="H1" s="13" t="s">
        <v>70</v>
      </c>
      <c r="I1" s="13" t="s">
        <v>71</v>
      </c>
      <c r="J1" s="13" t="s">
        <v>72</v>
      </c>
      <c r="K1" s="13" t="s">
        <v>73</v>
      </c>
      <c r="L1" s="13" t="s">
        <v>74</v>
      </c>
      <c r="M1" s="13" t="s">
        <v>75</v>
      </c>
      <c r="N1" s="13" t="s">
        <v>76</v>
      </c>
      <c r="O1" s="13" t="s">
        <v>77</v>
      </c>
      <c r="P1" s="13" t="s">
        <v>78</v>
      </c>
      <c r="Q1" s="13" t="s">
        <v>79</v>
      </c>
      <c r="R1" s="13" t="s">
        <v>80</v>
      </c>
      <c r="S1" s="13" t="s">
        <v>81</v>
      </c>
      <c r="T1" s="13" t="s">
        <v>82</v>
      </c>
      <c r="U1" s="13" t="s">
        <v>83</v>
      </c>
      <c r="V1" s="13" t="s">
        <v>84</v>
      </c>
      <c r="W1" s="13" t="s">
        <v>85</v>
      </c>
      <c r="X1" s="13" t="s">
        <v>86</v>
      </c>
      <c r="Y1" s="13" t="s">
        <v>87</v>
      </c>
      <c r="Z1" s="13" t="s">
        <v>88</v>
      </c>
      <c r="AA1" s="13" t="s">
        <v>89</v>
      </c>
      <c r="AB1" s="13" t="s">
        <v>90</v>
      </c>
      <c r="AC1" s="13" t="s">
        <v>91</v>
      </c>
      <c r="AD1" s="13" t="s">
        <v>92</v>
      </c>
      <c r="AE1" s="13" t="s">
        <v>93</v>
      </c>
      <c r="AF1" s="13" t="s">
        <v>94</v>
      </c>
      <c r="AG1" s="13" t="s">
        <v>95</v>
      </c>
      <c r="AH1" s="13" t="s">
        <v>96</v>
      </c>
      <c r="AI1" s="13" t="s">
        <v>97</v>
      </c>
      <c r="AJ1" s="13" t="s">
        <v>98</v>
      </c>
      <c r="AK1" s="13" t="s">
        <v>99</v>
      </c>
      <c r="AL1" s="13" t="s">
        <v>100</v>
      </c>
      <c r="AM1" s="13" t="s">
        <v>101</v>
      </c>
      <c r="AN1" s="13" t="s">
        <v>102</v>
      </c>
      <c r="AO1" s="13" t="s">
        <v>103</v>
      </c>
      <c r="AP1" s="13" t="s">
        <v>104</v>
      </c>
      <c r="AQ1" s="13" t="s">
        <v>105</v>
      </c>
      <c r="AR1" s="13" t="s">
        <v>106</v>
      </c>
      <c r="AS1" s="13" t="s">
        <v>107</v>
      </c>
      <c r="AT1" s="13" t="s">
        <v>108</v>
      </c>
      <c r="AU1" s="13" t="s">
        <v>109</v>
      </c>
      <c r="AV1" s="13" t="s">
        <v>110</v>
      </c>
      <c r="AW1" s="13" t="s">
        <v>111</v>
      </c>
      <c r="AX1" s="13" t="s">
        <v>112</v>
      </c>
      <c r="AY1" s="13" t="s">
        <v>113</v>
      </c>
      <c r="AZ1" s="13" t="s">
        <v>114</v>
      </c>
      <c r="BA1" s="13" t="s">
        <v>115</v>
      </c>
      <c r="BB1" s="13" t="s">
        <v>116</v>
      </c>
      <c r="BC1" s="13" t="s">
        <v>117</v>
      </c>
      <c r="BD1" s="13" t="s">
        <v>118</v>
      </c>
      <c r="BE1" s="13" t="s">
        <v>119</v>
      </c>
      <c r="BF1" s="13" t="s">
        <v>120</v>
      </c>
      <c r="BG1" s="13" t="s">
        <v>121</v>
      </c>
      <c r="BH1" s="13" t="s">
        <v>122</v>
      </c>
      <c r="BI1" s="13" t="s">
        <v>123</v>
      </c>
      <c r="BJ1" s="13" t="s">
        <v>124</v>
      </c>
      <c r="BK1" s="13" t="s">
        <v>125</v>
      </c>
      <c r="BL1" s="13" t="s">
        <v>126</v>
      </c>
      <c r="BM1" s="13" t="s">
        <v>127</v>
      </c>
      <c r="BN1" s="13" t="s">
        <v>128</v>
      </c>
      <c r="BO1" s="13" t="s">
        <v>129</v>
      </c>
      <c r="BP1" s="13" t="s">
        <v>130</v>
      </c>
      <c r="BQ1" s="13" t="s">
        <v>131</v>
      </c>
      <c r="BR1" s="13" t="s">
        <v>132</v>
      </c>
      <c r="BS1" s="13" t="s">
        <v>133</v>
      </c>
      <c r="BT1" s="13" t="s">
        <v>134</v>
      </c>
      <c r="BU1" s="13" t="s">
        <v>135</v>
      </c>
      <c r="BV1" s="13" t="s">
        <v>136</v>
      </c>
      <c r="BW1" s="13" t="s">
        <v>137</v>
      </c>
      <c r="BX1" s="13" t="s">
        <v>138</v>
      </c>
      <c r="BY1" s="13" t="s">
        <v>139</v>
      </c>
      <c r="BZ1" s="13" t="s">
        <v>140</v>
      </c>
      <c r="CA1" s="13" t="s">
        <v>141</v>
      </c>
      <c r="CB1" s="13" t="s">
        <v>142</v>
      </c>
      <c r="CC1" s="13" t="s">
        <v>143</v>
      </c>
      <c r="CD1" s="13" t="s">
        <v>144</v>
      </c>
      <c r="CE1" s="13" t="s">
        <v>145</v>
      </c>
      <c r="CF1" s="13" t="s">
        <v>146</v>
      </c>
      <c r="CG1" s="13" t="s">
        <v>147</v>
      </c>
      <c r="CH1" s="13" t="s">
        <v>148</v>
      </c>
      <c r="CI1" s="13" t="s">
        <v>149</v>
      </c>
      <c r="CJ1" s="13" t="s">
        <v>150</v>
      </c>
      <c r="CK1" s="13" t="s">
        <v>151</v>
      </c>
      <c r="CL1" s="13" t="s">
        <v>152</v>
      </c>
      <c r="CM1" s="13" t="s">
        <v>153</v>
      </c>
      <c r="CN1" s="13" t="s">
        <v>154</v>
      </c>
      <c r="CO1" s="13" t="s">
        <v>155</v>
      </c>
      <c r="CP1" s="13" t="s">
        <v>156</v>
      </c>
      <c r="CQ1" s="13" t="s">
        <v>157</v>
      </c>
      <c r="CR1" s="13" t="s">
        <v>158</v>
      </c>
      <c r="CS1" s="13" t="s">
        <v>159</v>
      </c>
      <c r="CT1" s="13" t="s">
        <v>160</v>
      </c>
      <c r="CU1" s="13" t="s">
        <v>161</v>
      </c>
      <c r="CV1" s="13" t="s">
        <v>162</v>
      </c>
      <c r="CW1" s="13" t="s">
        <v>163</v>
      </c>
      <c r="CX1" s="13" t="s">
        <v>164</v>
      </c>
      <c r="CY1" s="13" t="s">
        <v>165</v>
      </c>
      <c r="CZ1" s="13" t="s">
        <v>166</v>
      </c>
      <c r="DA1" s="13" t="s">
        <v>167</v>
      </c>
      <c r="DB1" s="13" t="s">
        <v>168</v>
      </c>
      <c r="DC1" s="13" t="s">
        <v>169</v>
      </c>
      <c r="DD1" s="13" t="s">
        <v>170</v>
      </c>
      <c r="DE1" s="13" t="s">
        <v>171</v>
      </c>
      <c r="DF1" s="13" t="s">
        <v>172</v>
      </c>
      <c r="DG1" s="13" t="s">
        <v>173</v>
      </c>
      <c r="DH1" s="13" t="s">
        <v>174</v>
      </c>
      <c r="DI1" s="13" t="s">
        <v>175</v>
      </c>
      <c r="DJ1" s="13" t="s">
        <v>176</v>
      </c>
      <c r="DK1" s="13" t="s">
        <v>177</v>
      </c>
      <c r="DL1" s="13" t="s">
        <v>178</v>
      </c>
      <c r="DM1" s="13" t="s">
        <v>179</v>
      </c>
      <c r="DN1" s="13" t="s">
        <v>180</v>
      </c>
      <c r="DO1" s="13" t="s">
        <v>181</v>
      </c>
      <c r="DP1" s="13" t="s">
        <v>182</v>
      </c>
      <c r="DQ1" s="13" t="s">
        <v>183</v>
      </c>
      <c r="DR1" s="13" t="s">
        <v>184</v>
      </c>
      <c r="DS1" s="13" t="s">
        <v>185</v>
      </c>
      <c r="DT1" s="13" t="s">
        <v>186</v>
      </c>
      <c r="DU1" s="13" t="s">
        <v>187</v>
      </c>
      <c r="DV1" s="13" t="s">
        <v>188</v>
      </c>
      <c r="DW1" s="13" t="s">
        <v>189</v>
      </c>
      <c r="DX1" s="13" t="s">
        <v>190</v>
      </c>
      <c r="DY1" s="13" t="s">
        <v>191</v>
      </c>
      <c r="DZ1" s="13" t="s">
        <v>192</v>
      </c>
      <c r="EA1" s="13" t="s">
        <v>193</v>
      </c>
      <c r="EB1" s="13" t="s">
        <v>194</v>
      </c>
      <c r="EC1" s="13" t="s">
        <v>195</v>
      </c>
      <c r="ED1" s="13" t="s">
        <v>196</v>
      </c>
      <c r="EE1" s="13" t="s">
        <v>197</v>
      </c>
      <c r="EF1" s="13" t="s">
        <v>198</v>
      </c>
      <c r="EG1" s="13" t="s">
        <v>199</v>
      </c>
    </row>
    <row r="2">
      <c r="A2" s="14" t="s">
        <v>200</v>
      </c>
      <c r="B2" s="14" t="s">
        <v>201</v>
      </c>
      <c r="C2" s="15">
        <v>44217.0</v>
      </c>
      <c r="D2" s="14" t="s">
        <v>202</v>
      </c>
      <c r="E2" s="16">
        <v>24.0</v>
      </c>
      <c r="F2" s="16">
        <v>552.0</v>
      </c>
      <c r="G2" s="16">
        <v>78.0</v>
      </c>
      <c r="H2" s="16">
        <v>5.0</v>
      </c>
      <c r="I2" s="17">
        <v>1081.0</v>
      </c>
      <c r="J2" s="14" t="s">
        <v>203</v>
      </c>
      <c r="K2" s="14" t="s">
        <v>203</v>
      </c>
      <c r="L2" s="16">
        <v>507.0</v>
      </c>
      <c r="M2" s="17">
        <v>1037.0</v>
      </c>
      <c r="N2" s="14" t="s">
        <v>203</v>
      </c>
      <c r="O2" s="17">
        <v>1004.0</v>
      </c>
      <c r="P2" s="14" t="s">
        <v>203</v>
      </c>
      <c r="Q2" s="16">
        <v>967.0</v>
      </c>
      <c r="R2" s="14" t="s">
        <v>203</v>
      </c>
      <c r="S2" s="16">
        <v>967.0</v>
      </c>
      <c r="T2" s="17">
        <v>1037.0</v>
      </c>
      <c r="U2" s="14" t="s">
        <v>203</v>
      </c>
      <c r="V2" s="17">
        <v>1004.0</v>
      </c>
      <c r="W2" s="14" t="s">
        <v>203</v>
      </c>
      <c r="X2" s="16">
        <v>967.0</v>
      </c>
      <c r="Y2" s="14" t="s">
        <v>203</v>
      </c>
      <c r="Z2" s="17">
        <v>1037.0</v>
      </c>
      <c r="AA2" s="14" t="s">
        <v>203</v>
      </c>
      <c r="AB2" s="17">
        <v>1004.0</v>
      </c>
      <c r="AC2" s="14" t="s">
        <v>203</v>
      </c>
      <c r="AD2" s="16">
        <v>967.0</v>
      </c>
      <c r="AE2" s="14" t="s">
        <v>203</v>
      </c>
      <c r="AF2" s="17">
        <v>1037.0</v>
      </c>
      <c r="AG2" s="17">
        <v>1004.0</v>
      </c>
      <c r="AH2" s="17">
        <v>1142.0</v>
      </c>
      <c r="AI2" s="16">
        <v>544.0</v>
      </c>
      <c r="AJ2" s="17">
        <v>1142.0</v>
      </c>
      <c r="AK2" s="14" t="s">
        <v>203</v>
      </c>
      <c r="AL2" s="17">
        <v>1142.0</v>
      </c>
      <c r="AM2" s="14" t="s">
        <v>203</v>
      </c>
      <c r="AN2" s="16">
        <v>557.0</v>
      </c>
      <c r="AO2" s="14" t="s">
        <v>203</v>
      </c>
      <c r="AP2" s="16">
        <v>764.0</v>
      </c>
      <c r="AQ2" s="14" t="s">
        <v>203</v>
      </c>
      <c r="AR2" s="16">
        <v>284.0</v>
      </c>
      <c r="AS2" s="14" t="s">
        <v>203</v>
      </c>
      <c r="AT2" s="14" t="s">
        <v>203</v>
      </c>
      <c r="AU2" s="17">
        <v>1400.0</v>
      </c>
      <c r="AV2" s="14" t="s">
        <v>203</v>
      </c>
      <c r="AW2" s="17">
        <v>3960.0</v>
      </c>
      <c r="AX2" s="17">
        <v>1080.0</v>
      </c>
      <c r="AY2" s="17">
        <v>3120.0</v>
      </c>
      <c r="AZ2" s="17">
        <v>3124.0</v>
      </c>
      <c r="BA2" s="17">
        <v>2057.0</v>
      </c>
      <c r="BB2" s="17">
        <v>1890.0</v>
      </c>
      <c r="BC2" s="17">
        <v>1380.0</v>
      </c>
      <c r="BD2" s="17">
        <v>1370.0</v>
      </c>
      <c r="BE2" s="17">
        <v>1540.0</v>
      </c>
      <c r="BF2" s="14" t="s">
        <v>203</v>
      </c>
      <c r="BG2" s="16">
        <v>-4.0</v>
      </c>
      <c r="BH2" s="16">
        <v>21.0</v>
      </c>
      <c r="BI2" s="16">
        <v>10.0</v>
      </c>
      <c r="BJ2" s="16">
        <v>25.0</v>
      </c>
      <c r="BK2" s="17">
        <v>2400.0</v>
      </c>
      <c r="BL2" s="17">
        <v>1000.0</v>
      </c>
      <c r="BM2" s="14" t="s">
        <v>203</v>
      </c>
      <c r="BN2" s="14" t="s">
        <v>203</v>
      </c>
      <c r="BO2" s="14" t="s">
        <v>203</v>
      </c>
      <c r="BP2" s="14" t="s">
        <v>203</v>
      </c>
      <c r="BQ2" s="14" t="s">
        <v>203</v>
      </c>
      <c r="BR2" s="14" t="s">
        <v>203</v>
      </c>
      <c r="BS2" s="14" t="s">
        <v>203</v>
      </c>
      <c r="BT2" s="14" t="s">
        <v>203</v>
      </c>
      <c r="BU2" s="17">
        <v>6620.0</v>
      </c>
      <c r="BV2" s="17">
        <v>2640.0</v>
      </c>
      <c r="BW2" s="16">
        <v>20.0</v>
      </c>
      <c r="BX2" s="14" t="s">
        <v>203</v>
      </c>
      <c r="BY2" s="14" t="s">
        <v>203</v>
      </c>
      <c r="BZ2" s="17">
        <v>1735.0</v>
      </c>
      <c r="CA2" s="16">
        <v>655.0</v>
      </c>
      <c r="CB2" s="14" t="s">
        <v>203</v>
      </c>
      <c r="CC2" s="14" t="s">
        <v>203</v>
      </c>
      <c r="CD2" s="14" t="s">
        <v>203</v>
      </c>
      <c r="CE2" s="17">
        <v>4880.0</v>
      </c>
      <c r="CF2" s="17">
        <v>1760.0</v>
      </c>
      <c r="CG2" s="14" t="s">
        <v>203</v>
      </c>
      <c r="CH2" s="14" t="s">
        <v>203</v>
      </c>
      <c r="CI2" s="14" t="s">
        <v>203</v>
      </c>
      <c r="CJ2" s="17">
        <v>4948.0</v>
      </c>
      <c r="CK2" s="17">
        <v>1824.0</v>
      </c>
      <c r="CL2" s="14" t="s">
        <v>203</v>
      </c>
      <c r="CM2" s="14" t="s">
        <v>203</v>
      </c>
      <c r="CN2" s="14" t="s">
        <v>203</v>
      </c>
      <c r="CO2" s="17">
        <v>3234.0</v>
      </c>
      <c r="CP2" s="17">
        <v>1177.0</v>
      </c>
      <c r="CQ2" s="14" t="s">
        <v>203</v>
      </c>
      <c r="CR2" s="14" t="s">
        <v>203</v>
      </c>
      <c r="CS2" s="14" t="s">
        <v>203</v>
      </c>
      <c r="CT2" s="17">
        <v>3650.0</v>
      </c>
      <c r="CU2" s="17">
        <v>1750.0</v>
      </c>
      <c r="CV2" s="14" t="s">
        <v>203</v>
      </c>
      <c r="CW2" s="16">
        <v>10.0</v>
      </c>
      <c r="CX2" s="14" t="s">
        <v>203</v>
      </c>
      <c r="CY2" s="17">
        <v>2130.0</v>
      </c>
      <c r="CZ2" s="16">
        <v>750.0</v>
      </c>
      <c r="DA2" s="14" t="s">
        <v>203</v>
      </c>
      <c r="DB2" s="14" t="s">
        <v>203</v>
      </c>
      <c r="DC2" s="14" t="s">
        <v>203</v>
      </c>
      <c r="DD2" s="17">
        <v>2130.0</v>
      </c>
      <c r="DE2" s="16">
        <v>750.0</v>
      </c>
      <c r="DF2" s="14" t="s">
        <v>203</v>
      </c>
      <c r="DG2" s="16">
        <v>10.0</v>
      </c>
      <c r="DH2" s="14" t="s">
        <v>203</v>
      </c>
      <c r="DI2" s="17">
        <v>3400.0</v>
      </c>
      <c r="DJ2" s="17">
        <v>1860.0</v>
      </c>
      <c r="DK2" s="14" t="s">
        <v>203</v>
      </c>
      <c r="DL2" s="14" t="s">
        <v>203</v>
      </c>
      <c r="DM2" s="14" t="s">
        <v>203</v>
      </c>
      <c r="DN2" s="14" t="s">
        <v>203</v>
      </c>
      <c r="DO2" s="14" t="s">
        <v>203</v>
      </c>
      <c r="DP2" s="14" t="s">
        <v>203</v>
      </c>
      <c r="DQ2" s="14" t="s">
        <v>203</v>
      </c>
      <c r="DR2" s="14" t="s">
        <v>203</v>
      </c>
      <c r="DS2" s="17">
        <v>2503.0</v>
      </c>
      <c r="DT2" s="17">
        <v>1245.0</v>
      </c>
      <c r="DU2" s="17">
        <v>23438.0</v>
      </c>
      <c r="DV2" s="17">
        <v>10908.0</v>
      </c>
      <c r="DW2" s="16">
        <v>122.0</v>
      </c>
      <c r="DX2" s="16">
        <v>53.0</v>
      </c>
      <c r="DY2" s="16">
        <v>772.0</v>
      </c>
      <c r="DZ2" s="16">
        <v>272.0</v>
      </c>
      <c r="EA2" s="16">
        <v>314.0</v>
      </c>
      <c r="EB2" s="16">
        <v>171.0</v>
      </c>
      <c r="EC2" s="14" t="s">
        <v>203</v>
      </c>
      <c r="ED2" s="16">
        <v>143.0</v>
      </c>
      <c r="EE2" s="16">
        <v>141.0</v>
      </c>
      <c r="EF2" s="16">
        <v>40.0</v>
      </c>
      <c r="EG2" s="16">
        <v>71.0</v>
      </c>
    </row>
    <row r="3">
      <c r="A3" s="14" t="s">
        <v>200</v>
      </c>
      <c r="B3" s="14" t="s">
        <v>204</v>
      </c>
      <c r="C3" s="15">
        <v>44217.0</v>
      </c>
      <c r="D3" s="14" t="s">
        <v>202</v>
      </c>
      <c r="E3" s="16">
        <v>14.0</v>
      </c>
      <c r="F3" s="16">
        <v>207.0</v>
      </c>
      <c r="G3" s="16">
        <v>61.0</v>
      </c>
      <c r="H3" s="16">
        <v>24.0</v>
      </c>
      <c r="I3" s="17">
        <v>1355.0</v>
      </c>
      <c r="J3" s="14" t="s">
        <v>203</v>
      </c>
      <c r="K3" s="14" t="s">
        <v>203</v>
      </c>
      <c r="L3" s="16">
        <v>693.0</v>
      </c>
      <c r="M3" s="17">
        <v>1366.0</v>
      </c>
      <c r="N3" s="14" t="s">
        <v>203</v>
      </c>
      <c r="O3" s="17">
        <v>1296.0</v>
      </c>
      <c r="P3" s="14" t="s">
        <v>203</v>
      </c>
      <c r="Q3" s="17">
        <v>1287.0</v>
      </c>
      <c r="R3" s="14" t="s">
        <v>203</v>
      </c>
      <c r="S3" s="17">
        <v>1248.0</v>
      </c>
      <c r="T3" s="17">
        <v>1358.0</v>
      </c>
      <c r="U3" s="14" t="s">
        <v>203</v>
      </c>
      <c r="V3" s="17">
        <v>1321.0</v>
      </c>
      <c r="W3" s="14" t="s">
        <v>203</v>
      </c>
      <c r="X3" s="17">
        <v>1278.0</v>
      </c>
      <c r="Y3" s="14" t="s">
        <v>203</v>
      </c>
      <c r="Z3" s="17">
        <v>1334.0</v>
      </c>
      <c r="AA3" s="14" t="s">
        <v>203</v>
      </c>
      <c r="AB3" s="17">
        <v>1321.0</v>
      </c>
      <c r="AC3" s="14" t="s">
        <v>203</v>
      </c>
      <c r="AD3" s="17">
        <v>1278.0</v>
      </c>
      <c r="AE3" s="14" t="s">
        <v>203</v>
      </c>
      <c r="AF3" s="17">
        <v>1337.0</v>
      </c>
      <c r="AG3" s="17">
        <v>1315.0</v>
      </c>
      <c r="AH3" s="17">
        <v>1331.0</v>
      </c>
      <c r="AI3" s="17">
        <v>1014.0</v>
      </c>
      <c r="AJ3" s="17">
        <v>1328.0</v>
      </c>
      <c r="AK3" s="14" t="s">
        <v>203</v>
      </c>
      <c r="AL3" s="17">
        <v>1328.0</v>
      </c>
      <c r="AM3" s="14" t="s">
        <v>203</v>
      </c>
      <c r="AN3" s="17">
        <v>1139.0</v>
      </c>
      <c r="AO3" s="14" t="s">
        <v>203</v>
      </c>
      <c r="AP3" s="17">
        <v>1241.0</v>
      </c>
      <c r="AQ3" s="14" t="s">
        <v>203</v>
      </c>
      <c r="AR3" s="16">
        <v>329.0</v>
      </c>
      <c r="AS3" s="14" t="s">
        <v>203</v>
      </c>
      <c r="AT3" s="14" t="s">
        <v>203</v>
      </c>
      <c r="AU3" s="17">
        <v>1600.0</v>
      </c>
      <c r="AV3" s="14" t="s">
        <v>203</v>
      </c>
      <c r="AW3" s="17">
        <v>4900.0</v>
      </c>
      <c r="AX3" s="17">
        <v>1385.0</v>
      </c>
      <c r="AY3" s="17">
        <v>4140.0</v>
      </c>
      <c r="AZ3" s="17">
        <v>4144.0</v>
      </c>
      <c r="BA3" s="17">
        <v>2682.0</v>
      </c>
      <c r="BB3" s="17">
        <v>2510.0</v>
      </c>
      <c r="BC3" s="17">
        <v>1400.0</v>
      </c>
      <c r="BD3" s="17">
        <v>1400.0</v>
      </c>
      <c r="BE3" s="17">
        <v>2500.0</v>
      </c>
      <c r="BF3" s="14" t="s">
        <v>203</v>
      </c>
      <c r="BG3" s="16">
        <v>2.0</v>
      </c>
      <c r="BH3" s="16">
        <v>12.0</v>
      </c>
      <c r="BI3" s="14" t="s">
        <v>203</v>
      </c>
      <c r="BJ3" s="14" t="s">
        <v>203</v>
      </c>
      <c r="BK3" s="17">
        <v>2060.0</v>
      </c>
      <c r="BL3" s="16">
        <v>700.0</v>
      </c>
      <c r="BM3" s="14" t="s">
        <v>203</v>
      </c>
      <c r="BN3" s="14" t="s">
        <v>203</v>
      </c>
      <c r="BO3" s="14" t="s">
        <v>203</v>
      </c>
      <c r="BP3" s="14" t="s">
        <v>203</v>
      </c>
      <c r="BQ3" s="14" t="s">
        <v>203</v>
      </c>
      <c r="BR3" s="14" t="s">
        <v>203</v>
      </c>
      <c r="BS3" s="14" t="s">
        <v>203</v>
      </c>
      <c r="BT3" s="14" t="s">
        <v>203</v>
      </c>
      <c r="BU3" s="17">
        <v>5780.0</v>
      </c>
      <c r="BV3" s="17">
        <v>2080.0</v>
      </c>
      <c r="BW3" s="14" t="s">
        <v>203</v>
      </c>
      <c r="BX3" s="14" t="s">
        <v>203</v>
      </c>
      <c r="BY3" s="14" t="s">
        <v>203</v>
      </c>
      <c r="BZ3" s="17">
        <v>1685.0</v>
      </c>
      <c r="CA3" s="16">
        <v>470.0</v>
      </c>
      <c r="CB3" s="14" t="s">
        <v>203</v>
      </c>
      <c r="CC3" s="14" t="s">
        <v>203</v>
      </c>
      <c r="CD3" s="14" t="s">
        <v>203</v>
      </c>
      <c r="CE3" s="17">
        <v>4270.0</v>
      </c>
      <c r="CF3" s="17">
        <v>1070.0</v>
      </c>
      <c r="CG3" s="14" t="s">
        <v>203</v>
      </c>
      <c r="CH3" s="14" t="s">
        <v>203</v>
      </c>
      <c r="CI3" s="14" t="s">
        <v>203</v>
      </c>
      <c r="CJ3" s="17">
        <v>4640.0</v>
      </c>
      <c r="CK3" s="17">
        <v>1472.0</v>
      </c>
      <c r="CL3" s="14" t="s">
        <v>203</v>
      </c>
      <c r="CM3" s="14" t="s">
        <v>203</v>
      </c>
      <c r="CN3" s="14" t="s">
        <v>203</v>
      </c>
      <c r="CO3" s="17">
        <v>2881.0</v>
      </c>
      <c r="CP3" s="16">
        <v>766.0</v>
      </c>
      <c r="CQ3" s="14" t="s">
        <v>203</v>
      </c>
      <c r="CR3" s="14" t="s">
        <v>203</v>
      </c>
      <c r="CS3" s="14" t="s">
        <v>203</v>
      </c>
      <c r="CT3" s="17">
        <v>2840.0</v>
      </c>
      <c r="CU3" s="17">
        <v>1220.0</v>
      </c>
      <c r="CV3" s="14" t="s">
        <v>203</v>
      </c>
      <c r="CW3" s="14" t="s">
        <v>203</v>
      </c>
      <c r="CX3" s="14" t="s">
        <v>203</v>
      </c>
      <c r="CY3" s="17">
        <v>1670.0</v>
      </c>
      <c r="CZ3" s="16">
        <v>640.0</v>
      </c>
      <c r="DA3" s="14" t="s">
        <v>203</v>
      </c>
      <c r="DB3" s="14" t="s">
        <v>203</v>
      </c>
      <c r="DC3" s="14" t="s">
        <v>203</v>
      </c>
      <c r="DD3" s="17">
        <v>1690.0</v>
      </c>
      <c r="DE3" s="16">
        <v>640.0</v>
      </c>
      <c r="DF3" s="14" t="s">
        <v>203</v>
      </c>
      <c r="DG3" s="14" t="s">
        <v>203</v>
      </c>
      <c r="DH3" s="14" t="s">
        <v>203</v>
      </c>
      <c r="DI3" s="17">
        <v>2920.0</v>
      </c>
      <c r="DJ3" s="16">
        <v>905.0</v>
      </c>
      <c r="DK3" s="14" t="s">
        <v>203</v>
      </c>
      <c r="DL3" s="14" t="s">
        <v>203</v>
      </c>
      <c r="DM3" s="14" t="s">
        <v>203</v>
      </c>
      <c r="DN3" s="14" t="s">
        <v>203</v>
      </c>
      <c r="DO3" s="14" t="s">
        <v>203</v>
      </c>
      <c r="DP3" s="14" t="s">
        <v>203</v>
      </c>
      <c r="DQ3" s="14" t="s">
        <v>203</v>
      </c>
      <c r="DR3" s="14" t="s">
        <v>203</v>
      </c>
      <c r="DS3" s="17">
        <v>2305.0</v>
      </c>
      <c r="DT3" s="17">
        <v>1233.0</v>
      </c>
      <c r="DU3" s="17">
        <v>20677.0</v>
      </c>
      <c r="DV3" s="17">
        <v>9475.0</v>
      </c>
      <c r="DW3" s="16">
        <v>130.0</v>
      </c>
      <c r="DX3" s="16">
        <v>58.0</v>
      </c>
      <c r="DY3" s="16">
        <v>517.0</v>
      </c>
      <c r="DZ3" s="16">
        <v>110.0</v>
      </c>
      <c r="EA3" s="16">
        <v>253.0</v>
      </c>
      <c r="EB3" s="16">
        <v>136.0</v>
      </c>
      <c r="EC3" s="14" t="s">
        <v>203</v>
      </c>
      <c r="ED3" s="16">
        <v>197.0</v>
      </c>
      <c r="EE3" s="16">
        <v>188.0</v>
      </c>
      <c r="EF3" s="16">
        <v>20.0</v>
      </c>
      <c r="EG3" s="16">
        <v>73.0</v>
      </c>
    </row>
    <row r="4">
      <c r="A4" s="14" t="s">
        <v>200</v>
      </c>
      <c r="B4" s="14" t="s">
        <v>205</v>
      </c>
      <c r="C4" s="15">
        <v>44217.0</v>
      </c>
      <c r="D4" s="14" t="s">
        <v>202</v>
      </c>
      <c r="E4" s="16">
        <v>17.0</v>
      </c>
      <c r="F4" s="16">
        <v>221.0</v>
      </c>
      <c r="G4" s="16">
        <v>60.0</v>
      </c>
      <c r="H4" s="16">
        <v>0.0</v>
      </c>
      <c r="I4" s="16">
        <v>765.0</v>
      </c>
      <c r="J4" s="14" t="s">
        <v>203</v>
      </c>
      <c r="K4" s="14" t="s">
        <v>203</v>
      </c>
      <c r="L4" s="16">
        <v>251.0</v>
      </c>
      <c r="M4" s="16">
        <v>814.0</v>
      </c>
      <c r="N4" s="14" t="s">
        <v>203</v>
      </c>
      <c r="O4" s="16">
        <v>824.0</v>
      </c>
      <c r="P4" s="14" t="s">
        <v>203</v>
      </c>
      <c r="Q4" s="16">
        <v>768.0</v>
      </c>
      <c r="R4" s="14" t="s">
        <v>203</v>
      </c>
      <c r="S4" s="16">
        <v>768.0</v>
      </c>
      <c r="T4" s="16">
        <v>814.0</v>
      </c>
      <c r="U4" s="14" t="s">
        <v>203</v>
      </c>
      <c r="V4" s="16">
        <v>826.0</v>
      </c>
      <c r="W4" s="14" t="s">
        <v>203</v>
      </c>
      <c r="X4" s="16">
        <v>768.0</v>
      </c>
      <c r="Y4" s="14" t="s">
        <v>203</v>
      </c>
      <c r="Z4" s="16">
        <v>814.0</v>
      </c>
      <c r="AA4" s="14" t="s">
        <v>203</v>
      </c>
      <c r="AB4" s="16">
        <v>826.0</v>
      </c>
      <c r="AC4" s="14" t="s">
        <v>203</v>
      </c>
      <c r="AD4" s="16">
        <v>768.0</v>
      </c>
      <c r="AE4" s="14" t="s">
        <v>203</v>
      </c>
      <c r="AF4" s="16">
        <v>814.0</v>
      </c>
      <c r="AG4" s="16">
        <v>826.0</v>
      </c>
      <c r="AH4" s="16">
        <v>743.0</v>
      </c>
      <c r="AI4" s="16">
        <v>439.0</v>
      </c>
      <c r="AJ4" s="16">
        <v>743.0</v>
      </c>
      <c r="AK4" s="14" t="s">
        <v>203</v>
      </c>
      <c r="AL4" s="16">
        <v>743.0</v>
      </c>
      <c r="AM4" s="14" t="s">
        <v>203</v>
      </c>
      <c r="AN4" s="16">
        <v>658.0</v>
      </c>
      <c r="AO4" s="14" t="s">
        <v>203</v>
      </c>
      <c r="AP4" s="16">
        <v>763.0</v>
      </c>
      <c r="AQ4" s="14" t="s">
        <v>203</v>
      </c>
      <c r="AR4" s="16">
        <v>243.0</v>
      </c>
      <c r="AS4" s="14" t="s">
        <v>203</v>
      </c>
      <c r="AT4" s="14" t="s">
        <v>203</v>
      </c>
      <c r="AU4" s="17">
        <v>1020.0</v>
      </c>
      <c r="AV4" s="14" t="s">
        <v>203</v>
      </c>
      <c r="AW4" s="17">
        <v>2820.0</v>
      </c>
      <c r="AX4" s="16">
        <v>810.0</v>
      </c>
      <c r="AY4" s="17">
        <v>2510.0</v>
      </c>
      <c r="AZ4" s="17">
        <v>2488.0</v>
      </c>
      <c r="BA4" s="17">
        <v>1650.0</v>
      </c>
      <c r="BB4" s="17">
        <v>1390.0</v>
      </c>
      <c r="BC4" s="16">
        <v>890.0</v>
      </c>
      <c r="BD4" s="16">
        <v>890.0</v>
      </c>
      <c r="BE4" s="17">
        <v>1560.0</v>
      </c>
      <c r="BF4" s="14" t="s">
        <v>203</v>
      </c>
      <c r="BG4" s="16">
        <v>2.0</v>
      </c>
      <c r="BH4" s="16">
        <v>23.0</v>
      </c>
      <c r="BI4" s="14" t="s">
        <v>203</v>
      </c>
      <c r="BJ4" s="14" t="s">
        <v>203</v>
      </c>
      <c r="BK4" s="17">
        <v>1840.0</v>
      </c>
      <c r="BL4" s="16">
        <v>800.0</v>
      </c>
      <c r="BM4" s="14" t="s">
        <v>203</v>
      </c>
      <c r="BN4" s="14" t="s">
        <v>203</v>
      </c>
      <c r="BO4" s="14" t="s">
        <v>203</v>
      </c>
      <c r="BP4" s="14" t="s">
        <v>203</v>
      </c>
      <c r="BQ4" s="14" t="s">
        <v>203</v>
      </c>
      <c r="BR4" s="14" t="s">
        <v>203</v>
      </c>
      <c r="BS4" s="14" t="s">
        <v>203</v>
      </c>
      <c r="BT4" s="14" t="s">
        <v>203</v>
      </c>
      <c r="BU4" s="17">
        <v>4540.0</v>
      </c>
      <c r="BV4" s="17">
        <v>1720.0</v>
      </c>
      <c r="BW4" s="14" t="s">
        <v>203</v>
      </c>
      <c r="BX4" s="14" t="s">
        <v>203</v>
      </c>
      <c r="BY4" s="14" t="s">
        <v>203</v>
      </c>
      <c r="BZ4" s="17">
        <v>1390.0</v>
      </c>
      <c r="CA4" s="16">
        <v>590.0</v>
      </c>
      <c r="CB4" s="14" t="s">
        <v>203</v>
      </c>
      <c r="CC4" s="14" t="s">
        <v>203</v>
      </c>
      <c r="CD4" s="14" t="s">
        <v>203</v>
      </c>
      <c r="CE4" s="17">
        <v>3310.0</v>
      </c>
      <c r="CF4" s="16">
        <v>770.0</v>
      </c>
      <c r="CG4" s="14" t="s">
        <v>203</v>
      </c>
      <c r="CH4" s="14" t="s">
        <v>203</v>
      </c>
      <c r="CI4" s="14" t="s">
        <v>203</v>
      </c>
      <c r="CJ4" s="17">
        <v>3410.0</v>
      </c>
      <c r="CK4" s="16">
        <v>846.0</v>
      </c>
      <c r="CL4" s="14" t="s">
        <v>203</v>
      </c>
      <c r="CM4" s="14" t="s">
        <v>203</v>
      </c>
      <c r="CN4" s="14" t="s">
        <v>203</v>
      </c>
      <c r="CO4" s="17">
        <v>2257.0</v>
      </c>
      <c r="CP4" s="16">
        <v>587.0</v>
      </c>
      <c r="CQ4" s="14" t="s">
        <v>203</v>
      </c>
      <c r="CR4" s="14" t="s">
        <v>203</v>
      </c>
      <c r="CS4" s="14" t="s">
        <v>203</v>
      </c>
      <c r="CT4" s="17">
        <v>2690.0</v>
      </c>
      <c r="CU4" s="17">
        <v>1300.0</v>
      </c>
      <c r="CV4" s="14" t="s">
        <v>203</v>
      </c>
      <c r="CW4" s="14" t="s">
        <v>203</v>
      </c>
      <c r="CX4" s="14" t="s">
        <v>203</v>
      </c>
      <c r="CY4" s="17">
        <v>1550.0</v>
      </c>
      <c r="CZ4" s="16">
        <v>650.0</v>
      </c>
      <c r="DA4" s="14" t="s">
        <v>203</v>
      </c>
      <c r="DB4" s="14" t="s">
        <v>203</v>
      </c>
      <c r="DC4" s="14" t="s">
        <v>203</v>
      </c>
      <c r="DD4" s="17">
        <v>1550.0</v>
      </c>
      <c r="DE4" s="16">
        <v>650.0</v>
      </c>
      <c r="DF4" s="14" t="s">
        <v>203</v>
      </c>
      <c r="DG4" s="14" t="s">
        <v>203</v>
      </c>
      <c r="DH4" s="14" t="s">
        <v>203</v>
      </c>
      <c r="DI4" s="17">
        <v>3200.0</v>
      </c>
      <c r="DJ4" s="17">
        <v>1540.0</v>
      </c>
      <c r="DK4" s="14" t="s">
        <v>203</v>
      </c>
      <c r="DL4" s="14" t="s">
        <v>203</v>
      </c>
      <c r="DM4" s="14" t="s">
        <v>203</v>
      </c>
      <c r="DN4" s="14" t="s">
        <v>203</v>
      </c>
      <c r="DO4" s="14" t="s">
        <v>203</v>
      </c>
      <c r="DP4" s="14" t="s">
        <v>203</v>
      </c>
      <c r="DQ4" s="14" t="s">
        <v>203</v>
      </c>
      <c r="DR4" s="14" t="s">
        <v>203</v>
      </c>
      <c r="DS4" s="17">
        <v>1749.0</v>
      </c>
      <c r="DT4" s="16">
        <v>870.0</v>
      </c>
      <c r="DU4" s="17">
        <v>13143.0</v>
      </c>
      <c r="DV4" s="17">
        <v>4558.0</v>
      </c>
      <c r="DW4" s="16">
        <v>66.0</v>
      </c>
      <c r="DX4" s="16">
        <v>13.0</v>
      </c>
      <c r="DY4" s="16">
        <v>339.0</v>
      </c>
      <c r="DZ4" s="16">
        <v>75.0</v>
      </c>
      <c r="EA4" s="16">
        <v>149.0</v>
      </c>
      <c r="EB4" s="16">
        <v>53.0</v>
      </c>
      <c r="EC4" s="14" t="s">
        <v>203</v>
      </c>
      <c r="ED4" s="16">
        <v>105.0</v>
      </c>
      <c r="EE4" s="16">
        <v>105.0</v>
      </c>
      <c r="EF4" s="16">
        <v>6.0</v>
      </c>
      <c r="EG4" s="16">
        <v>12.0</v>
      </c>
    </row>
    <row r="5">
      <c r="A5" s="14" t="s">
        <v>200</v>
      </c>
      <c r="B5" s="14" t="s">
        <v>206</v>
      </c>
      <c r="C5" s="15">
        <v>44217.0</v>
      </c>
      <c r="D5" s="14" t="s">
        <v>202</v>
      </c>
      <c r="E5" s="16">
        <v>18.0</v>
      </c>
      <c r="F5" s="16">
        <v>263.0</v>
      </c>
      <c r="G5" s="16">
        <v>90.0</v>
      </c>
      <c r="H5" s="16">
        <v>5.0</v>
      </c>
      <c r="I5" s="17">
        <v>1513.0</v>
      </c>
      <c r="J5" s="14" t="s">
        <v>203</v>
      </c>
      <c r="K5" s="14" t="s">
        <v>203</v>
      </c>
      <c r="L5" s="16">
        <v>617.0</v>
      </c>
      <c r="M5" s="17">
        <v>1354.0</v>
      </c>
      <c r="N5" s="14" t="s">
        <v>203</v>
      </c>
      <c r="O5" s="17">
        <v>1311.0</v>
      </c>
      <c r="P5" s="14" t="s">
        <v>203</v>
      </c>
      <c r="Q5" s="17">
        <v>1270.0</v>
      </c>
      <c r="R5" s="14" t="s">
        <v>203</v>
      </c>
      <c r="S5" s="17">
        <v>1270.0</v>
      </c>
      <c r="T5" s="17">
        <v>1354.0</v>
      </c>
      <c r="U5" s="14" t="s">
        <v>203</v>
      </c>
      <c r="V5" s="17">
        <v>1311.0</v>
      </c>
      <c r="W5" s="14" t="s">
        <v>203</v>
      </c>
      <c r="X5" s="17">
        <v>1270.0</v>
      </c>
      <c r="Y5" s="14" t="s">
        <v>203</v>
      </c>
      <c r="Z5" s="17">
        <v>1354.0</v>
      </c>
      <c r="AA5" s="14" t="s">
        <v>203</v>
      </c>
      <c r="AB5" s="17">
        <v>1311.0</v>
      </c>
      <c r="AC5" s="14" t="s">
        <v>203</v>
      </c>
      <c r="AD5" s="17">
        <v>1270.0</v>
      </c>
      <c r="AE5" s="14" t="s">
        <v>203</v>
      </c>
      <c r="AF5" s="17">
        <v>1354.0</v>
      </c>
      <c r="AG5" s="17">
        <v>1311.0</v>
      </c>
      <c r="AH5" s="17">
        <v>1308.0</v>
      </c>
      <c r="AI5" s="16">
        <v>899.0</v>
      </c>
      <c r="AJ5" s="17">
        <v>1308.0</v>
      </c>
      <c r="AK5" s="14" t="s">
        <v>203</v>
      </c>
      <c r="AL5" s="17">
        <v>1308.0</v>
      </c>
      <c r="AM5" s="14" t="s">
        <v>203</v>
      </c>
      <c r="AN5" s="17">
        <v>1048.0</v>
      </c>
      <c r="AO5" s="14" t="s">
        <v>203</v>
      </c>
      <c r="AP5" s="17">
        <v>1419.0</v>
      </c>
      <c r="AQ5" s="14" t="s">
        <v>203</v>
      </c>
      <c r="AR5" s="16">
        <v>398.0</v>
      </c>
      <c r="AS5" s="14" t="s">
        <v>203</v>
      </c>
      <c r="AT5" s="14" t="s">
        <v>203</v>
      </c>
      <c r="AU5" s="17">
        <v>1740.0</v>
      </c>
      <c r="AV5" s="14" t="s">
        <v>203</v>
      </c>
      <c r="AW5" s="17">
        <v>4820.0</v>
      </c>
      <c r="AX5" s="17">
        <v>1375.0</v>
      </c>
      <c r="AY5" s="17">
        <v>4040.0</v>
      </c>
      <c r="AZ5" s="17">
        <v>4016.0</v>
      </c>
      <c r="BA5" s="17">
        <v>2679.0</v>
      </c>
      <c r="BB5" s="17">
        <v>2330.0</v>
      </c>
      <c r="BC5" s="17">
        <v>1440.0</v>
      </c>
      <c r="BD5" s="17">
        <v>1450.0</v>
      </c>
      <c r="BE5" s="17">
        <v>2690.0</v>
      </c>
      <c r="BF5" s="14" t="s">
        <v>203</v>
      </c>
      <c r="BG5" s="16">
        <v>2.0</v>
      </c>
      <c r="BH5" s="16">
        <v>9.0</v>
      </c>
      <c r="BI5" s="14" t="s">
        <v>203</v>
      </c>
      <c r="BJ5" s="14" t="s">
        <v>203</v>
      </c>
      <c r="BK5" s="17">
        <v>2300.0</v>
      </c>
      <c r="BL5" s="16">
        <v>540.0</v>
      </c>
      <c r="BM5" s="14" t="s">
        <v>203</v>
      </c>
      <c r="BN5" s="14" t="s">
        <v>203</v>
      </c>
      <c r="BO5" s="14" t="s">
        <v>203</v>
      </c>
      <c r="BP5" s="14" t="s">
        <v>203</v>
      </c>
      <c r="BQ5" s="14" t="s">
        <v>203</v>
      </c>
      <c r="BR5" s="14" t="s">
        <v>203</v>
      </c>
      <c r="BS5" s="14" t="s">
        <v>203</v>
      </c>
      <c r="BT5" s="14" t="s">
        <v>203</v>
      </c>
      <c r="BU5" s="17">
        <v>5980.0</v>
      </c>
      <c r="BV5" s="17">
        <v>1120.0</v>
      </c>
      <c r="BW5" s="14" t="s">
        <v>203</v>
      </c>
      <c r="BX5" s="14" t="s">
        <v>203</v>
      </c>
      <c r="BY5" s="14" t="s">
        <v>203</v>
      </c>
      <c r="BZ5" s="17">
        <v>1620.0</v>
      </c>
      <c r="CA5" s="16">
        <v>235.0</v>
      </c>
      <c r="CB5" s="14" t="s">
        <v>203</v>
      </c>
      <c r="CC5" s="14" t="s">
        <v>203</v>
      </c>
      <c r="CD5" s="14" t="s">
        <v>203</v>
      </c>
      <c r="CE5" s="17">
        <v>4580.0</v>
      </c>
      <c r="CF5" s="16">
        <v>540.0</v>
      </c>
      <c r="CG5" s="14" t="s">
        <v>203</v>
      </c>
      <c r="CH5" s="14" t="s">
        <v>203</v>
      </c>
      <c r="CI5" s="14" t="s">
        <v>203</v>
      </c>
      <c r="CJ5" s="17">
        <v>4388.0</v>
      </c>
      <c r="CK5" s="16">
        <v>580.0</v>
      </c>
      <c r="CL5" s="14" t="s">
        <v>203</v>
      </c>
      <c r="CM5" s="14" t="s">
        <v>203</v>
      </c>
      <c r="CN5" s="14" t="s">
        <v>203</v>
      </c>
      <c r="CO5" s="17">
        <v>3041.0</v>
      </c>
      <c r="CP5" s="17">
        <v>1091.0</v>
      </c>
      <c r="CQ5" s="14" t="s">
        <v>203</v>
      </c>
      <c r="CR5" s="14" t="s">
        <v>203</v>
      </c>
      <c r="CS5" s="14" t="s">
        <v>203</v>
      </c>
      <c r="CT5" s="17">
        <v>3370.0</v>
      </c>
      <c r="CU5" s="16">
        <v>900.0</v>
      </c>
      <c r="CV5" s="14" t="s">
        <v>203</v>
      </c>
      <c r="CW5" s="14" t="s">
        <v>203</v>
      </c>
      <c r="CX5" s="14" t="s">
        <v>203</v>
      </c>
      <c r="CY5" s="17">
        <v>1890.0</v>
      </c>
      <c r="CZ5" s="16">
        <v>420.0</v>
      </c>
      <c r="DA5" s="14" t="s">
        <v>203</v>
      </c>
      <c r="DB5" s="14" t="s">
        <v>203</v>
      </c>
      <c r="DC5" s="14" t="s">
        <v>203</v>
      </c>
      <c r="DD5" s="17">
        <v>1870.0</v>
      </c>
      <c r="DE5" s="16">
        <v>390.0</v>
      </c>
      <c r="DF5" s="14" t="s">
        <v>203</v>
      </c>
      <c r="DG5" s="14" t="s">
        <v>203</v>
      </c>
      <c r="DH5" s="14" t="s">
        <v>203</v>
      </c>
      <c r="DI5" s="17">
        <v>3620.0</v>
      </c>
      <c r="DJ5" s="16">
        <v>920.0</v>
      </c>
      <c r="DK5" s="14" t="s">
        <v>203</v>
      </c>
      <c r="DL5" s="14" t="s">
        <v>203</v>
      </c>
      <c r="DM5" s="14" t="s">
        <v>203</v>
      </c>
      <c r="DN5" s="14" t="s">
        <v>203</v>
      </c>
      <c r="DO5" s="14" t="s">
        <v>203</v>
      </c>
      <c r="DP5" s="14" t="s">
        <v>203</v>
      </c>
      <c r="DQ5" s="14" t="s">
        <v>203</v>
      </c>
      <c r="DR5" s="14" t="s">
        <v>203</v>
      </c>
      <c r="DS5" s="17">
        <v>2249.0</v>
      </c>
      <c r="DT5" s="16">
        <v>505.0</v>
      </c>
      <c r="DU5" s="17">
        <v>20435.0</v>
      </c>
      <c r="DV5" s="17">
        <v>3254.0</v>
      </c>
      <c r="DW5" s="16">
        <v>110.0</v>
      </c>
      <c r="DX5" s="16">
        <v>18.0</v>
      </c>
      <c r="DY5" s="16">
        <v>725.0</v>
      </c>
      <c r="DZ5" s="16">
        <v>109.0</v>
      </c>
      <c r="EA5" s="16">
        <v>228.0</v>
      </c>
      <c r="EB5" s="16">
        <v>41.0</v>
      </c>
      <c r="EC5" s="14" t="s">
        <v>203</v>
      </c>
      <c r="ED5" s="16">
        <v>187.0</v>
      </c>
      <c r="EE5" s="16">
        <v>162.0</v>
      </c>
      <c r="EF5" s="16">
        <v>13.0</v>
      </c>
      <c r="EG5" s="16">
        <v>23.0</v>
      </c>
    </row>
    <row r="6">
      <c r="A6" s="14" t="s">
        <v>200</v>
      </c>
      <c r="B6" s="14" t="s">
        <v>207</v>
      </c>
      <c r="C6" s="15">
        <v>44217.0</v>
      </c>
      <c r="D6" s="14" t="s">
        <v>202</v>
      </c>
      <c r="E6" s="16">
        <v>10.0</v>
      </c>
      <c r="F6" s="16">
        <v>220.0</v>
      </c>
      <c r="G6" s="16">
        <v>21.0</v>
      </c>
      <c r="H6" s="16">
        <v>8.0</v>
      </c>
      <c r="I6" s="16">
        <v>484.0</v>
      </c>
      <c r="J6" s="14" t="s">
        <v>203</v>
      </c>
      <c r="K6" s="14" t="s">
        <v>203</v>
      </c>
      <c r="L6" s="16">
        <v>315.0</v>
      </c>
      <c r="M6" s="16">
        <v>478.0</v>
      </c>
      <c r="N6" s="14" t="s">
        <v>203</v>
      </c>
      <c r="O6" s="16">
        <v>413.0</v>
      </c>
      <c r="P6" s="14" t="s">
        <v>203</v>
      </c>
      <c r="Q6" s="16">
        <v>398.0</v>
      </c>
      <c r="R6" s="14" t="s">
        <v>203</v>
      </c>
      <c r="S6" s="16">
        <v>398.0</v>
      </c>
      <c r="T6" s="16">
        <v>478.0</v>
      </c>
      <c r="U6" s="14" t="s">
        <v>203</v>
      </c>
      <c r="V6" s="16">
        <v>413.0</v>
      </c>
      <c r="W6" s="14" t="s">
        <v>203</v>
      </c>
      <c r="X6" s="16">
        <v>398.0</v>
      </c>
      <c r="Y6" s="14" t="s">
        <v>203</v>
      </c>
      <c r="Z6" s="16">
        <v>478.0</v>
      </c>
      <c r="AA6" s="14" t="s">
        <v>203</v>
      </c>
      <c r="AB6" s="16">
        <v>413.0</v>
      </c>
      <c r="AC6" s="14" t="s">
        <v>203</v>
      </c>
      <c r="AD6" s="16">
        <v>398.0</v>
      </c>
      <c r="AE6" s="14" t="s">
        <v>203</v>
      </c>
      <c r="AF6" s="16">
        <v>478.0</v>
      </c>
      <c r="AG6" s="16">
        <v>413.0</v>
      </c>
      <c r="AH6" s="16">
        <v>463.0</v>
      </c>
      <c r="AI6" s="16">
        <v>353.0</v>
      </c>
      <c r="AJ6" s="16">
        <v>464.0</v>
      </c>
      <c r="AK6" s="14" t="s">
        <v>203</v>
      </c>
      <c r="AL6" s="16">
        <v>464.0</v>
      </c>
      <c r="AM6" s="14" t="s">
        <v>203</v>
      </c>
      <c r="AN6" s="16">
        <v>357.0</v>
      </c>
      <c r="AO6" s="14" t="s">
        <v>203</v>
      </c>
      <c r="AP6" s="16">
        <v>447.0</v>
      </c>
      <c r="AQ6" s="14" t="s">
        <v>203</v>
      </c>
      <c r="AR6" s="16">
        <v>120.0</v>
      </c>
      <c r="AS6" s="14" t="s">
        <v>203</v>
      </c>
      <c r="AT6" s="14" t="s">
        <v>203</v>
      </c>
      <c r="AU6" s="16">
        <v>760.0</v>
      </c>
      <c r="AV6" s="14"/>
      <c r="AW6" s="17">
        <v>1720.0</v>
      </c>
      <c r="AX6" s="16">
        <v>460.0</v>
      </c>
      <c r="AY6" s="17">
        <v>1330.0</v>
      </c>
      <c r="AZ6" s="17">
        <v>1304.0</v>
      </c>
      <c r="BA6" s="16">
        <v>891.0</v>
      </c>
      <c r="BB6" s="16">
        <v>910.0</v>
      </c>
      <c r="BC6" s="16">
        <v>520.0</v>
      </c>
      <c r="BD6" s="16">
        <v>520.0</v>
      </c>
      <c r="BE6" s="16">
        <v>890.0</v>
      </c>
      <c r="BF6" s="14"/>
      <c r="BG6" s="16">
        <v>2.0</v>
      </c>
      <c r="BH6" s="16">
        <v>11.0</v>
      </c>
      <c r="BI6" s="14" t="s">
        <v>203</v>
      </c>
      <c r="BJ6" s="14" t="s">
        <v>203</v>
      </c>
      <c r="BK6" s="16">
        <v>860.0</v>
      </c>
      <c r="BL6" s="16">
        <v>280.0</v>
      </c>
      <c r="BM6" s="14" t="s">
        <v>203</v>
      </c>
      <c r="BN6" s="14" t="s">
        <v>203</v>
      </c>
      <c r="BO6" s="14" t="s">
        <v>203</v>
      </c>
      <c r="BP6" s="14" t="s">
        <v>203</v>
      </c>
      <c r="BQ6" s="14" t="s">
        <v>203</v>
      </c>
      <c r="BR6" s="14" t="s">
        <v>203</v>
      </c>
      <c r="BS6" s="14" t="s">
        <v>203</v>
      </c>
      <c r="BT6" s="14" t="s">
        <v>203</v>
      </c>
      <c r="BU6" s="17">
        <v>2180.0</v>
      </c>
      <c r="BV6" s="16">
        <v>580.0</v>
      </c>
      <c r="BW6" s="14" t="s">
        <v>203</v>
      </c>
      <c r="BX6" s="14" t="s">
        <v>203</v>
      </c>
      <c r="BY6" s="14" t="s">
        <v>203</v>
      </c>
      <c r="BZ6" s="16">
        <v>595.0</v>
      </c>
      <c r="CA6" s="16">
        <v>215.0</v>
      </c>
      <c r="CB6" s="14" t="s">
        <v>203</v>
      </c>
      <c r="CC6" s="14" t="s">
        <v>203</v>
      </c>
      <c r="CD6" s="14" t="s">
        <v>203</v>
      </c>
      <c r="CE6" s="17">
        <v>1580.0</v>
      </c>
      <c r="CF6" s="16">
        <v>310.0</v>
      </c>
      <c r="CG6" s="14" t="s">
        <v>203</v>
      </c>
      <c r="CH6" s="14" t="s">
        <v>203</v>
      </c>
      <c r="CI6" s="14" t="s">
        <v>203</v>
      </c>
      <c r="CJ6" s="17">
        <v>1372.0</v>
      </c>
      <c r="CK6" s="16">
        <v>264.0</v>
      </c>
      <c r="CL6" s="14" t="s">
        <v>203</v>
      </c>
      <c r="CM6" s="14" t="s">
        <v>203</v>
      </c>
      <c r="CN6" s="14" t="s">
        <v>203</v>
      </c>
      <c r="CO6" s="17">
        <v>1010.0</v>
      </c>
      <c r="CP6" s="16">
        <v>180.0</v>
      </c>
      <c r="CQ6" s="14" t="s">
        <v>203</v>
      </c>
      <c r="CR6" s="14" t="s">
        <v>203</v>
      </c>
      <c r="CS6" s="14" t="s">
        <v>203</v>
      </c>
      <c r="CT6" s="17">
        <v>1070.0</v>
      </c>
      <c r="CU6" s="16">
        <v>320.0</v>
      </c>
      <c r="CV6" s="14" t="s">
        <v>203</v>
      </c>
      <c r="CW6" s="14" t="s">
        <v>203</v>
      </c>
      <c r="CX6" s="14" t="s">
        <v>203</v>
      </c>
      <c r="CY6" s="16">
        <v>540.0</v>
      </c>
      <c r="CZ6" s="16">
        <v>70.0</v>
      </c>
      <c r="DA6" s="14" t="s">
        <v>203</v>
      </c>
      <c r="DB6" s="14" t="s">
        <v>203</v>
      </c>
      <c r="DC6" s="14" t="s">
        <v>203</v>
      </c>
      <c r="DD6" s="16">
        <v>540.0</v>
      </c>
      <c r="DE6" s="16">
        <v>70.0</v>
      </c>
      <c r="DF6" s="14" t="s">
        <v>203</v>
      </c>
      <c r="DG6" s="14" t="s">
        <v>203</v>
      </c>
      <c r="DH6" s="14" t="s">
        <v>203</v>
      </c>
      <c r="DI6" s="17">
        <v>1390.0</v>
      </c>
      <c r="DJ6" s="16">
        <v>520.0</v>
      </c>
      <c r="DK6" s="14" t="s">
        <v>203</v>
      </c>
      <c r="DL6" s="14" t="s">
        <v>203</v>
      </c>
      <c r="DM6" s="14" t="s">
        <v>203</v>
      </c>
      <c r="DN6" s="14" t="s">
        <v>203</v>
      </c>
      <c r="DO6" s="14" t="s">
        <v>203</v>
      </c>
      <c r="DP6" s="14" t="s">
        <v>203</v>
      </c>
      <c r="DQ6" s="14" t="s">
        <v>203</v>
      </c>
      <c r="DR6" s="14" t="s">
        <v>203</v>
      </c>
      <c r="DS6" s="16">
        <v>858.0</v>
      </c>
      <c r="DT6" s="16">
        <v>320.0</v>
      </c>
      <c r="DU6" s="17">
        <v>8318.0</v>
      </c>
      <c r="DV6" s="17">
        <v>2217.0</v>
      </c>
      <c r="DW6" s="16">
        <v>45.0</v>
      </c>
      <c r="DX6" s="16">
        <v>9.0</v>
      </c>
      <c r="DY6" s="16">
        <v>225.0</v>
      </c>
      <c r="DZ6" s="16">
        <v>93.0</v>
      </c>
      <c r="EA6" s="16">
        <v>74.0</v>
      </c>
      <c r="EB6" s="16">
        <v>29.0</v>
      </c>
      <c r="EC6" s="14" t="s">
        <v>203</v>
      </c>
      <c r="ED6" s="16">
        <v>66.0</v>
      </c>
      <c r="EE6" s="16">
        <v>64.0</v>
      </c>
      <c r="EF6" s="14" t="s">
        <v>203</v>
      </c>
      <c r="EG6" s="14" t="s">
        <v>203</v>
      </c>
    </row>
    <row r="7">
      <c r="A7" s="14" t="s">
        <v>200</v>
      </c>
      <c r="B7" s="14" t="s">
        <v>208</v>
      </c>
      <c r="C7" s="15">
        <v>44217.0</v>
      </c>
      <c r="D7" s="14" t="s">
        <v>202</v>
      </c>
      <c r="E7" s="16">
        <v>19.0</v>
      </c>
      <c r="F7" s="16">
        <v>195.0</v>
      </c>
      <c r="G7" s="16">
        <v>63.0</v>
      </c>
      <c r="H7" s="16">
        <v>16.0</v>
      </c>
      <c r="I7" s="17">
        <v>1832.0</v>
      </c>
      <c r="J7" s="14" t="s">
        <v>203</v>
      </c>
      <c r="K7" s="14" t="s">
        <v>203</v>
      </c>
      <c r="L7" s="16">
        <v>796.0</v>
      </c>
      <c r="M7" s="17">
        <v>1731.0</v>
      </c>
      <c r="N7" s="14" t="s">
        <v>203</v>
      </c>
      <c r="O7" s="17">
        <v>1649.0</v>
      </c>
      <c r="P7" s="14" t="s">
        <v>203</v>
      </c>
      <c r="Q7" s="17">
        <v>1670.0</v>
      </c>
      <c r="R7" s="14" t="s">
        <v>203</v>
      </c>
      <c r="S7" s="17">
        <v>1670.0</v>
      </c>
      <c r="T7" s="17">
        <v>1749.0</v>
      </c>
      <c r="U7" s="14" t="s">
        <v>203</v>
      </c>
      <c r="V7" s="17">
        <v>1669.0</v>
      </c>
      <c r="W7" s="14" t="s">
        <v>203</v>
      </c>
      <c r="X7" s="17">
        <v>1634.0</v>
      </c>
      <c r="Y7" s="14" t="s">
        <v>203</v>
      </c>
      <c r="Z7" s="17">
        <v>1749.0</v>
      </c>
      <c r="AA7" s="14" t="s">
        <v>203</v>
      </c>
      <c r="AB7" s="17">
        <v>1669.0</v>
      </c>
      <c r="AC7" s="14" t="s">
        <v>203</v>
      </c>
      <c r="AD7" s="17">
        <v>1634.0</v>
      </c>
      <c r="AE7" s="14" t="s">
        <v>203</v>
      </c>
      <c r="AF7" s="17">
        <v>1739.0</v>
      </c>
      <c r="AG7" s="17">
        <v>1648.0</v>
      </c>
      <c r="AH7" s="17">
        <v>1839.0</v>
      </c>
      <c r="AI7" s="17">
        <v>1296.0</v>
      </c>
      <c r="AJ7" s="17">
        <v>1825.0</v>
      </c>
      <c r="AK7" s="14" t="s">
        <v>203</v>
      </c>
      <c r="AL7" s="17">
        <v>1825.0</v>
      </c>
      <c r="AM7" s="14" t="s">
        <v>203</v>
      </c>
      <c r="AN7" s="17">
        <v>1114.0</v>
      </c>
      <c r="AO7" s="14" t="s">
        <v>203</v>
      </c>
      <c r="AP7" s="17">
        <v>1591.0</v>
      </c>
      <c r="AQ7" s="14" t="s">
        <v>203</v>
      </c>
      <c r="AR7" s="16">
        <v>395.0</v>
      </c>
      <c r="AS7" s="14" t="s">
        <v>203</v>
      </c>
      <c r="AT7" s="14" t="s">
        <v>203</v>
      </c>
      <c r="AU7" s="17">
        <v>2240.0</v>
      </c>
      <c r="AV7" s="14" t="s">
        <v>203</v>
      </c>
      <c r="AW7" s="17">
        <v>6320.0</v>
      </c>
      <c r="AX7" s="17">
        <v>1840.0</v>
      </c>
      <c r="AY7" s="17">
        <v>5260.0</v>
      </c>
      <c r="AZ7" s="17">
        <v>5240.0</v>
      </c>
      <c r="BA7" s="17">
        <v>3589.0</v>
      </c>
      <c r="BB7" s="17">
        <v>3460.0</v>
      </c>
      <c r="BC7" s="17">
        <v>2120.0</v>
      </c>
      <c r="BD7" s="17">
        <v>2180.0</v>
      </c>
      <c r="BE7" s="17">
        <v>3060.0</v>
      </c>
      <c r="BF7" s="14" t="s">
        <v>203</v>
      </c>
      <c r="BG7" s="16">
        <v>2.0</v>
      </c>
      <c r="BH7" s="16">
        <v>10.0</v>
      </c>
      <c r="BI7" s="14" t="s">
        <v>203</v>
      </c>
      <c r="BJ7" s="14" t="s">
        <v>203</v>
      </c>
      <c r="BK7" s="17">
        <v>2340.0</v>
      </c>
      <c r="BL7" s="16">
        <v>620.0</v>
      </c>
      <c r="BM7" s="14" t="s">
        <v>203</v>
      </c>
      <c r="BN7" s="14" t="s">
        <v>203</v>
      </c>
      <c r="BO7" s="14" t="s">
        <v>203</v>
      </c>
      <c r="BP7" s="14" t="s">
        <v>203</v>
      </c>
      <c r="BQ7" s="14" t="s">
        <v>203</v>
      </c>
      <c r="BR7" s="14" t="s">
        <v>203</v>
      </c>
      <c r="BS7" s="14" t="s">
        <v>203</v>
      </c>
      <c r="BT7" s="14" t="s">
        <v>203</v>
      </c>
      <c r="BU7" s="17">
        <v>6140.0</v>
      </c>
      <c r="BV7" s="17">
        <v>1680.0</v>
      </c>
      <c r="BW7" s="14" t="s">
        <v>203</v>
      </c>
      <c r="BX7" s="14" t="s">
        <v>203</v>
      </c>
      <c r="BY7" s="14" t="s">
        <v>203</v>
      </c>
      <c r="BZ7" s="17">
        <v>1980.0</v>
      </c>
      <c r="CA7" s="16">
        <v>990.0</v>
      </c>
      <c r="CB7" s="14" t="s">
        <v>203</v>
      </c>
      <c r="CC7" s="14" t="s">
        <v>203</v>
      </c>
      <c r="CD7" s="14" t="s">
        <v>203</v>
      </c>
      <c r="CE7" s="17">
        <v>5570.0</v>
      </c>
      <c r="CF7" s="17">
        <v>1420.0</v>
      </c>
      <c r="CG7" s="14" t="s">
        <v>203</v>
      </c>
      <c r="CH7" s="14" t="s">
        <v>203</v>
      </c>
      <c r="CI7" s="14" t="s">
        <v>203</v>
      </c>
      <c r="CJ7" s="17">
        <v>5360.0</v>
      </c>
      <c r="CK7" s="17">
        <v>1276.0</v>
      </c>
      <c r="CL7" s="14" t="s">
        <v>203</v>
      </c>
      <c r="CM7" s="14" t="s">
        <v>203</v>
      </c>
      <c r="CN7" s="14" t="s">
        <v>203</v>
      </c>
      <c r="CO7" s="17">
        <v>3911.0</v>
      </c>
      <c r="CP7" s="17">
        <v>1340.0</v>
      </c>
      <c r="CQ7" s="16">
        <v>31.0</v>
      </c>
      <c r="CR7" s="14" t="s">
        <v>203</v>
      </c>
      <c r="CS7" s="14" t="s">
        <v>203</v>
      </c>
      <c r="CT7" s="17">
        <v>3590.0</v>
      </c>
      <c r="CU7" s="17">
        <v>1220.0</v>
      </c>
      <c r="CV7" s="14" t="s">
        <v>203</v>
      </c>
      <c r="CW7" s="14" t="s">
        <v>203</v>
      </c>
      <c r="CX7" s="14" t="s">
        <v>203</v>
      </c>
      <c r="CY7" s="17">
        <v>2280.0</v>
      </c>
      <c r="CZ7" s="16">
        <v>610.0</v>
      </c>
      <c r="DA7" s="14" t="s">
        <v>203</v>
      </c>
      <c r="DB7" s="14" t="s">
        <v>203</v>
      </c>
      <c r="DC7" s="14" t="s">
        <v>203</v>
      </c>
      <c r="DD7" s="17">
        <v>2320.0</v>
      </c>
      <c r="DE7" s="16">
        <v>620.0</v>
      </c>
      <c r="DF7" s="14" t="s">
        <v>203</v>
      </c>
      <c r="DG7" s="14" t="s">
        <v>203</v>
      </c>
      <c r="DH7" s="14" t="s">
        <v>203</v>
      </c>
      <c r="DI7" s="17">
        <v>3710.0</v>
      </c>
      <c r="DJ7" s="17">
        <v>1650.0</v>
      </c>
      <c r="DK7" s="14" t="s">
        <v>203</v>
      </c>
      <c r="DL7" s="14" t="s">
        <v>203</v>
      </c>
      <c r="DM7" s="14" t="s">
        <v>203</v>
      </c>
      <c r="DN7" s="14" t="s">
        <v>203</v>
      </c>
      <c r="DO7" s="14" t="s">
        <v>203</v>
      </c>
      <c r="DP7" s="14" t="s">
        <v>203</v>
      </c>
      <c r="DQ7" s="14" t="s">
        <v>203</v>
      </c>
      <c r="DR7" s="14" t="s">
        <v>203</v>
      </c>
      <c r="DS7" s="17">
        <v>2130.0</v>
      </c>
      <c r="DT7" s="17">
        <v>2064.0</v>
      </c>
      <c r="DU7" s="17">
        <v>20000.0</v>
      </c>
      <c r="DV7" s="17">
        <v>5339.0</v>
      </c>
      <c r="DW7" s="16">
        <v>208.0</v>
      </c>
      <c r="DX7" s="16">
        <v>58.0</v>
      </c>
      <c r="DY7" s="16">
        <v>446.0</v>
      </c>
      <c r="DZ7" s="16">
        <v>31.0</v>
      </c>
      <c r="EA7" s="16">
        <v>306.0</v>
      </c>
      <c r="EB7" s="16">
        <v>89.0</v>
      </c>
      <c r="EC7" s="14" t="s">
        <v>203</v>
      </c>
      <c r="ED7" s="16">
        <v>281.0</v>
      </c>
      <c r="EE7" s="16">
        <v>277.0</v>
      </c>
      <c r="EF7" s="16">
        <v>83.0</v>
      </c>
      <c r="EG7" s="16">
        <v>137.0</v>
      </c>
    </row>
    <row r="8">
      <c r="A8" s="14" t="s">
        <v>200</v>
      </c>
      <c r="B8" s="14" t="s">
        <v>209</v>
      </c>
      <c r="C8" s="15">
        <v>44217.0</v>
      </c>
      <c r="D8" s="14" t="s">
        <v>202</v>
      </c>
      <c r="E8" s="16">
        <v>7.0</v>
      </c>
      <c r="F8" s="16">
        <v>128.0</v>
      </c>
      <c r="G8" s="16">
        <v>37.0</v>
      </c>
      <c r="H8" s="16">
        <v>2.0</v>
      </c>
      <c r="I8" s="16">
        <v>550.0</v>
      </c>
      <c r="J8" s="14" t="s">
        <v>203</v>
      </c>
      <c r="K8" s="14" t="s">
        <v>203</v>
      </c>
      <c r="L8" s="16">
        <v>177.0</v>
      </c>
      <c r="M8" s="16">
        <v>536.0</v>
      </c>
      <c r="N8" s="14" t="s">
        <v>203</v>
      </c>
      <c r="O8" s="16">
        <v>483.0</v>
      </c>
      <c r="P8" s="14" t="s">
        <v>203</v>
      </c>
      <c r="Q8" s="16">
        <v>480.0</v>
      </c>
      <c r="R8" s="14" t="s">
        <v>203</v>
      </c>
      <c r="S8" s="16">
        <v>480.0</v>
      </c>
      <c r="T8" s="16">
        <v>536.0</v>
      </c>
      <c r="U8" s="14" t="s">
        <v>203</v>
      </c>
      <c r="V8" s="16">
        <v>483.0</v>
      </c>
      <c r="W8" s="14" t="s">
        <v>203</v>
      </c>
      <c r="X8" s="16">
        <v>480.0</v>
      </c>
      <c r="Y8" s="14" t="s">
        <v>203</v>
      </c>
      <c r="Z8" s="16">
        <v>536.0</v>
      </c>
      <c r="AA8" s="14" t="s">
        <v>203</v>
      </c>
      <c r="AB8" s="16">
        <v>483.0</v>
      </c>
      <c r="AC8" s="14" t="s">
        <v>203</v>
      </c>
      <c r="AD8" s="16">
        <v>480.0</v>
      </c>
      <c r="AE8" s="14" t="s">
        <v>203</v>
      </c>
      <c r="AF8" s="16">
        <v>519.0</v>
      </c>
      <c r="AG8" s="16">
        <v>484.0</v>
      </c>
      <c r="AH8" s="16">
        <v>499.0</v>
      </c>
      <c r="AI8" s="16">
        <v>438.0</v>
      </c>
      <c r="AJ8" s="16">
        <v>499.0</v>
      </c>
      <c r="AK8" s="14" t="s">
        <v>203</v>
      </c>
      <c r="AL8" s="16">
        <v>499.0</v>
      </c>
      <c r="AM8" s="14" t="s">
        <v>203</v>
      </c>
      <c r="AN8" s="16">
        <v>549.0</v>
      </c>
      <c r="AO8" s="14" t="s">
        <v>203</v>
      </c>
      <c r="AP8" s="16">
        <v>573.0</v>
      </c>
      <c r="AQ8" s="14" t="s">
        <v>203</v>
      </c>
      <c r="AR8" s="16">
        <v>79.0</v>
      </c>
      <c r="AS8" s="14" t="s">
        <v>203</v>
      </c>
      <c r="AT8" s="14" t="s">
        <v>203</v>
      </c>
      <c r="AU8" s="16">
        <v>700.0</v>
      </c>
      <c r="AV8" s="14" t="s">
        <v>203</v>
      </c>
      <c r="AW8" s="17">
        <v>1820.0</v>
      </c>
      <c r="AX8" s="16">
        <v>560.0</v>
      </c>
      <c r="AY8" s="17">
        <v>1570.0</v>
      </c>
      <c r="AZ8" s="17">
        <v>1568.0</v>
      </c>
      <c r="BA8" s="17">
        <v>1071.0</v>
      </c>
      <c r="BB8" s="17">
        <v>1000.0</v>
      </c>
      <c r="BC8" s="16">
        <v>550.0</v>
      </c>
      <c r="BD8" s="16">
        <v>550.0</v>
      </c>
      <c r="BE8" s="17">
        <v>1190.0</v>
      </c>
      <c r="BF8" s="14" t="s">
        <v>203</v>
      </c>
      <c r="BG8" s="16">
        <v>2.0</v>
      </c>
      <c r="BH8" s="16">
        <v>15.0</v>
      </c>
      <c r="BI8" s="14" t="s">
        <v>203</v>
      </c>
      <c r="BJ8" s="14" t="s">
        <v>203</v>
      </c>
      <c r="BK8" s="16">
        <v>800.0</v>
      </c>
      <c r="BL8" s="16">
        <v>180.0</v>
      </c>
      <c r="BM8" s="14" t="s">
        <v>203</v>
      </c>
      <c r="BN8" s="14" t="s">
        <v>203</v>
      </c>
      <c r="BO8" s="14" t="s">
        <v>203</v>
      </c>
      <c r="BP8" s="14" t="s">
        <v>203</v>
      </c>
      <c r="BQ8" s="14" t="s">
        <v>203</v>
      </c>
      <c r="BR8" s="14" t="s">
        <v>203</v>
      </c>
      <c r="BS8" s="14" t="s">
        <v>203</v>
      </c>
      <c r="BT8" s="14" t="s">
        <v>203</v>
      </c>
      <c r="BU8" s="17">
        <v>1980.0</v>
      </c>
      <c r="BV8" s="16">
        <v>620.0</v>
      </c>
      <c r="BW8" s="14" t="s">
        <v>203</v>
      </c>
      <c r="BX8" s="14" t="s">
        <v>203</v>
      </c>
      <c r="BY8" s="14" t="s">
        <v>203</v>
      </c>
      <c r="BZ8" s="16">
        <v>790.0</v>
      </c>
      <c r="CA8" s="16">
        <v>230.0</v>
      </c>
      <c r="CB8" s="14" t="s">
        <v>203</v>
      </c>
      <c r="CC8" s="14" t="s">
        <v>203</v>
      </c>
      <c r="CD8" s="14" t="s">
        <v>203</v>
      </c>
      <c r="CE8" s="17">
        <v>1620.0</v>
      </c>
      <c r="CF8" s="16">
        <v>380.0</v>
      </c>
      <c r="CG8" s="14" t="s">
        <v>203</v>
      </c>
      <c r="CH8" s="14" t="s">
        <v>203</v>
      </c>
      <c r="CI8" s="14" t="s">
        <v>203</v>
      </c>
      <c r="CJ8" s="17">
        <v>1692.0</v>
      </c>
      <c r="CK8" s="16">
        <v>404.0</v>
      </c>
      <c r="CL8" s="14" t="s">
        <v>203</v>
      </c>
      <c r="CM8" s="14" t="s">
        <v>203</v>
      </c>
      <c r="CN8" s="14" t="s">
        <v>203</v>
      </c>
      <c r="CO8" s="17">
        <v>1310.0</v>
      </c>
      <c r="CP8" s="16">
        <v>239.0</v>
      </c>
      <c r="CQ8" s="14" t="s">
        <v>203</v>
      </c>
      <c r="CR8" s="14" t="s">
        <v>203</v>
      </c>
      <c r="CS8" s="14" t="s">
        <v>203</v>
      </c>
      <c r="CT8" s="17">
        <v>1130.0</v>
      </c>
      <c r="CU8" s="16">
        <v>480.0</v>
      </c>
      <c r="CV8" s="14" t="s">
        <v>203</v>
      </c>
      <c r="CW8" s="14" t="s">
        <v>203</v>
      </c>
      <c r="CX8" s="14" t="s">
        <v>203</v>
      </c>
      <c r="CY8" s="16">
        <v>640.0</v>
      </c>
      <c r="CZ8" s="16">
        <v>210.0</v>
      </c>
      <c r="DA8" s="14" t="s">
        <v>203</v>
      </c>
      <c r="DB8" s="14" t="s">
        <v>203</v>
      </c>
      <c r="DC8" s="14" t="s">
        <v>203</v>
      </c>
      <c r="DD8" s="16">
        <v>640.0</v>
      </c>
      <c r="DE8" s="16">
        <v>210.0</v>
      </c>
      <c r="DF8" s="14" t="s">
        <v>203</v>
      </c>
      <c r="DG8" s="14" t="s">
        <v>203</v>
      </c>
      <c r="DH8" s="14" t="s">
        <v>203</v>
      </c>
      <c r="DI8" s="17">
        <v>1270.0</v>
      </c>
      <c r="DJ8" s="16">
        <v>260.0</v>
      </c>
      <c r="DK8" s="14" t="s">
        <v>203</v>
      </c>
      <c r="DL8" s="14" t="s">
        <v>203</v>
      </c>
      <c r="DM8" s="14" t="s">
        <v>203</v>
      </c>
      <c r="DN8" s="14" t="s">
        <v>203</v>
      </c>
      <c r="DO8" s="14" t="s">
        <v>203</v>
      </c>
      <c r="DP8" s="14" t="s">
        <v>203</v>
      </c>
      <c r="DQ8" s="14" t="s">
        <v>203</v>
      </c>
      <c r="DR8" s="14" t="s">
        <v>203</v>
      </c>
      <c r="DS8" s="16">
        <v>750.0</v>
      </c>
      <c r="DT8" s="16">
        <v>325.0</v>
      </c>
      <c r="DU8" s="17">
        <v>7300.0</v>
      </c>
      <c r="DV8" s="17">
        <v>3232.0</v>
      </c>
      <c r="DW8" s="16">
        <v>39.0</v>
      </c>
      <c r="DX8" s="16">
        <v>6.0</v>
      </c>
      <c r="DY8" s="16">
        <v>206.0</v>
      </c>
      <c r="DZ8" s="16">
        <v>36.0</v>
      </c>
      <c r="EA8" s="16">
        <v>79.0</v>
      </c>
      <c r="EB8" s="16">
        <v>27.0</v>
      </c>
      <c r="EC8" s="14" t="s">
        <v>203</v>
      </c>
      <c r="ED8" s="16">
        <v>78.0</v>
      </c>
      <c r="EE8" s="16">
        <v>76.0</v>
      </c>
      <c r="EF8" s="16">
        <v>17.0</v>
      </c>
      <c r="EG8" s="16">
        <v>42.0</v>
      </c>
    </row>
    <row r="9">
      <c r="A9" s="14" t="s">
        <v>200</v>
      </c>
      <c r="B9" s="14" t="s">
        <v>200</v>
      </c>
      <c r="C9" s="15">
        <v>44217.0</v>
      </c>
      <c r="D9" s="14" t="s">
        <v>202</v>
      </c>
      <c r="E9" s="16">
        <v>42.0</v>
      </c>
      <c r="F9" s="16">
        <v>616.0</v>
      </c>
      <c r="G9" s="16">
        <v>121.0</v>
      </c>
      <c r="H9" s="16">
        <v>0.0</v>
      </c>
      <c r="I9" s="17">
        <v>2563.0</v>
      </c>
      <c r="J9" s="14" t="s">
        <v>203</v>
      </c>
      <c r="K9" s="14" t="s">
        <v>203</v>
      </c>
      <c r="L9" s="17">
        <v>1074.0</v>
      </c>
      <c r="M9" s="17">
        <v>2322.0</v>
      </c>
      <c r="N9" s="14" t="s">
        <v>203</v>
      </c>
      <c r="O9" s="17">
        <v>2202.0</v>
      </c>
      <c r="P9" s="14" t="s">
        <v>203</v>
      </c>
      <c r="Q9" s="17">
        <v>2167.0</v>
      </c>
      <c r="R9" s="14" t="s">
        <v>203</v>
      </c>
      <c r="S9" s="17">
        <v>2167.0</v>
      </c>
      <c r="T9" s="17">
        <v>2322.0</v>
      </c>
      <c r="U9" s="14" t="s">
        <v>203</v>
      </c>
      <c r="V9" s="17">
        <v>2222.0</v>
      </c>
      <c r="W9" s="14" t="s">
        <v>203</v>
      </c>
      <c r="X9" s="17">
        <v>2167.0</v>
      </c>
      <c r="Y9" s="14" t="s">
        <v>203</v>
      </c>
      <c r="Z9" s="17">
        <v>2322.0</v>
      </c>
      <c r="AA9" s="14" t="s">
        <v>203</v>
      </c>
      <c r="AB9" s="17">
        <v>2222.0</v>
      </c>
      <c r="AC9" s="14" t="s">
        <v>203</v>
      </c>
      <c r="AD9" s="17">
        <v>2167.0</v>
      </c>
      <c r="AE9" s="14" t="s">
        <v>203</v>
      </c>
      <c r="AF9" s="17">
        <v>2322.0</v>
      </c>
      <c r="AG9" s="17">
        <v>2222.0</v>
      </c>
      <c r="AH9" s="17">
        <v>2208.0</v>
      </c>
      <c r="AI9" s="17">
        <v>1301.0</v>
      </c>
      <c r="AJ9" s="17">
        <v>2206.0</v>
      </c>
      <c r="AK9" s="14" t="s">
        <v>203</v>
      </c>
      <c r="AL9" s="17">
        <v>2213.0</v>
      </c>
      <c r="AM9" s="14" t="s">
        <v>203</v>
      </c>
      <c r="AN9" s="17">
        <v>1725.0</v>
      </c>
      <c r="AO9" s="14" t="s">
        <v>203</v>
      </c>
      <c r="AP9" s="17">
        <v>2133.0</v>
      </c>
      <c r="AQ9" s="14" t="s">
        <v>203</v>
      </c>
      <c r="AR9" s="16">
        <v>644.0</v>
      </c>
      <c r="AS9" s="14" t="s">
        <v>203</v>
      </c>
      <c r="AT9" s="14" t="s">
        <v>203</v>
      </c>
      <c r="AU9" s="17">
        <v>3380.0</v>
      </c>
      <c r="AV9" s="14" t="s">
        <v>203</v>
      </c>
      <c r="AW9" s="17">
        <v>8360.0</v>
      </c>
      <c r="AX9" s="17">
        <v>2425.0</v>
      </c>
      <c r="AY9" s="17">
        <v>6990.0</v>
      </c>
      <c r="AZ9" s="17">
        <v>6902.0</v>
      </c>
      <c r="BA9" s="17">
        <v>4617.0</v>
      </c>
      <c r="BB9" s="17">
        <v>3900.0</v>
      </c>
      <c r="BC9" s="17">
        <v>2550.0</v>
      </c>
      <c r="BD9" s="17">
        <v>2550.0</v>
      </c>
      <c r="BE9" s="17">
        <v>4130.0</v>
      </c>
      <c r="BF9" s="14" t="s">
        <v>203</v>
      </c>
      <c r="BG9" s="16">
        <v>-2.0</v>
      </c>
      <c r="BH9" s="16">
        <v>21.0</v>
      </c>
      <c r="BI9" s="14" t="s">
        <v>203</v>
      </c>
      <c r="BJ9" s="14" t="s">
        <v>203</v>
      </c>
      <c r="BK9" s="17">
        <v>4120.0</v>
      </c>
      <c r="BL9" s="17">
        <v>1080.0</v>
      </c>
      <c r="BM9" s="14" t="s">
        <v>203</v>
      </c>
      <c r="BN9" s="14" t="s">
        <v>203</v>
      </c>
      <c r="BO9" s="14" t="s">
        <v>203</v>
      </c>
      <c r="BP9" s="14" t="s">
        <v>203</v>
      </c>
      <c r="BQ9" s="14" t="s">
        <v>203</v>
      </c>
      <c r="BR9" s="14" t="s">
        <v>203</v>
      </c>
      <c r="BS9" s="14" t="s">
        <v>203</v>
      </c>
      <c r="BT9" s="14" t="s">
        <v>203</v>
      </c>
      <c r="BU9" s="17">
        <v>10000.0</v>
      </c>
      <c r="BV9" s="17">
        <v>2600.0</v>
      </c>
      <c r="BW9" s="14" t="s">
        <v>203</v>
      </c>
      <c r="BX9" s="14" t="s">
        <v>203</v>
      </c>
      <c r="BY9" s="14" t="s">
        <v>203</v>
      </c>
      <c r="BZ9" s="17">
        <v>3020.0</v>
      </c>
      <c r="CA9" s="16">
        <v>875.0</v>
      </c>
      <c r="CB9" s="14" t="s">
        <v>203</v>
      </c>
      <c r="CC9" s="14" t="s">
        <v>203</v>
      </c>
      <c r="CD9" s="14" t="s">
        <v>203</v>
      </c>
      <c r="CE9" s="17">
        <v>7530.0</v>
      </c>
      <c r="CF9" s="17">
        <v>1770.0</v>
      </c>
      <c r="CG9" s="14" t="s">
        <v>203</v>
      </c>
      <c r="CH9" s="14" t="s">
        <v>203</v>
      </c>
      <c r="CI9" s="14" t="s">
        <v>203</v>
      </c>
      <c r="CJ9" s="17">
        <v>6964.0</v>
      </c>
      <c r="CK9" s="17">
        <v>1680.0</v>
      </c>
      <c r="CL9" s="14" t="s">
        <v>203</v>
      </c>
      <c r="CM9" s="14" t="s">
        <v>203</v>
      </c>
      <c r="CN9" s="14" t="s">
        <v>203</v>
      </c>
      <c r="CO9" s="17">
        <v>4732.0</v>
      </c>
      <c r="CP9" s="17">
        <v>1067.0</v>
      </c>
      <c r="CQ9" s="14" t="s">
        <v>203</v>
      </c>
      <c r="CR9" s="14" t="s">
        <v>203</v>
      </c>
      <c r="CS9" s="14" t="s">
        <v>203</v>
      </c>
      <c r="CT9" s="17">
        <v>4700.0</v>
      </c>
      <c r="CU9" s="17">
        <v>1710.0</v>
      </c>
      <c r="CV9" s="14" t="s">
        <v>203</v>
      </c>
      <c r="CW9" s="14" t="s">
        <v>203</v>
      </c>
      <c r="CX9" s="14" t="s">
        <v>203</v>
      </c>
      <c r="CY9" s="17">
        <v>3090.0</v>
      </c>
      <c r="CZ9" s="16">
        <v>930.0</v>
      </c>
      <c r="DA9" s="14" t="s">
        <v>203</v>
      </c>
      <c r="DB9" s="14" t="s">
        <v>203</v>
      </c>
      <c r="DC9" s="14" t="s">
        <v>203</v>
      </c>
      <c r="DD9" s="17">
        <v>2880.0</v>
      </c>
      <c r="DE9" s="16">
        <v>800.0</v>
      </c>
      <c r="DF9" s="14" t="s">
        <v>203</v>
      </c>
      <c r="DG9" s="14" t="s">
        <v>203</v>
      </c>
      <c r="DH9" s="14" t="s">
        <v>203</v>
      </c>
      <c r="DI9" s="17">
        <v>4640.0</v>
      </c>
      <c r="DJ9" s="17">
        <v>1500.0</v>
      </c>
      <c r="DK9" s="14" t="s">
        <v>203</v>
      </c>
      <c r="DL9" s="14" t="s">
        <v>203</v>
      </c>
      <c r="DM9" s="14" t="s">
        <v>203</v>
      </c>
      <c r="DN9" s="14" t="s">
        <v>203</v>
      </c>
      <c r="DO9" s="14" t="s">
        <v>203</v>
      </c>
      <c r="DP9" s="14" t="s">
        <v>203</v>
      </c>
      <c r="DQ9" s="14" t="s">
        <v>203</v>
      </c>
      <c r="DR9" s="14" t="s">
        <v>203</v>
      </c>
      <c r="DS9" s="17">
        <v>4070.0</v>
      </c>
      <c r="DT9" s="17">
        <v>1735.0</v>
      </c>
      <c r="DU9" s="17">
        <v>30782.0</v>
      </c>
      <c r="DV9" s="17">
        <v>8105.0</v>
      </c>
      <c r="DW9" s="16">
        <v>182.0</v>
      </c>
      <c r="DX9" s="16">
        <v>36.0</v>
      </c>
      <c r="DY9" s="17">
        <v>1014.0</v>
      </c>
      <c r="DZ9" s="16">
        <v>242.0</v>
      </c>
      <c r="EA9" s="16">
        <v>520.0</v>
      </c>
      <c r="EB9" s="16">
        <v>330.0</v>
      </c>
      <c r="EC9" s="16">
        <v>3.0</v>
      </c>
      <c r="ED9" s="16">
        <v>295.0</v>
      </c>
      <c r="EE9" s="16">
        <v>278.0</v>
      </c>
      <c r="EF9" s="16">
        <v>24.0</v>
      </c>
      <c r="EG9" s="16">
        <v>53.0</v>
      </c>
    </row>
    <row r="10">
      <c r="A10" s="14" t="s">
        <v>200</v>
      </c>
      <c r="B10" s="14" t="s">
        <v>201</v>
      </c>
      <c r="C10" s="15">
        <v>44248.0</v>
      </c>
      <c r="D10" s="14" t="s">
        <v>202</v>
      </c>
      <c r="E10" s="16">
        <v>24.0</v>
      </c>
      <c r="F10" s="16">
        <v>480.0</v>
      </c>
      <c r="G10" s="16">
        <v>87.0</v>
      </c>
      <c r="H10" s="16">
        <v>12.0</v>
      </c>
      <c r="I10" s="17">
        <v>1286.0</v>
      </c>
      <c r="J10" s="14" t="s">
        <v>203</v>
      </c>
      <c r="K10" s="14" t="s">
        <v>203</v>
      </c>
      <c r="L10" s="16">
        <v>682.0</v>
      </c>
      <c r="M10" s="17">
        <v>1098.0</v>
      </c>
      <c r="N10" s="14" t="s">
        <v>203</v>
      </c>
      <c r="O10" s="17">
        <v>1083.0</v>
      </c>
      <c r="P10" s="14" t="s">
        <v>203</v>
      </c>
      <c r="Q10" s="17">
        <v>1136.0</v>
      </c>
      <c r="R10" s="14" t="s">
        <v>203</v>
      </c>
      <c r="S10" s="17">
        <v>1136.0</v>
      </c>
      <c r="T10" s="17">
        <v>1098.0</v>
      </c>
      <c r="U10" s="14" t="s">
        <v>203</v>
      </c>
      <c r="V10" s="17">
        <v>1083.0</v>
      </c>
      <c r="W10" s="14" t="s">
        <v>203</v>
      </c>
      <c r="X10" s="17">
        <v>1136.0</v>
      </c>
      <c r="Y10" s="14" t="s">
        <v>203</v>
      </c>
      <c r="Z10" s="17">
        <v>1098.0</v>
      </c>
      <c r="AA10" s="14" t="s">
        <v>203</v>
      </c>
      <c r="AB10" s="17">
        <v>1083.0</v>
      </c>
      <c r="AC10" s="14" t="s">
        <v>203</v>
      </c>
      <c r="AD10" s="17">
        <v>1136.0</v>
      </c>
      <c r="AE10" s="14" t="s">
        <v>203</v>
      </c>
      <c r="AF10" s="17">
        <v>1098.0</v>
      </c>
      <c r="AG10" s="17">
        <v>1083.0</v>
      </c>
      <c r="AH10" s="17">
        <v>1352.0</v>
      </c>
      <c r="AI10" s="16">
        <v>721.0</v>
      </c>
      <c r="AJ10" s="17">
        <v>1352.0</v>
      </c>
      <c r="AK10" s="14" t="s">
        <v>203</v>
      </c>
      <c r="AL10" s="17">
        <v>1352.0</v>
      </c>
      <c r="AM10" s="14" t="s">
        <v>203</v>
      </c>
      <c r="AN10" s="16">
        <v>542.0</v>
      </c>
      <c r="AO10" s="14" t="s">
        <v>203</v>
      </c>
      <c r="AP10" s="16">
        <v>849.0</v>
      </c>
      <c r="AQ10" s="14" t="s">
        <v>203</v>
      </c>
      <c r="AR10" s="16">
        <v>335.0</v>
      </c>
      <c r="AS10" s="14" t="s">
        <v>203</v>
      </c>
      <c r="AT10" s="14" t="s">
        <v>203</v>
      </c>
      <c r="AU10" s="17">
        <v>1660.0</v>
      </c>
      <c r="AV10" s="14" t="s">
        <v>203</v>
      </c>
      <c r="AW10" s="17">
        <v>4280.0</v>
      </c>
      <c r="AX10" s="17">
        <v>1250.0</v>
      </c>
      <c r="AY10" s="17">
        <v>3470.0</v>
      </c>
      <c r="AZ10" s="17">
        <v>3376.0</v>
      </c>
      <c r="BA10" s="17">
        <v>2187.0</v>
      </c>
      <c r="BB10" s="17">
        <v>2330.0</v>
      </c>
      <c r="BC10" s="17">
        <v>1640.0</v>
      </c>
      <c r="BD10" s="17">
        <v>1630.0</v>
      </c>
      <c r="BE10" s="17">
        <v>1550.0</v>
      </c>
      <c r="BF10" s="14" t="s">
        <v>203</v>
      </c>
      <c r="BG10" s="16">
        <v>-2.0</v>
      </c>
      <c r="BH10" s="16">
        <v>21.0</v>
      </c>
      <c r="BI10" s="16">
        <v>11.0</v>
      </c>
      <c r="BJ10" s="16">
        <v>1.0</v>
      </c>
      <c r="BK10" s="17">
        <v>2320.0</v>
      </c>
      <c r="BL10" s="16">
        <v>660.0</v>
      </c>
      <c r="BM10" s="14" t="s">
        <v>203</v>
      </c>
      <c r="BN10" s="14" t="s">
        <v>203</v>
      </c>
      <c r="BO10" s="14" t="s">
        <v>203</v>
      </c>
      <c r="BP10" s="14" t="s">
        <v>203</v>
      </c>
      <c r="BQ10" s="14" t="s">
        <v>203</v>
      </c>
      <c r="BR10" s="14" t="s">
        <v>203</v>
      </c>
      <c r="BS10" s="14" t="s">
        <v>203</v>
      </c>
      <c r="BT10" s="14" t="s">
        <v>203</v>
      </c>
      <c r="BU10" s="17">
        <v>6620.0</v>
      </c>
      <c r="BV10" s="17">
        <v>2340.0</v>
      </c>
      <c r="BW10" s="14" t="s">
        <v>203</v>
      </c>
      <c r="BX10" s="14" t="s">
        <v>203</v>
      </c>
      <c r="BY10" s="14" t="s">
        <v>203</v>
      </c>
      <c r="BZ10" s="17">
        <v>1775.0</v>
      </c>
      <c r="CA10" s="16">
        <v>545.0</v>
      </c>
      <c r="CB10" s="14" t="s">
        <v>203</v>
      </c>
      <c r="CC10" s="14" t="s">
        <v>203</v>
      </c>
      <c r="CD10" s="14" t="s">
        <v>203</v>
      </c>
      <c r="CE10" s="17">
        <v>4820.0</v>
      </c>
      <c r="CF10" s="17">
        <v>1350.0</v>
      </c>
      <c r="CG10" s="14" t="s">
        <v>203</v>
      </c>
      <c r="CH10" s="14" t="s">
        <v>203</v>
      </c>
      <c r="CI10" s="14" t="s">
        <v>203</v>
      </c>
      <c r="CJ10" s="17">
        <v>4676.0</v>
      </c>
      <c r="CK10" s="17">
        <v>1300.0</v>
      </c>
      <c r="CL10" s="14" t="s">
        <v>203</v>
      </c>
      <c r="CM10" s="14" t="s">
        <v>203</v>
      </c>
      <c r="CN10" s="14" t="s">
        <v>203</v>
      </c>
      <c r="CO10" s="17">
        <v>2950.0</v>
      </c>
      <c r="CP10" s="16">
        <v>763.0</v>
      </c>
      <c r="CQ10" s="14" t="s">
        <v>203</v>
      </c>
      <c r="CR10" s="14" t="s">
        <v>203</v>
      </c>
      <c r="CS10" s="14" t="s">
        <v>203</v>
      </c>
      <c r="CT10" s="17">
        <v>3645.0</v>
      </c>
      <c r="CU10" s="17">
        <v>1315.0</v>
      </c>
      <c r="CV10" s="14" t="s">
        <v>203</v>
      </c>
      <c r="CW10" s="14" t="s">
        <v>203</v>
      </c>
      <c r="CX10" s="14" t="s">
        <v>203</v>
      </c>
      <c r="CY10" s="17">
        <v>2090.0</v>
      </c>
      <c r="CZ10" s="16">
        <v>450.0</v>
      </c>
      <c r="DA10" s="14" t="s">
        <v>203</v>
      </c>
      <c r="DB10" s="14" t="s">
        <v>203</v>
      </c>
      <c r="DC10" s="14" t="s">
        <v>203</v>
      </c>
      <c r="DD10" s="17">
        <v>2090.0</v>
      </c>
      <c r="DE10" s="16">
        <v>450.0</v>
      </c>
      <c r="DF10" s="14" t="s">
        <v>203</v>
      </c>
      <c r="DG10" s="16">
        <v>10.0</v>
      </c>
      <c r="DH10" s="14" t="s">
        <v>203</v>
      </c>
      <c r="DI10" s="17">
        <v>3690.0</v>
      </c>
      <c r="DJ10" s="17">
        <v>2140.0</v>
      </c>
      <c r="DK10" s="14" t="s">
        <v>203</v>
      </c>
      <c r="DL10" s="14" t="s">
        <v>203</v>
      </c>
      <c r="DM10" s="14" t="s">
        <v>203</v>
      </c>
      <c r="DN10" s="14" t="s">
        <v>203</v>
      </c>
      <c r="DO10" s="14" t="s">
        <v>203</v>
      </c>
      <c r="DP10" s="14" t="s">
        <v>203</v>
      </c>
      <c r="DQ10" s="14" t="s">
        <v>203</v>
      </c>
      <c r="DR10" s="14" t="s">
        <v>203</v>
      </c>
      <c r="DS10" s="17">
        <v>2445.0</v>
      </c>
      <c r="DT10" s="17">
        <v>1074.0</v>
      </c>
      <c r="DU10" s="17">
        <v>25152.0</v>
      </c>
      <c r="DV10" s="17">
        <v>11478.0</v>
      </c>
      <c r="DW10" s="16">
        <v>108.0</v>
      </c>
      <c r="DX10" s="16">
        <v>29.0</v>
      </c>
      <c r="DY10" s="16">
        <v>770.0</v>
      </c>
      <c r="DZ10" s="16">
        <v>211.0</v>
      </c>
      <c r="EA10" s="16">
        <v>257.0</v>
      </c>
      <c r="EB10" s="16">
        <v>109.0</v>
      </c>
      <c r="EC10" s="14" t="s">
        <v>203</v>
      </c>
      <c r="ED10" s="16">
        <v>148.0</v>
      </c>
      <c r="EE10" s="16">
        <v>147.0</v>
      </c>
      <c r="EF10" s="16">
        <v>36.0</v>
      </c>
      <c r="EG10" s="16">
        <v>75.0</v>
      </c>
    </row>
    <row r="11">
      <c r="A11" s="14" t="s">
        <v>200</v>
      </c>
      <c r="B11" s="14" t="s">
        <v>207</v>
      </c>
      <c r="C11" s="15">
        <v>44248.0</v>
      </c>
      <c r="D11" s="14" t="s">
        <v>202</v>
      </c>
      <c r="E11" s="16">
        <v>10.0</v>
      </c>
      <c r="F11" s="16">
        <v>210.0</v>
      </c>
      <c r="G11" s="16">
        <v>26.0</v>
      </c>
      <c r="H11" s="16">
        <v>6.0</v>
      </c>
      <c r="I11" s="16">
        <v>559.0</v>
      </c>
      <c r="J11" s="14" t="s">
        <v>203</v>
      </c>
      <c r="K11" s="14" t="s">
        <v>203</v>
      </c>
      <c r="L11" s="16">
        <v>268.0</v>
      </c>
      <c r="M11" s="16">
        <v>530.0</v>
      </c>
      <c r="N11" s="14" t="s">
        <v>203</v>
      </c>
      <c r="O11" s="16">
        <v>500.0</v>
      </c>
      <c r="P11" s="14" t="s">
        <v>203</v>
      </c>
      <c r="Q11" s="16">
        <v>524.0</v>
      </c>
      <c r="R11" s="14" t="s">
        <v>203</v>
      </c>
      <c r="S11" s="16">
        <v>524.0</v>
      </c>
      <c r="T11" s="16">
        <v>530.0</v>
      </c>
      <c r="U11" s="14" t="s">
        <v>203</v>
      </c>
      <c r="V11" s="16">
        <v>500.0</v>
      </c>
      <c r="W11" s="14" t="s">
        <v>203</v>
      </c>
      <c r="X11" s="16">
        <v>524.0</v>
      </c>
      <c r="Y11" s="14" t="s">
        <v>203</v>
      </c>
      <c r="Z11" s="16">
        <v>530.0</v>
      </c>
      <c r="AA11" s="14" t="s">
        <v>203</v>
      </c>
      <c r="AB11" s="16">
        <v>501.0</v>
      </c>
      <c r="AC11" s="14" t="s">
        <v>203</v>
      </c>
      <c r="AD11" s="16">
        <v>526.0</v>
      </c>
      <c r="AE11" s="14" t="s">
        <v>203</v>
      </c>
      <c r="AF11" s="16">
        <v>531.0</v>
      </c>
      <c r="AG11" s="16">
        <v>489.0</v>
      </c>
      <c r="AH11" s="16">
        <v>475.0</v>
      </c>
      <c r="AI11" s="16">
        <v>363.0</v>
      </c>
      <c r="AJ11" s="16">
        <v>475.0</v>
      </c>
      <c r="AK11" s="14" t="s">
        <v>203</v>
      </c>
      <c r="AL11" s="16">
        <v>475.0</v>
      </c>
      <c r="AM11" s="14" t="s">
        <v>203</v>
      </c>
      <c r="AN11" s="16">
        <v>422.0</v>
      </c>
      <c r="AO11" s="14" t="s">
        <v>203</v>
      </c>
      <c r="AP11" s="16">
        <v>523.0</v>
      </c>
      <c r="AQ11" s="14" t="s">
        <v>203</v>
      </c>
      <c r="AR11" s="16">
        <v>80.0</v>
      </c>
      <c r="AS11" s="14"/>
      <c r="AT11" s="14" t="s">
        <v>203</v>
      </c>
      <c r="AU11" s="16">
        <v>720.0</v>
      </c>
      <c r="AV11" s="14"/>
      <c r="AW11" s="17">
        <v>1960.0</v>
      </c>
      <c r="AX11" s="16">
        <v>560.0</v>
      </c>
      <c r="AY11" s="17">
        <v>1610.0</v>
      </c>
      <c r="AZ11" s="17">
        <v>1576.0</v>
      </c>
      <c r="BA11" s="17">
        <v>1030.0</v>
      </c>
      <c r="BB11" s="16">
        <v>910.0</v>
      </c>
      <c r="BC11" s="16">
        <v>540.0</v>
      </c>
      <c r="BD11" s="16">
        <v>540.0</v>
      </c>
      <c r="BE11" s="16">
        <v>990.0</v>
      </c>
      <c r="BF11" s="14" t="s">
        <v>203</v>
      </c>
      <c r="BG11" s="16">
        <v>-1.0</v>
      </c>
      <c r="BH11" s="16">
        <v>10.0</v>
      </c>
      <c r="BI11" s="14" t="s">
        <v>203</v>
      </c>
      <c r="BJ11" s="14" t="s">
        <v>203</v>
      </c>
      <c r="BK11" s="16">
        <v>920.0</v>
      </c>
      <c r="BL11" s="16">
        <v>200.0</v>
      </c>
      <c r="BM11" s="14" t="s">
        <v>203</v>
      </c>
      <c r="BN11" s="14" t="s">
        <v>203</v>
      </c>
      <c r="BO11" s="14" t="s">
        <v>203</v>
      </c>
      <c r="BP11" s="14" t="s">
        <v>203</v>
      </c>
      <c r="BQ11" s="14" t="s">
        <v>203</v>
      </c>
      <c r="BR11" s="14" t="s">
        <v>203</v>
      </c>
      <c r="BS11" s="14" t="s">
        <v>203</v>
      </c>
      <c r="BT11" s="14" t="s">
        <v>203</v>
      </c>
      <c r="BU11" s="17">
        <v>2480.0</v>
      </c>
      <c r="BV11" s="16">
        <v>540.0</v>
      </c>
      <c r="BW11" s="14" t="s">
        <v>203</v>
      </c>
      <c r="BX11" s="14" t="s">
        <v>203</v>
      </c>
      <c r="BY11" s="14" t="s">
        <v>203</v>
      </c>
      <c r="BZ11" s="16">
        <v>670.0</v>
      </c>
      <c r="CA11" s="16">
        <v>135.0</v>
      </c>
      <c r="CB11" s="14" t="s">
        <v>203</v>
      </c>
      <c r="CC11" s="14" t="s">
        <v>203</v>
      </c>
      <c r="CD11" s="14" t="s">
        <v>203</v>
      </c>
      <c r="CE11" s="17">
        <v>1870.0</v>
      </c>
      <c r="CF11" s="16">
        <v>570.0</v>
      </c>
      <c r="CG11" s="14" t="s">
        <v>203</v>
      </c>
      <c r="CH11" s="14" t="s">
        <v>203</v>
      </c>
      <c r="CI11" s="14" t="s">
        <v>203</v>
      </c>
      <c r="CJ11" s="17">
        <v>1870.0</v>
      </c>
      <c r="CK11" s="16">
        <v>602.0</v>
      </c>
      <c r="CL11" s="14" t="s">
        <v>203</v>
      </c>
      <c r="CM11" s="14" t="s">
        <v>203</v>
      </c>
      <c r="CN11" s="14" t="s">
        <v>203</v>
      </c>
      <c r="CO11" s="17">
        <v>1206.0</v>
      </c>
      <c r="CP11" s="16">
        <v>376.0</v>
      </c>
      <c r="CQ11" s="14" t="s">
        <v>203</v>
      </c>
      <c r="CR11" s="14" t="s">
        <v>203</v>
      </c>
      <c r="CS11" s="14" t="s">
        <v>203</v>
      </c>
      <c r="CT11" s="17">
        <v>1485.0</v>
      </c>
      <c r="CU11" s="16">
        <v>665.0</v>
      </c>
      <c r="CV11" s="14" t="s">
        <v>203</v>
      </c>
      <c r="CW11" s="14" t="s">
        <v>203</v>
      </c>
      <c r="CX11" s="14" t="s">
        <v>203</v>
      </c>
      <c r="CY11" s="16">
        <v>790.0</v>
      </c>
      <c r="CZ11" s="16">
        <v>300.0</v>
      </c>
      <c r="DA11" s="14" t="s">
        <v>203</v>
      </c>
      <c r="DB11" s="14" t="s">
        <v>203</v>
      </c>
      <c r="DC11" s="14" t="s">
        <v>203</v>
      </c>
      <c r="DD11" s="16">
        <v>790.0</v>
      </c>
      <c r="DE11" s="16">
        <v>310.0</v>
      </c>
      <c r="DF11" s="14" t="s">
        <v>203</v>
      </c>
      <c r="DG11" s="14" t="s">
        <v>203</v>
      </c>
      <c r="DH11" s="14" t="s">
        <v>203</v>
      </c>
      <c r="DI11" s="17">
        <v>1550.0</v>
      </c>
      <c r="DJ11" s="16">
        <v>570.0</v>
      </c>
      <c r="DK11" s="14" t="s">
        <v>203</v>
      </c>
      <c r="DL11" s="14" t="s">
        <v>203</v>
      </c>
      <c r="DM11" s="14" t="s">
        <v>203</v>
      </c>
      <c r="DN11" s="14" t="s">
        <v>203</v>
      </c>
      <c r="DO11" s="14" t="s">
        <v>203</v>
      </c>
      <c r="DP11" s="14" t="s">
        <v>203</v>
      </c>
      <c r="DQ11" s="14" t="s">
        <v>203</v>
      </c>
      <c r="DR11" s="14" t="s">
        <v>203</v>
      </c>
      <c r="DS11" s="16">
        <v>735.0</v>
      </c>
      <c r="DT11" s="16">
        <v>383.0</v>
      </c>
      <c r="DU11" s="17">
        <v>6948.0</v>
      </c>
      <c r="DV11" s="17">
        <v>3794.0</v>
      </c>
      <c r="DW11" s="16">
        <v>31.0</v>
      </c>
      <c r="DX11" s="16">
        <v>10.0</v>
      </c>
      <c r="DY11" s="16">
        <v>151.0</v>
      </c>
      <c r="DZ11" s="16">
        <v>68.0</v>
      </c>
      <c r="EA11" s="16">
        <v>78.0</v>
      </c>
      <c r="EB11" s="16">
        <v>33.0</v>
      </c>
      <c r="EC11" s="14" t="s">
        <v>203</v>
      </c>
      <c r="ED11" s="16">
        <v>71.0</v>
      </c>
      <c r="EE11" s="16">
        <v>69.0</v>
      </c>
      <c r="EF11" s="14" t="s">
        <v>203</v>
      </c>
      <c r="EG11" s="14" t="s">
        <v>203</v>
      </c>
    </row>
    <row r="12">
      <c r="A12" s="14" t="s">
        <v>200</v>
      </c>
      <c r="B12" s="14" t="s">
        <v>205</v>
      </c>
      <c r="C12" s="15">
        <v>44248.0</v>
      </c>
      <c r="D12" s="14" t="s">
        <v>202</v>
      </c>
      <c r="E12" s="16">
        <v>16.0</v>
      </c>
      <c r="F12" s="16">
        <v>209.0</v>
      </c>
      <c r="G12" s="16">
        <v>63.0</v>
      </c>
      <c r="H12" s="16">
        <v>4.0</v>
      </c>
      <c r="I12" s="16">
        <v>766.0</v>
      </c>
      <c r="J12" s="14" t="s">
        <v>203</v>
      </c>
      <c r="K12" s="14" t="s">
        <v>203</v>
      </c>
      <c r="L12" s="16">
        <v>220.0</v>
      </c>
      <c r="M12" s="16">
        <v>760.0</v>
      </c>
      <c r="N12" s="14" t="s">
        <v>203</v>
      </c>
      <c r="O12" s="16">
        <v>716.0</v>
      </c>
      <c r="P12" s="14" t="s">
        <v>203</v>
      </c>
      <c r="Q12" s="16">
        <v>765.0</v>
      </c>
      <c r="R12" s="14" t="s">
        <v>203</v>
      </c>
      <c r="S12" s="16">
        <v>765.0</v>
      </c>
      <c r="T12" s="16">
        <v>760.0</v>
      </c>
      <c r="U12" s="14" t="s">
        <v>203</v>
      </c>
      <c r="V12" s="16">
        <v>716.0</v>
      </c>
      <c r="W12" s="14" t="s">
        <v>203</v>
      </c>
      <c r="X12" s="16">
        <v>765.0</v>
      </c>
      <c r="Y12" s="14" t="s">
        <v>203</v>
      </c>
      <c r="Z12" s="16">
        <v>760.0</v>
      </c>
      <c r="AA12" s="14" t="s">
        <v>203</v>
      </c>
      <c r="AB12" s="16">
        <v>716.0</v>
      </c>
      <c r="AC12" s="14" t="s">
        <v>203</v>
      </c>
      <c r="AD12" s="16">
        <v>765.0</v>
      </c>
      <c r="AE12" s="14" t="s">
        <v>203</v>
      </c>
      <c r="AF12" s="16">
        <v>760.0</v>
      </c>
      <c r="AG12" s="16">
        <v>716.0</v>
      </c>
      <c r="AH12" s="16">
        <v>736.0</v>
      </c>
      <c r="AI12" s="16">
        <v>439.0</v>
      </c>
      <c r="AJ12" s="16">
        <v>736.0</v>
      </c>
      <c r="AK12" s="14" t="s">
        <v>203</v>
      </c>
      <c r="AL12" s="16">
        <v>736.0</v>
      </c>
      <c r="AM12" s="14" t="s">
        <v>203</v>
      </c>
      <c r="AN12" s="16">
        <v>556.0</v>
      </c>
      <c r="AO12" s="14" t="s">
        <v>203</v>
      </c>
      <c r="AP12" s="16">
        <v>670.0</v>
      </c>
      <c r="AQ12" s="14" t="s">
        <v>203</v>
      </c>
      <c r="AR12" s="16">
        <v>258.0</v>
      </c>
      <c r="AS12" s="14" t="s">
        <v>203</v>
      </c>
      <c r="AT12" s="14" t="s">
        <v>203</v>
      </c>
      <c r="AU12" s="17">
        <v>1040.0</v>
      </c>
      <c r="AV12" s="14" t="s">
        <v>203</v>
      </c>
      <c r="AW12" s="17">
        <v>2640.0</v>
      </c>
      <c r="AX12" s="16">
        <v>805.0</v>
      </c>
      <c r="AY12" s="17">
        <v>2320.0</v>
      </c>
      <c r="AZ12" s="17">
        <v>2294.0</v>
      </c>
      <c r="BA12" s="17">
        <v>1513.0</v>
      </c>
      <c r="BB12" s="17">
        <v>1310.0</v>
      </c>
      <c r="BC12" s="16">
        <v>830.0</v>
      </c>
      <c r="BD12" s="16">
        <v>830.0</v>
      </c>
      <c r="BE12" s="17">
        <v>1370.0</v>
      </c>
      <c r="BF12" s="14" t="s">
        <v>203</v>
      </c>
      <c r="BG12" s="16">
        <v>2.0</v>
      </c>
      <c r="BH12" s="16">
        <v>23.0</v>
      </c>
      <c r="BI12" s="14" t="s">
        <v>203</v>
      </c>
      <c r="BJ12" s="14" t="s">
        <v>203</v>
      </c>
      <c r="BK12" s="17">
        <v>1800.0</v>
      </c>
      <c r="BL12" s="16">
        <v>760.0</v>
      </c>
      <c r="BM12" s="14" t="s">
        <v>203</v>
      </c>
      <c r="BN12" s="14" t="s">
        <v>203</v>
      </c>
      <c r="BO12" s="14" t="s">
        <v>203</v>
      </c>
      <c r="BP12" s="14" t="s">
        <v>203</v>
      </c>
      <c r="BQ12" s="14" t="s">
        <v>203</v>
      </c>
      <c r="BR12" s="14" t="s">
        <v>203</v>
      </c>
      <c r="BS12" s="14" t="s">
        <v>203</v>
      </c>
      <c r="BT12" s="14" t="s">
        <v>203</v>
      </c>
      <c r="BU12" s="17">
        <v>4360.0</v>
      </c>
      <c r="BV12" s="17">
        <v>1720.0</v>
      </c>
      <c r="BW12" s="14" t="s">
        <v>203</v>
      </c>
      <c r="BX12" s="14" t="s">
        <v>203</v>
      </c>
      <c r="BY12" s="14" t="s">
        <v>203</v>
      </c>
      <c r="BZ12" s="17">
        <v>1185.0</v>
      </c>
      <c r="CA12" s="16">
        <v>380.0</v>
      </c>
      <c r="CB12" s="14" t="s">
        <v>203</v>
      </c>
      <c r="CC12" s="14" t="s">
        <v>203</v>
      </c>
      <c r="CD12" s="14" t="s">
        <v>203</v>
      </c>
      <c r="CE12" s="17">
        <v>3320.0</v>
      </c>
      <c r="CF12" s="17">
        <v>1000.0</v>
      </c>
      <c r="CG12" s="14" t="s">
        <v>203</v>
      </c>
      <c r="CH12" s="14" t="s">
        <v>203</v>
      </c>
      <c r="CI12" s="14" t="s">
        <v>203</v>
      </c>
      <c r="CJ12" s="17">
        <v>3326.0</v>
      </c>
      <c r="CK12" s="17">
        <v>1020.0</v>
      </c>
      <c r="CL12" s="14" t="s">
        <v>203</v>
      </c>
      <c r="CM12" s="14" t="s">
        <v>203</v>
      </c>
      <c r="CN12" s="14" t="s">
        <v>203</v>
      </c>
      <c r="CO12" s="17">
        <v>2221.0</v>
      </c>
      <c r="CP12" s="16">
        <v>733.0</v>
      </c>
      <c r="CQ12" s="14" t="s">
        <v>203</v>
      </c>
      <c r="CR12" s="14" t="s">
        <v>203</v>
      </c>
      <c r="CS12" s="14" t="s">
        <v>203</v>
      </c>
      <c r="CT12" s="17">
        <v>2810.0</v>
      </c>
      <c r="CU12" s="17">
        <v>1500.0</v>
      </c>
      <c r="CV12" s="14" t="s">
        <v>203</v>
      </c>
      <c r="CW12" s="14" t="s">
        <v>203</v>
      </c>
      <c r="CX12" s="14" t="s">
        <v>203</v>
      </c>
      <c r="CY12" s="17">
        <v>1370.0</v>
      </c>
      <c r="CZ12" s="16">
        <v>540.0</v>
      </c>
      <c r="DA12" s="14" t="s">
        <v>203</v>
      </c>
      <c r="DB12" s="14" t="s">
        <v>203</v>
      </c>
      <c r="DC12" s="14" t="s">
        <v>203</v>
      </c>
      <c r="DD12" s="17">
        <v>1370.0</v>
      </c>
      <c r="DE12" s="16">
        <v>540.0</v>
      </c>
      <c r="DF12" s="14" t="s">
        <v>203</v>
      </c>
      <c r="DG12" s="14" t="s">
        <v>203</v>
      </c>
      <c r="DH12" s="14" t="s">
        <v>203</v>
      </c>
      <c r="DI12" s="17">
        <v>2850.0</v>
      </c>
      <c r="DJ12" s="17">
        <v>1480.0</v>
      </c>
      <c r="DK12" s="14" t="s">
        <v>203</v>
      </c>
      <c r="DL12" s="14" t="s">
        <v>203</v>
      </c>
      <c r="DM12" s="14" t="s">
        <v>203</v>
      </c>
      <c r="DN12" s="14" t="s">
        <v>203</v>
      </c>
      <c r="DO12" s="14" t="s">
        <v>203</v>
      </c>
      <c r="DP12" s="14" t="s">
        <v>203</v>
      </c>
      <c r="DQ12" s="14" t="s">
        <v>203</v>
      </c>
      <c r="DR12" s="14" t="s">
        <v>203</v>
      </c>
      <c r="DS12" s="17">
        <v>1644.0</v>
      </c>
      <c r="DT12" s="16">
        <v>757.0</v>
      </c>
      <c r="DU12" s="17">
        <v>13944.0</v>
      </c>
      <c r="DV12" s="17">
        <v>4890.0</v>
      </c>
      <c r="DW12" s="16">
        <v>121.0</v>
      </c>
      <c r="DX12" s="16">
        <v>35.0</v>
      </c>
      <c r="DY12" s="16">
        <v>373.0</v>
      </c>
      <c r="DZ12" s="16">
        <v>100.0</v>
      </c>
      <c r="EA12" s="16">
        <v>171.0</v>
      </c>
      <c r="EB12" s="16">
        <v>78.0</v>
      </c>
      <c r="EC12" s="14" t="s">
        <v>203</v>
      </c>
      <c r="ED12" s="16">
        <v>95.0</v>
      </c>
      <c r="EE12" s="16">
        <v>91.0</v>
      </c>
      <c r="EF12" s="14" t="s">
        <v>203</v>
      </c>
      <c r="EG12" s="16">
        <v>1.0</v>
      </c>
    </row>
    <row r="13">
      <c r="A13" s="14" t="s">
        <v>200</v>
      </c>
      <c r="B13" s="14" t="s">
        <v>208</v>
      </c>
      <c r="C13" s="15">
        <v>44248.0</v>
      </c>
      <c r="D13" s="14" t="s">
        <v>202</v>
      </c>
      <c r="E13" s="16">
        <v>19.0</v>
      </c>
      <c r="F13" s="16">
        <v>183.0</v>
      </c>
      <c r="G13" s="16">
        <v>59.0</v>
      </c>
      <c r="H13" s="16">
        <v>14.0</v>
      </c>
      <c r="I13" s="17">
        <v>1881.0</v>
      </c>
      <c r="J13" s="14" t="s">
        <v>203</v>
      </c>
      <c r="K13" s="14" t="s">
        <v>203</v>
      </c>
      <c r="L13" s="16">
        <v>714.0</v>
      </c>
      <c r="M13" s="17">
        <v>1776.0</v>
      </c>
      <c r="N13" s="14" t="s">
        <v>203</v>
      </c>
      <c r="O13" s="17">
        <v>1719.0</v>
      </c>
      <c r="P13" s="14" t="s">
        <v>203</v>
      </c>
      <c r="Q13" s="17">
        <v>1685.0</v>
      </c>
      <c r="R13" s="14" t="s">
        <v>203</v>
      </c>
      <c r="S13" s="17">
        <v>1690.0</v>
      </c>
      <c r="T13" s="17">
        <v>1776.0</v>
      </c>
      <c r="U13" s="14" t="s">
        <v>203</v>
      </c>
      <c r="V13" s="17">
        <v>1719.0</v>
      </c>
      <c r="W13" s="14" t="s">
        <v>203</v>
      </c>
      <c r="X13" s="17">
        <v>1685.0</v>
      </c>
      <c r="Y13" s="14" t="s">
        <v>203</v>
      </c>
      <c r="Z13" s="17">
        <v>1776.0</v>
      </c>
      <c r="AA13" s="14" t="s">
        <v>203</v>
      </c>
      <c r="AB13" s="17">
        <v>1719.0</v>
      </c>
      <c r="AC13" s="14" t="s">
        <v>203</v>
      </c>
      <c r="AD13" s="17">
        <v>1685.0</v>
      </c>
      <c r="AE13" s="14" t="s">
        <v>203</v>
      </c>
      <c r="AF13" s="17">
        <v>1776.0</v>
      </c>
      <c r="AG13" s="17">
        <v>1719.0</v>
      </c>
      <c r="AH13" s="17">
        <v>1741.0</v>
      </c>
      <c r="AI13" s="17">
        <v>1201.0</v>
      </c>
      <c r="AJ13" s="17">
        <v>1741.0</v>
      </c>
      <c r="AK13" s="14" t="s">
        <v>203</v>
      </c>
      <c r="AL13" s="17">
        <v>1741.0</v>
      </c>
      <c r="AM13" s="14" t="s">
        <v>203</v>
      </c>
      <c r="AN13" s="17">
        <v>1077.0</v>
      </c>
      <c r="AO13" s="14" t="s">
        <v>203</v>
      </c>
      <c r="AP13" s="17">
        <v>1520.0</v>
      </c>
      <c r="AQ13" s="14" t="s">
        <v>203</v>
      </c>
      <c r="AR13" s="16">
        <v>315.0</v>
      </c>
      <c r="AS13" s="14" t="s">
        <v>203</v>
      </c>
      <c r="AT13" s="14" t="s">
        <v>203</v>
      </c>
      <c r="AU13" s="17">
        <v>2200.0</v>
      </c>
      <c r="AV13" s="14" t="s">
        <v>203</v>
      </c>
      <c r="AW13" s="17">
        <v>6180.0</v>
      </c>
      <c r="AX13" s="17">
        <v>1760.0</v>
      </c>
      <c r="AY13" s="17">
        <v>5350.0</v>
      </c>
      <c r="AZ13" s="17">
        <v>5244.0</v>
      </c>
      <c r="BA13" s="17">
        <v>3596.0</v>
      </c>
      <c r="BB13" s="17">
        <v>3270.0</v>
      </c>
      <c r="BC13" s="17">
        <v>1970.0</v>
      </c>
      <c r="BD13" s="17">
        <v>1940.0</v>
      </c>
      <c r="BE13" s="17">
        <v>2890.0</v>
      </c>
      <c r="BF13" s="14" t="s">
        <v>203</v>
      </c>
      <c r="BG13" s="16">
        <v>2.0</v>
      </c>
      <c r="BH13" s="16">
        <v>9.0</v>
      </c>
      <c r="BI13" s="14" t="s">
        <v>203</v>
      </c>
      <c r="BJ13" s="14" t="s">
        <v>203</v>
      </c>
      <c r="BK13" s="17">
        <v>2960.0</v>
      </c>
      <c r="BL13" s="17">
        <v>1200.0</v>
      </c>
      <c r="BM13" s="14" t="s">
        <v>203</v>
      </c>
      <c r="BN13" s="14" t="s">
        <v>203</v>
      </c>
      <c r="BO13" s="14" t="s">
        <v>203</v>
      </c>
      <c r="BP13" s="14" t="s">
        <v>203</v>
      </c>
      <c r="BQ13" s="14" t="s">
        <v>203</v>
      </c>
      <c r="BR13" s="14" t="s">
        <v>203</v>
      </c>
      <c r="BS13" s="14" t="s">
        <v>203</v>
      </c>
      <c r="BT13" s="14" t="s">
        <v>203</v>
      </c>
      <c r="BU13" s="17">
        <v>7820.0</v>
      </c>
      <c r="BV13" s="17">
        <v>2900.0</v>
      </c>
      <c r="BW13" s="14" t="s">
        <v>203</v>
      </c>
      <c r="BX13" s="14" t="s">
        <v>203</v>
      </c>
      <c r="BY13" s="14" t="s">
        <v>203</v>
      </c>
      <c r="BZ13" s="17">
        <v>1960.0</v>
      </c>
      <c r="CA13" s="16">
        <v>860.0</v>
      </c>
      <c r="CB13" s="14" t="s">
        <v>203</v>
      </c>
      <c r="CC13" s="14" t="s">
        <v>203</v>
      </c>
      <c r="CD13" s="14" t="s">
        <v>203</v>
      </c>
      <c r="CE13" s="17">
        <v>5250.0</v>
      </c>
      <c r="CF13" s="17">
        <v>1270.0</v>
      </c>
      <c r="CG13" s="14" t="s">
        <v>203</v>
      </c>
      <c r="CH13" s="14" t="s">
        <v>203</v>
      </c>
      <c r="CI13" s="14" t="s">
        <v>203</v>
      </c>
      <c r="CJ13" s="17">
        <v>5478.0</v>
      </c>
      <c r="CK13" s="17">
        <v>1258.0</v>
      </c>
      <c r="CL13" s="14" t="s">
        <v>203</v>
      </c>
      <c r="CM13" s="14" t="s">
        <v>203</v>
      </c>
      <c r="CN13" s="14" t="s">
        <v>203</v>
      </c>
      <c r="CO13" s="17">
        <v>3707.0</v>
      </c>
      <c r="CP13" s="16">
        <v>835.0</v>
      </c>
      <c r="CQ13" s="14" t="s">
        <v>203</v>
      </c>
      <c r="CR13" s="14" t="s">
        <v>203</v>
      </c>
      <c r="CS13" s="14" t="s">
        <v>203</v>
      </c>
      <c r="CT13" s="17">
        <v>3890.0</v>
      </c>
      <c r="CU13" s="17">
        <v>1420.0</v>
      </c>
      <c r="CV13" s="14" t="s">
        <v>203</v>
      </c>
      <c r="CW13" s="14" t="s">
        <v>203</v>
      </c>
      <c r="CX13" s="14" t="s">
        <v>203</v>
      </c>
      <c r="CY13" s="17">
        <v>2430.0</v>
      </c>
      <c r="CZ13" s="16">
        <v>860.0</v>
      </c>
      <c r="DA13" s="14" t="s">
        <v>203</v>
      </c>
      <c r="DB13" s="14" t="s">
        <v>203</v>
      </c>
      <c r="DC13" s="14" t="s">
        <v>203</v>
      </c>
      <c r="DD13" s="17">
        <v>2240.0</v>
      </c>
      <c r="DE13" s="16">
        <v>800.0</v>
      </c>
      <c r="DF13" s="14" t="s">
        <v>203</v>
      </c>
      <c r="DG13" s="14" t="s">
        <v>203</v>
      </c>
      <c r="DH13" s="14" t="s">
        <v>203</v>
      </c>
      <c r="DI13" s="17">
        <v>3270.0</v>
      </c>
      <c r="DJ13" s="17">
        <v>1530.0</v>
      </c>
      <c r="DK13" s="14" t="s">
        <v>203</v>
      </c>
      <c r="DL13" s="14" t="s">
        <v>203</v>
      </c>
      <c r="DM13" s="14" t="s">
        <v>203</v>
      </c>
      <c r="DN13" s="14" t="s">
        <v>203</v>
      </c>
      <c r="DO13" s="14" t="s">
        <v>203</v>
      </c>
      <c r="DP13" s="14" t="s">
        <v>203</v>
      </c>
      <c r="DQ13" s="14" t="s">
        <v>203</v>
      </c>
      <c r="DR13" s="14" t="s">
        <v>203</v>
      </c>
      <c r="DS13" s="17">
        <v>3080.0</v>
      </c>
      <c r="DT13" s="17">
        <v>1407.0</v>
      </c>
      <c r="DU13" s="17">
        <v>23171.0</v>
      </c>
      <c r="DV13" s="17">
        <v>4713.0</v>
      </c>
      <c r="DW13" s="16">
        <v>245.0</v>
      </c>
      <c r="DX13" s="16">
        <v>26.0</v>
      </c>
      <c r="DY13" s="16">
        <v>553.0</v>
      </c>
      <c r="DZ13" s="16">
        <v>78.0</v>
      </c>
      <c r="EA13" s="16">
        <v>311.0</v>
      </c>
      <c r="EB13" s="16">
        <v>110.0</v>
      </c>
      <c r="EC13" s="14" t="s">
        <v>203</v>
      </c>
      <c r="ED13" s="16">
        <v>271.0</v>
      </c>
      <c r="EE13" s="16">
        <v>271.0</v>
      </c>
      <c r="EF13" s="16">
        <v>39.0</v>
      </c>
      <c r="EG13" s="16">
        <v>72.0</v>
      </c>
    </row>
    <row r="14">
      <c r="A14" s="14" t="s">
        <v>200</v>
      </c>
      <c r="B14" s="14" t="s">
        <v>209</v>
      </c>
      <c r="C14" s="15">
        <v>44248.0</v>
      </c>
      <c r="D14" s="14" t="s">
        <v>202</v>
      </c>
      <c r="E14" s="16">
        <v>7.0</v>
      </c>
      <c r="F14" s="16">
        <v>132.0</v>
      </c>
      <c r="G14" s="16">
        <v>37.0</v>
      </c>
      <c r="H14" s="16">
        <v>3.0</v>
      </c>
      <c r="I14" s="16">
        <v>475.0</v>
      </c>
      <c r="J14" s="14" t="s">
        <v>203</v>
      </c>
      <c r="K14" s="14" t="s">
        <v>203</v>
      </c>
      <c r="L14" s="16">
        <v>195.0</v>
      </c>
      <c r="M14" s="16">
        <v>436.0</v>
      </c>
      <c r="N14" s="14" t="s">
        <v>203</v>
      </c>
      <c r="O14" s="16">
        <v>420.0</v>
      </c>
      <c r="P14" s="14" t="s">
        <v>203</v>
      </c>
      <c r="Q14" s="16">
        <v>413.0</v>
      </c>
      <c r="R14" s="14" t="s">
        <v>203</v>
      </c>
      <c r="S14" s="16">
        <v>421.0</v>
      </c>
      <c r="T14" s="16">
        <v>436.0</v>
      </c>
      <c r="U14" s="14" t="s">
        <v>203</v>
      </c>
      <c r="V14" s="16">
        <v>420.0</v>
      </c>
      <c r="W14" s="14" t="s">
        <v>203</v>
      </c>
      <c r="X14" s="16">
        <v>413.0</v>
      </c>
      <c r="Y14" s="14" t="s">
        <v>203</v>
      </c>
      <c r="Z14" s="16">
        <v>436.0</v>
      </c>
      <c r="AA14" s="14" t="s">
        <v>203</v>
      </c>
      <c r="AB14" s="16">
        <v>420.0</v>
      </c>
      <c r="AC14" s="14" t="s">
        <v>203</v>
      </c>
      <c r="AD14" s="16">
        <v>413.0</v>
      </c>
      <c r="AE14" s="14" t="s">
        <v>203</v>
      </c>
      <c r="AF14" s="16">
        <v>431.0</v>
      </c>
      <c r="AG14" s="16">
        <v>400.0</v>
      </c>
      <c r="AH14" s="16">
        <v>433.0</v>
      </c>
      <c r="AI14" s="16">
        <v>377.0</v>
      </c>
      <c r="AJ14" s="16">
        <v>433.0</v>
      </c>
      <c r="AK14" s="14" t="s">
        <v>203</v>
      </c>
      <c r="AL14" s="16">
        <v>433.0</v>
      </c>
      <c r="AM14" s="14" t="s">
        <v>203</v>
      </c>
      <c r="AN14" s="16">
        <v>454.0</v>
      </c>
      <c r="AO14" s="14" t="s">
        <v>203</v>
      </c>
      <c r="AP14" s="16">
        <v>432.0</v>
      </c>
      <c r="AQ14" s="14" t="s">
        <v>203</v>
      </c>
      <c r="AR14" s="16">
        <v>64.0</v>
      </c>
      <c r="AS14" s="14" t="s">
        <v>203</v>
      </c>
      <c r="AT14" s="14" t="s">
        <v>203</v>
      </c>
      <c r="AU14" s="16">
        <v>580.0</v>
      </c>
      <c r="AV14" s="14" t="s">
        <v>203</v>
      </c>
      <c r="AW14" s="17">
        <v>1620.0</v>
      </c>
      <c r="AX14" s="16">
        <v>440.0</v>
      </c>
      <c r="AY14" s="17">
        <v>1320.0</v>
      </c>
      <c r="AZ14" s="17">
        <v>1312.0</v>
      </c>
      <c r="BA14" s="16">
        <v>836.0</v>
      </c>
      <c r="BB14" s="16">
        <v>880.0</v>
      </c>
      <c r="BC14" s="16">
        <v>460.0</v>
      </c>
      <c r="BD14" s="16">
        <v>460.0</v>
      </c>
      <c r="BE14" s="16">
        <v>910.0</v>
      </c>
      <c r="BF14" s="14" t="s">
        <v>203</v>
      </c>
      <c r="BG14" s="16">
        <v>2.0</v>
      </c>
      <c r="BH14" s="16">
        <v>14.0</v>
      </c>
      <c r="BI14" s="14" t="s">
        <v>203</v>
      </c>
      <c r="BJ14" s="14" t="s">
        <v>203</v>
      </c>
      <c r="BK14" s="16">
        <v>620.0</v>
      </c>
      <c r="BL14" s="16">
        <v>160.0</v>
      </c>
      <c r="BM14" s="14" t="s">
        <v>203</v>
      </c>
      <c r="BN14" s="14" t="s">
        <v>203</v>
      </c>
      <c r="BO14" s="14" t="s">
        <v>203</v>
      </c>
      <c r="BP14" s="14" t="s">
        <v>203</v>
      </c>
      <c r="BQ14" s="14" t="s">
        <v>203</v>
      </c>
      <c r="BR14" s="14" t="s">
        <v>203</v>
      </c>
      <c r="BS14" s="14" t="s">
        <v>203</v>
      </c>
      <c r="BT14" s="14" t="s">
        <v>203</v>
      </c>
      <c r="BU14" s="17">
        <v>1580.0</v>
      </c>
      <c r="BV14" s="16">
        <v>460.0</v>
      </c>
      <c r="BW14" s="14" t="s">
        <v>203</v>
      </c>
      <c r="BX14" s="14" t="s">
        <v>203</v>
      </c>
      <c r="BY14" s="14" t="s">
        <v>203</v>
      </c>
      <c r="BZ14" s="16">
        <v>400.0</v>
      </c>
      <c r="CA14" s="16">
        <v>125.0</v>
      </c>
      <c r="CB14" s="14" t="s">
        <v>203</v>
      </c>
      <c r="CC14" s="14" t="s">
        <v>203</v>
      </c>
      <c r="CD14" s="14" t="s">
        <v>203</v>
      </c>
      <c r="CE14" s="17">
        <v>1220.0</v>
      </c>
      <c r="CF14" s="16">
        <v>200.0</v>
      </c>
      <c r="CG14" s="14" t="s">
        <v>203</v>
      </c>
      <c r="CH14" s="14" t="s">
        <v>203</v>
      </c>
      <c r="CI14" s="14" t="s">
        <v>203</v>
      </c>
      <c r="CJ14" s="17">
        <v>1176.0</v>
      </c>
      <c r="CK14" s="16">
        <v>120.0</v>
      </c>
      <c r="CL14" s="14" t="s">
        <v>203</v>
      </c>
      <c r="CM14" s="14" t="s">
        <v>203</v>
      </c>
      <c r="CN14" s="14" t="s">
        <v>203</v>
      </c>
      <c r="CO14" s="16">
        <v>806.0</v>
      </c>
      <c r="CP14" s="16">
        <v>117.0</v>
      </c>
      <c r="CQ14" s="14" t="s">
        <v>203</v>
      </c>
      <c r="CR14" s="14" t="s">
        <v>203</v>
      </c>
      <c r="CS14" s="14" t="s">
        <v>203</v>
      </c>
      <c r="CT14" s="16">
        <v>845.0</v>
      </c>
      <c r="CU14" s="16">
        <v>245.0</v>
      </c>
      <c r="CV14" s="14" t="s">
        <v>203</v>
      </c>
      <c r="CW14" s="14" t="s">
        <v>203</v>
      </c>
      <c r="CX14" s="14" t="s">
        <v>203</v>
      </c>
      <c r="CY14" s="16">
        <v>440.0</v>
      </c>
      <c r="CZ14" s="16">
        <v>90.0</v>
      </c>
      <c r="DA14" s="14" t="s">
        <v>203</v>
      </c>
      <c r="DB14" s="14" t="s">
        <v>203</v>
      </c>
      <c r="DC14" s="14" t="s">
        <v>203</v>
      </c>
      <c r="DD14" s="16">
        <v>440.0</v>
      </c>
      <c r="DE14" s="16">
        <v>90.0</v>
      </c>
      <c r="DF14" s="14" t="s">
        <v>203</v>
      </c>
      <c r="DG14" s="14" t="s">
        <v>203</v>
      </c>
      <c r="DH14" s="14" t="s">
        <v>203</v>
      </c>
      <c r="DI14" s="17">
        <v>1060.0</v>
      </c>
      <c r="DJ14" s="16">
        <v>260.0</v>
      </c>
      <c r="DK14" s="14" t="s">
        <v>203</v>
      </c>
      <c r="DL14" s="14" t="s">
        <v>203</v>
      </c>
      <c r="DM14" s="14" t="s">
        <v>203</v>
      </c>
      <c r="DN14" s="14" t="s">
        <v>203</v>
      </c>
      <c r="DO14" s="14" t="s">
        <v>203</v>
      </c>
      <c r="DP14" s="14" t="s">
        <v>203</v>
      </c>
      <c r="DQ14" s="14" t="s">
        <v>203</v>
      </c>
      <c r="DR14" s="14" t="s">
        <v>203</v>
      </c>
      <c r="DS14" s="16">
        <v>560.0</v>
      </c>
      <c r="DT14" s="16">
        <v>270.0</v>
      </c>
      <c r="DU14" s="17">
        <v>4718.0</v>
      </c>
      <c r="DV14" s="17">
        <v>1789.0</v>
      </c>
      <c r="DW14" s="16">
        <v>31.0</v>
      </c>
      <c r="DX14" s="16">
        <v>8.0</v>
      </c>
      <c r="DY14" s="16">
        <v>149.0</v>
      </c>
      <c r="DZ14" s="16">
        <v>27.0</v>
      </c>
      <c r="EA14" s="16">
        <v>57.0</v>
      </c>
      <c r="EB14" s="16">
        <v>30.0</v>
      </c>
      <c r="EC14" s="14" t="s">
        <v>203</v>
      </c>
      <c r="ED14" s="16">
        <v>62.0</v>
      </c>
      <c r="EE14" s="16">
        <v>60.0</v>
      </c>
      <c r="EF14" s="16">
        <v>22.0</v>
      </c>
      <c r="EG14" s="16">
        <v>44.0</v>
      </c>
    </row>
    <row r="15">
      <c r="A15" s="14" t="s">
        <v>200</v>
      </c>
      <c r="B15" s="14" t="s">
        <v>200</v>
      </c>
      <c r="C15" s="15">
        <v>44248.0</v>
      </c>
      <c r="D15" s="14" t="s">
        <v>202</v>
      </c>
      <c r="E15" s="16">
        <v>42.0</v>
      </c>
      <c r="F15" s="16">
        <v>615.0</v>
      </c>
      <c r="G15" s="16">
        <v>103.0</v>
      </c>
      <c r="H15" s="16">
        <v>2.0</v>
      </c>
      <c r="I15" s="17">
        <v>2417.0</v>
      </c>
      <c r="J15" s="14" t="s">
        <v>203</v>
      </c>
      <c r="K15" s="14" t="s">
        <v>203</v>
      </c>
      <c r="L15" s="17">
        <v>1011.0</v>
      </c>
      <c r="M15" s="17">
        <v>2315.0</v>
      </c>
      <c r="N15" s="14" t="s">
        <v>203</v>
      </c>
      <c r="O15" s="17">
        <v>2234.0</v>
      </c>
      <c r="P15" s="14" t="s">
        <v>203</v>
      </c>
      <c r="Q15" s="17">
        <v>2207.0</v>
      </c>
      <c r="R15" s="14" t="s">
        <v>203</v>
      </c>
      <c r="S15" s="17">
        <v>2205.0</v>
      </c>
      <c r="T15" s="17">
        <v>2315.0</v>
      </c>
      <c r="U15" s="14" t="s">
        <v>203</v>
      </c>
      <c r="V15" s="17">
        <v>2234.0</v>
      </c>
      <c r="W15" s="14" t="s">
        <v>203</v>
      </c>
      <c r="X15" s="17">
        <v>2207.0</v>
      </c>
      <c r="Y15" s="14" t="s">
        <v>203</v>
      </c>
      <c r="Z15" s="17">
        <v>2335.0</v>
      </c>
      <c r="AA15" s="14" t="s">
        <v>203</v>
      </c>
      <c r="AB15" s="17">
        <v>2253.0</v>
      </c>
      <c r="AC15" s="14" t="s">
        <v>203</v>
      </c>
      <c r="AD15" s="17">
        <v>2223.0</v>
      </c>
      <c r="AE15" s="14" t="s">
        <v>203</v>
      </c>
      <c r="AF15" s="17">
        <v>2315.0</v>
      </c>
      <c r="AG15" s="17">
        <v>2233.0</v>
      </c>
      <c r="AH15" s="17">
        <v>2198.0</v>
      </c>
      <c r="AI15" s="17">
        <v>1286.0</v>
      </c>
      <c r="AJ15" s="17">
        <v>2198.0</v>
      </c>
      <c r="AK15" s="14" t="s">
        <v>203</v>
      </c>
      <c r="AL15" s="17">
        <v>2198.0</v>
      </c>
      <c r="AM15" s="14" t="s">
        <v>203</v>
      </c>
      <c r="AN15" s="17">
        <v>1710.0</v>
      </c>
      <c r="AO15" s="14" t="s">
        <v>203</v>
      </c>
      <c r="AP15" s="17">
        <v>2038.0</v>
      </c>
      <c r="AQ15" s="14" t="s">
        <v>203</v>
      </c>
      <c r="AR15" s="16">
        <v>555.0</v>
      </c>
      <c r="AS15" s="14" t="s">
        <v>203</v>
      </c>
      <c r="AT15" s="14" t="s">
        <v>203</v>
      </c>
      <c r="AU15" s="17">
        <v>3160.0</v>
      </c>
      <c r="AV15" s="14" t="s">
        <v>203</v>
      </c>
      <c r="AW15" s="17">
        <v>8300.0</v>
      </c>
      <c r="AX15" s="17">
        <v>2400.0</v>
      </c>
      <c r="AY15" s="17">
        <v>7060.0</v>
      </c>
      <c r="AZ15" s="17">
        <v>6938.0</v>
      </c>
      <c r="BA15" s="17">
        <v>4591.0</v>
      </c>
      <c r="BB15" s="17">
        <v>3825.0</v>
      </c>
      <c r="BC15" s="17">
        <v>2450.0</v>
      </c>
      <c r="BD15" s="17">
        <v>2450.0</v>
      </c>
      <c r="BE15" s="17">
        <v>4020.0</v>
      </c>
      <c r="BF15" s="14" t="s">
        <v>203</v>
      </c>
      <c r="BG15" s="16">
        <v>-5.0</v>
      </c>
      <c r="BH15" s="16">
        <v>21.0</v>
      </c>
      <c r="BI15" s="16">
        <v>1.0</v>
      </c>
      <c r="BJ15" s="16">
        <v>1.0</v>
      </c>
      <c r="BK15" s="17">
        <v>3340.0</v>
      </c>
      <c r="BL15" s="17">
        <v>1440.0</v>
      </c>
      <c r="BM15" s="14" t="s">
        <v>203</v>
      </c>
      <c r="BN15" s="14" t="s">
        <v>203</v>
      </c>
      <c r="BO15" s="14" t="s">
        <v>203</v>
      </c>
      <c r="BP15" s="14" t="s">
        <v>203</v>
      </c>
      <c r="BQ15" s="14" t="s">
        <v>203</v>
      </c>
      <c r="BR15" s="14" t="s">
        <v>203</v>
      </c>
      <c r="BS15" s="14" t="s">
        <v>203</v>
      </c>
      <c r="BT15" s="14" t="s">
        <v>203</v>
      </c>
      <c r="BU15" s="17">
        <v>9000.0</v>
      </c>
      <c r="BV15" s="17">
        <v>3280.0</v>
      </c>
      <c r="BW15" s="14" t="s">
        <v>203</v>
      </c>
      <c r="BX15" s="14" t="s">
        <v>203</v>
      </c>
      <c r="BY15" s="14" t="s">
        <v>203</v>
      </c>
      <c r="BZ15" s="17">
        <v>2495.0</v>
      </c>
      <c r="CA15" s="16">
        <v>920.0</v>
      </c>
      <c r="CB15" s="14" t="s">
        <v>203</v>
      </c>
      <c r="CC15" s="14" t="s">
        <v>203</v>
      </c>
      <c r="CD15" s="14" t="s">
        <v>203</v>
      </c>
      <c r="CE15" s="17">
        <v>6570.0</v>
      </c>
      <c r="CF15" s="17">
        <v>2140.0</v>
      </c>
      <c r="CG15" s="14" t="s">
        <v>203</v>
      </c>
      <c r="CH15" s="14" t="s">
        <v>203</v>
      </c>
      <c r="CI15" s="14" t="s">
        <v>203</v>
      </c>
      <c r="CJ15" s="17">
        <v>6968.0</v>
      </c>
      <c r="CK15" s="17">
        <v>2340.0</v>
      </c>
      <c r="CL15" s="14" t="s">
        <v>203</v>
      </c>
      <c r="CM15" s="14" t="s">
        <v>203</v>
      </c>
      <c r="CN15" s="14" t="s">
        <v>203</v>
      </c>
      <c r="CO15" s="17">
        <v>4538.0</v>
      </c>
      <c r="CP15" s="17">
        <v>1188.0</v>
      </c>
      <c r="CQ15" s="14" t="s">
        <v>203</v>
      </c>
      <c r="CR15" s="14" t="s">
        <v>203</v>
      </c>
      <c r="CS15" s="14" t="s">
        <v>203</v>
      </c>
      <c r="CT15" s="17">
        <v>3790.0</v>
      </c>
      <c r="CU15" s="17">
        <v>2195.0</v>
      </c>
      <c r="CV15" s="14" t="s">
        <v>203</v>
      </c>
      <c r="CW15" s="14" t="s">
        <v>203</v>
      </c>
      <c r="CX15" s="14" t="s">
        <v>203</v>
      </c>
      <c r="CY15" s="17">
        <v>2600.0</v>
      </c>
      <c r="CZ15" s="17">
        <v>1170.0</v>
      </c>
      <c r="DA15" s="14" t="s">
        <v>203</v>
      </c>
      <c r="DB15" s="14" t="s">
        <v>203</v>
      </c>
      <c r="DC15" s="14" t="s">
        <v>203</v>
      </c>
      <c r="DD15" s="17">
        <v>2700.0</v>
      </c>
      <c r="DE15" s="17">
        <v>1190.0</v>
      </c>
      <c r="DF15" s="14" t="s">
        <v>203</v>
      </c>
      <c r="DG15" s="14" t="s">
        <v>203</v>
      </c>
      <c r="DH15" s="14" t="s">
        <v>203</v>
      </c>
      <c r="DI15" s="17">
        <v>3740.0</v>
      </c>
      <c r="DJ15" s="17">
        <v>2050.0</v>
      </c>
      <c r="DK15" s="16">
        <v>40.0</v>
      </c>
      <c r="DL15" s="14" t="s">
        <v>203</v>
      </c>
      <c r="DM15" s="14" t="s">
        <v>203</v>
      </c>
      <c r="DN15" s="14" t="s">
        <v>203</v>
      </c>
      <c r="DO15" s="14" t="s">
        <v>203</v>
      </c>
      <c r="DP15" s="14" t="s">
        <v>203</v>
      </c>
      <c r="DQ15" s="14" t="s">
        <v>203</v>
      </c>
      <c r="DR15" s="14" t="s">
        <v>203</v>
      </c>
      <c r="DS15" s="17">
        <v>3443.0</v>
      </c>
      <c r="DT15" s="17">
        <v>2353.0</v>
      </c>
      <c r="DU15" s="17">
        <v>25010.0</v>
      </c>
      <c r="DV15" s="17">
        <v>8622.0</v>
      </c>
      <c r="DW15" s="16">
        <v>199.0</v>
      </c>
      <c r="DX15" s="16">
        <v>42.0</v>
      </c>
      <c r="DY15" s="16">
        <v>998.0</v>
      </c>
      <c r="DZ15" s="16">
        <v>389.0</v>
      </c>
      <c r="EA15" s="16">
        <v>283.0</v>
      </c>
      <c r="EB15" s="16">
        <v>425.0</v>
      </c>
      <c r="EC15" s="14" t="s">
        <v>203</v>
      </c>
      <c r="ED15" s="16">
        <v>291.0</v>
      </c>
      <c r="EE15" s="16">
        <v>416.0</v>
      </c>
      <c r="EF15" s="16">
        <v>16.0</v>
      </c>
      <c r="EG15" s="16">
        <v>16.0</v>
      </c>
    </row>
    <row r="16">
      <c r="A16" s="14" t="s">
        <v>200</v>
      </c>
      <c r="B16" s="14" t="s">
        <v>204</v>
      </c>
      <c r="C16" s="15">
        <v>44248.0</v>
      </c>
      <c r="D16" s="14" t="s">
        <v>202</v>
      </c>
      <c r="E16" s="16">
        <v>16.0</v>
      </c>
      <c r="F16" s="16">
        <v>246.0</v>
      </c>
      <c r="G16" s="16">
        <v>64.0</v>
      </c>
      <c r="H16" s="16">
        <v>25.0</v>
      </c>
      <c r="I16" s="17">
        <v>1450.0</v>
      </c>
      <c r="J16" s="14" t="s">
        <v>203</v>
      </c>
      <c r="K16" s="14" t="s">
        <v>203</v>
      </c>
      <c r="L16" s="16">
        <v>680.0</v>
      </c>
      <c r="M16" s="17">
        <v>1387.0</v>
      </c>
      <c r="N16" s="14" t="s">
        <v>203</v>
      </c>
      <c r="O16" s="17">
        <v>1327.0</v>
      </c>
      <c r="P16" s="14" t="s">
        <v>203</v>
      </c>
      <c r="Q16" s="17">
        <v>1306.0</v>
      </c>
      <c r="R16" s="14" t="s">
        <v>203</v>
      </c>
      <c r="S16" s="17">
        <v>1188.0</v>
      </c>
      <c r="T16" s="17">
        <v>1387.0</v>
      </c>
      <c r="U16" s="14" t="s">
        <v>203</v>
      </c>
      <c r="V16" s="17">
        <v>1322.0</v>
      </c>
      <c r="W16" s="14" t="s">
        <v>203</v>
      </c>
      <c r="X16" s="17">
        <v>1290.0</v>
      </c>
      <c r="Y16" s="14" t="s">
        <v>203</v>
      </c>
      <c r="Z16" s="17">
        <v>1385.0</v>
      </c>
      <c r="AA16" s="14" t="s">
        <v>203</v>
      </c>
      <c r="AB16" s="17">
        <v>1327.0</v>
      </c>
      <c r="AC16" s="14" t="s">
        <v>203</v>
      </c>
      <c r="AD16" s="17">
        <v>1296.0</v>
      </c>
      <c r="AE16" s="14" t="s">
        <v>203</v>
      </c>
      <c r="AF16" s="17">
        <v>1387.0</v>
      </c>
      <c r="AG16" s="17">
        <v>1327.0</v>
      </c>
      <c r="AH16" s="17">
        <v>1364.0</v>
      </c>
      <c r="AI16" s="17">
        <v>1012.0</v>
      </c>
      <c r="AJ16" s="17">
        <v>1364.0</v>
      </c>
      <c r="AK16" s="14" t="s">
        <v>203</v>
      </c>
      <c r="AL16" s="17">
        <v>1364.0</v>
      </c>
      <c r="AM16" s="14" t="s">
        <v>203</v>
      </c>
      <c r="AN16" s="17">
        <v>1123.0</v>
      </c>
      <c r="AO16" s="14" t="s">
        <v>203</v>
      </c>
      <c r="AP16" s="17">
        <v>1294.0</v>
      </c>
      <c r="AQ16" s="14" t="s">
        <v>203</v>
      </c>
      <c r="AR16" s="16">
        <v>347.0</v>
      </c>
      <c r="AS16" s="14" t="s">
        <v>203</v>
      </c>
      <c r="AT16" s="14" t="s">
        <v>203</v>
      </c>
      <c r="AU16" s="17">
        <v>1664.0</v>
      </c>
      <c r="AV16" s="14" t="s">
        <v>203</v>
      </c>
      <c r="AW16" s="17">
        <v>5020.0</v>
      </c>
      <c r="AX16" s="17">
        <v>1280.0</v>
      </c>
      <c r="AY16" s="17">
        <v>4120.0</v>
      </c>
      <c r="AZ16" s="17">
        <v>4132.0</v>
      </c>
      <c r="BA16" s="17">
        <v>2745.0</v>
      </c>
      <c r="BB16" s="17">
        <v>2650.0</v>
      </c>
      <c r="BC16" s="17">
        <v>1480.0</v>
      </c>
      <c r="BD16" s="17">
        <v>1480.0</v>
      </c>
      <c r="BE16" s="17">
        <v>2650.0</v>
      </c>
      <c r="BF16" s="14" t="s">
        <v>203</v>
      </c>
      <c r="BG16" s="16">
        <v>2.0</v>
      </c>
      <c r="BH16" s="16">
        <v>16.0</v>
      </c>
      <c r="BI16" s="14" t="s">
        <v>203</v>
      </c>
      <c r="BJ16" s="14" t="s">
        <v>203</v>
      </c>
      <c r="BK16" s="17">
        <v>1820.0</v>
      </c>
      <c r="BL16" s="16">
        <v>860.0</v>
      </c>
      <c r="BM16" s="14" t="s">
        <v>203</v>
      </c>
      <c r="BN16" s="14" t="s">
        <v>203</v>
      </c>
      <c r="BO16" s="14" t="s">
        <v>203</v>
      </c>
      <c r="BP16" s="14" t="s">
        <v>203</v>
      </c>
      <c r="BQ16" s="14" t="s">
        <v>203</v>
      </c>
      <c r="BR16" s="14" t="s">
        <v>203</v>
      </c>
      <c r="BS16" s="14" t="s">
        <v>203</v>
      </c>
      <c r="BT16" s="14" t="s">
        <v>203</v>
      </c>
      <c r="BU16" s="17">
        <v>4960.0</v>
      </c>
      <c r="BV16" s="17">
        <v>2420.0</v>
      </c>
      <c r="BW16" s="14" t="s">
        <v>203</v>
      </c>
      <c r="BX16" s="14" t="s">
        <v>203</v>
      </c>
      <c r="BY16" s="14" t="s">
        <v>203</v>
      </c>
      <c r="BZ16" s="17">
        <v>1190.0</v>
      </c>
      <c r="CA16" s="16">
        <v>760.0</v>
      </c>
      <c r="CB16" s="14" t="s">
        <v>203</v>
      </c>
      <c r="CC16" s="14" t="s">
        <v>203</v>
      </c>
      <c r="CD16" s="14" t="s">
        <v>203</v>
      </c>
      <c r="CE16" s="17">
        <v>3540.0</v>
      </c>
      <c r="CF16" s="17">
        <v>1820.0</v>
      </c>
      <c r="CG16" s="14" t="s">
        <v>203</v>
      </c>
      <c r="CH16" s="14" t="s">
        <v>203</v>
      </c>
      <c r="CI16" s="14" t="s">
        <v>203</v>
      </c>
      <c r="CJ16" s="17">
        <v>3808.0</v>
      </c>
      <c r="CK16" s="17">
        <v>1766.0</v>
      </c>
      <c r="CL16" s="14" t="s">
        <v>203</v>
      </c>
      <c r="CM16" s="14" t="s">
        <v>203</v>
      </c>
      <c r="CN16" s="14" t="s">
        <v>203</v>
      </c>
      <c r="CO16" s="17">
        <v>2312.0</v>
      </c>
      <c r="CP16" s="16">
        <v>979.0</v>
      </c>
      <c r="CQ16" s="14" t="s">
        <v>203</v>
      </c>
      <c r="CR16" s="14" t="s">
        <v>203</v>
      </c>
      <c r="CS16" s="14" t="s">
        <v>203</v>
      </c>
      <c r="CT16" s="17">
        <v>2690.0</v>
      </c>
      <c r="CU16" s="17">
        <v>1525.0</v>
      </c>
      <c r="CV16" s="14" t="s">
        <v>203</v>
      </c>
      <c r="CW16" s="14" t="s">
        <v>203</v>
      </c>
      <c r="CX16" s="14" t="s">
        <v>203</v>
      </c>
      <c r="CY16" s="17">
        <v>1420.0</v>
      </c>
      <c r="CZ16" s="16">
        <v>780.0</v>
      </c>
      <c r="DA16" s="14" t="s">
        <v>203</v>
      </c>
      <c r="DB16" s="14" t="s">
        <v>203</v>
      </c>
      <c r="DC16" s="14" t="s">
        <v>203</v>
      </c>
      <c r="DD16" s="17">
        <v>1460.0</v>
      </c>
      <c r="DE16" s="16">
        <v>780.0</v>
      </c>
      <c r="DF16" s="14" t="s">
        <v>203</v>
      </c>
      <c r="DG16" s="14" t="s">
        <v>203</v>
      </c>
      <c r="DH16" s="14" t="s">
        <v>203</v>
      </c>
      <c r="DI16" s="17">
        <v>2940.0</v>
      </c>
      <c r="DJ16" s="17">
        <v>1910.0</v>
      </c>
      <c r="DK16" s="14" t="s">
        <v>203</v>
      </c>
      <c r="DL16" s="14" t="s">
        <v>203</v>
      </c>
      <c r="DM16" s="14" t="s">
        <v>203</v>
      </c>
      <c r="DN16" s="14" t="s">
        <v>203</v>
      </c>
      <c r="DO16" s="14" t="s">
        <v>203</v>
      </c>
      <c r="DP16" s="14" t="s">
        <v>203</v>
      </c>
      <c r="DQ16" s="14" t="s">
        <v>203</v>
      </c>
      <c r="DR16" s="14" t="s">
        <v>203</v>
      </c>
      <c r="DS16" s="17">
        <v>2065.0</v>
      </c>
      <c r="DT16" s="16">
        <v>984.0</v>
      </c>
      <c r="DU16" s="17">
        <v>18100.0</v>
      </c>
      <c r="DV16" s="17">
        <v>6951.0</v>
      </c>
      <c r="DW16" s="16">
        <v>99.0</v>
      </c>
      <c r="DX16" s="16">
        <v>30.0</v>
      </c>
      <c r="DY16" s="16">
        <v>539.0</v>
      </c>
      <c r="DZ16" s="16">
        <v>145.0</v>
      </c>
      <c r="EA16" s="16">
        <v>257.0</v>
      </c>
      <c r="EB16" s="16">
        <v>125.0</v>
      </c>
      <c r="EC16" s="14" t="s">
        <v>203</v>
      </c>
      <c r="ED16" s="16">
        <v>226.0</v>
      </c>
      <c r="EE16" s="16">
        <v>225.0</v>
      </c>
      <c r="EF16" s="16">
        <v>32.0</v>
      </c>
      <c r="EG16" s="16">
        <v>29.0</v>
      </c>
    </row>
    <row r="17">
      <c r="A17" s="14" t="s">
        <v>200</v>
      </c>
      <c r="B17" s="14" t="s">
        <v>206</v>
      </c>
      <c r="C17" s="15">
        <v>44248.0</v>
      </c>
      <c r="D17" s="14" t="s">
        <v>210</v>
      </c>
      <c r="E17" s="16">
        <v>18.0</v>
      </c>
      <c r="F17" s="16">
        <v>256.0</v>
      </c>
      <c r="G17" s="16">
        <v>92.0</v>
      </c>
      <c r="H17" s="16">
        <v>8.0</v>
      </c>
      <c r="I17" s="17">
        <v>1592.0</v>
      </c>
      <c r="J17" s="16">
        <v>6.0</v>
      </c>
      <c r="K17" s="14" t="s">
        <v>203</v>
      </c>
      <c r="L17" s="16">
        <v>774.0</v>
      </c>
      <c r="M17" s="17">
        <v>1458.0</v>
      </c>
      <c r="N17" s="14" t="s">
        <v>203</v>
      </c>
      <c r="O17" s="17">
        <v>1367.0</v>
      </c>
      <c r="P17" s="14" t="s">
        <v>203</v>
      </c>
      <c r="Q17" s="17">
        <v>1387.0</v>
      </c>
      <c r="R17" s="14" t="s">
        <v>203</v>
      </c>
      <c r="S17" s="17">
        <v>1387.0</v>
      </c>
      <c r="T17" s="17">
        <v>1458.0</v>
      </c>
      <c r="U17" s="14" t="s">
        <v>203</v>
      </c>
      <c r="V17" s="17">
        <v>1367.0</v>
      </c>
      <c r="W17" s="14" t="s">
        <v>203</v>
      </c>
      <c r="X17" s="17">
        <v>1387.0</v>
      </c>
      <c r="Y17" s="14" t="s">
        <v>203</v>
      </c>
      <c r="Z17" s="17">
        <v>1458.0</v>
      </c>
      <c r="AA17" s="14" t="s">
        <v>203</v>
      </c>
      <c r="AB17" s="17">
        <v>1367.0</v>
      </c>
      <c r="AC17" s="14" t="s">
        <v>203</v>
      </c>
      <c r="AD17" s="17">
        <v>1387.0</v>
      </c>
      <c r="AE17" s="14" t="s">
        <v>203</v>
      </c>
      <c r="AF17" s="17">
        <v>1429.0</v>
      </c>
      <c r="AG17" s="17">
        <v>1359.0</v>
      </c>
      <c r="AH17" s="17">
        <v>1399.0</v>
      </c>
      <c r="AI17" s="17">
        <v>1108.0</v>
      </c>
      <c r="AJ17" s="17">
        <v>1399.0</v>
      </c>
      <c r="AK17" s="14" t="s">
        <v>203</v>
      </c>
      <c r="AL17" s="17">
        <v>1399.0</v>
      </c>
      <c r="AM17" s="14" t="s">
        <v>203</v>
      </c>
      <c r="AN17" s="17">
        <v>1019.0</v>
      </c>
      <c r="AO17" s="14" t="s">
        <v>203</v>
      </c>
      <c r="AP17" s="17">
        <v>1670.0</v>
      </c>
      <c r="AQ17" s="14" t="s">
        <v>203</v>
      </c>
      <c r="AR17" s="16">
        <v>28.0</v>
      </c>
      <c r="AS17" s="14" t="s">
        <v>203</v>
      </c>
      <c r="AT17" s="14" t="s">
        <v>203</v>
      </c>
      <c r="AU17" s="17">
        <v>1880.0</v>
      </c>
      <c r="AV17" s="14" t="s">
        <v>203</v>
      </c>
      <c r="AW17" s="17">
        <v>5340.0</v>
      </c>
      <c r="AX17" s="17">
        <v>1520.0</v>
      </c>
      <c r="AY17" s="17">
        <v>4360.0</v>
      </c>
      <c r="AZ17" s="17">
        <v>4288.0</v>
      </c>
      <c r="BA17" s="17">
        <v>2825.0</v>
      </c>
      <c r="BB17" s="17">
        <v>2680.0</v>
      </c>
      <c r="BC17" s="17">
        <v>1590.0</v>
      </c>
      <c r="BD17" s="17">
        <v>1590.0</v>
      </c>
      <c r="BE17" s="17">
        <v>2940.0</v>
      </c>
      <c r="BF17" s="14" t="s">
        <v>203</v>
      </c>
      <c r="BG17" s="16">
        <v>2.0</v>
      </c>
      <c r="BH17" s="16">
        <v>11.0</v>
      </c>
      <c r="BI17" s="14" t="s">
        <v>203</v>
      </c>
      <c r="BJ17" s="14" t="s">
        <v>203</v>
      </c>
      <c r="BK17" s="17">
        <v>2040.0</v>
      </c>
      <c r="BL17" s="16">
        <v>520.0</v>
      </c>
      <c r="BM17" s="14" t="s">
        <v>203</v>
      </c>
      <c r="BN17" s="14" t="s">
        <v>203</v>
      </c>
      <c r="BO17" s="14" t="s">
        <v>203</v>
      </c>
      <c r="BP17" s="14" t="s">
        <v>203</v>
      </c>
      <c r="BQ17" s="14" t="s">
        <v>203</v>
      </c>
      <c r="BR17" s="14" t="s">
        <v>203</v>
      </c>
      <c r="BS17" s="14" t="s">
        <v>203</v>
      </c>
      <c r="BT17" s="14" t="s">
        <v>203</v>
      </c>
      <c r="BU17" s="17">
        <v>6020.0</v>
      </c>
      <c r="BV17" s="17">
        <v>1580.0</v>
      </c>
      <c r="BW17" s="14" t="s">
        <v>203</v>
      </c>
      <c r="BX17" s="14" t="s">
        <v>203</v>
      </c>
      <c r="BY17" s="14" t="s">
        <v>203</v>
      </c>
      <c r="BZ17" s="17">
        <v>1600.0</v>
      </c>
      <c r="CA17" s="16">
        <v>295.0</v>
      </c>
      <c r="CB17" s="14" t="s">
        <v>203</v>
      </c>
      <c r="CC17" s="14" t="s">
        <v>203</v>
      </c>
      <c r="CD17" s="14" t="s">
        <v>203</v>
      </c>
      <c r="CE17" s="17">
        <v>4620.0</v>
      </c>
      <c r="CF17" s="16">
        <v>750.0</v>
      </c>
      <c r="CG17" s="14" t="s">
        <v>203</v>
      </c>
      <c r="CH17" s="14" t="s">
        <v>203</v>
      </c>
      <c r="CI17" s="14" t="s">
        <v>203</v>
      </c>
      <c r="CJ17" s="17">
        <v>4350.0</v>
      </c>
      <c r="CK17" s="16">
        <v>788.0</v>
      </c>
      <c r="CL17" s="14" t="s">
        <v>203</v>
      </c>
      <c r="CM17" s="14" t="s">
        <v>203</v>
      </c>
      <c r="CN17" s="14" t="s">
        <v>203</v>
      </c>
      <c r="CO17" s="17">
        <v>2660.0</v>
      </c>
      <c r="CP17" s="16">
        <v>207.0</v>
      </c>
      <c r="CQ17" s="14" t="s">
        <v>203</v>
      </c>
      <c r="CR17" s="14" t="s">
        <v>203</v>
      </c>
      <c r="CS17" s="14" t="s">
        <v>203</v>
      </c>
      <c r="CT17" s="17">
        <v>2770.0</v>
      </c>
      <c r="CU17" s="16">
        <v>970.0</v>
      </c>
      <c r="CV17" s="14" t="s">
        <v>203</v>
      </c>
      <c r="CW17" s="14" t="s">
        <v>203</v>
      </c>
      <c r="CX17" s="14" t="s">
        <v>203</v>
      </c>
      <c r="CY17" s="17">
        <v>1780.0</v>
      </c>
      <c r="CZ17" s="16">
        <v>470.0</v>
      </c>
      <c r="DA17" s="14" t="s">
        <v>203</v>
      </c>
      <c r="DB17" s="14" t="s">
        <v>203</v>
      </c>
      <c r="DC17" s="14" t="s">
        <v>203</v>
      </c>
      <c r="DD17" s="17">
        <v>1780.0</v>
      </c>
      <c r="DE17" s="16">
        <v>470.0</v>
      </c>
      <c r="DF17" s="14" t="s">
        <v>203</v>
      </c>
      <c r="DG17" s="14" t="s">
        <v>203</v>
      </c>
      <c r="DH17" s="14" t="s">
        <v>203</v>
      </c>
      <c r="DI17" s="17">
        <v>3130.0</v>
      </c>
      <c r="DJ17" s="17">
        <v>1270.0</v>
      </c>
      <c r="DK17" s="14" t="s">
        <v>203</v>
      </c>
      <c r="DL17" s="14" t="s">
        <v>203</v>
      </c>
      <c r="DM17" s="14" t="s">
        <v>203</v>
      </c>
      <c r="DN17" s="14" t="s">
        <v>203</v>
      </c>
      <c r="DO17" s="14" t="s">
        <v>203</v>
      </c>
      <c r="DP17" s="14" t="s">
        <v>203</v>
      </c>
      <c r="DQ17" s="14" t="s">
        <v>203</v>
      </c>
      <c r="DR17" s="14" t="s">
        <v>203</v>
      </c>
      <c r="DS17" s="17">
        <v>1980.0</v>
      </c>
      <c r="DT17" s="16">
        <v>393.0</v>
      </c>
      <c r="DU17" s="17">
        <v>20340.0</v>
      </c>
      <c r="DV17" s="17">
        <v>4312.0</v>
      </c>
      <c r="DW17" s="16">
        <v>98.0</v>
      </c>
      <c r="DX17" s="16">
        <v>19.0</v>
      </c>
      <c r="DY17" s="16">
        <v>659.0</v>
      </c>
      <c r="DZ17" s="16">
        <v>110.0</v>
      </c>
      <c r="EA17" s="16">
        <v>239.0</v>
      </c>
      <c r="EB17" s="16">
        <v>58.0</v>
      </c>
      <c r="EC17" s="14" t="s">
        <v>203</v>
      </c>
      <c r="ED17" s="16">
        <v>207.0</v>
      </c>
      <c r="EE17" s="16">
        <v>194.0</v>
      </c>
      <c r="EF17" s="16">
        <v>13.0</v>
      </c>
      <c r="EG17" s="16">
        <v>5.0</v>
      </c>
    </row>
    <row r="18">
      <c r="A18" s="14" t="s">
        <v>200</v>
      </c>
      <c r="B18" s="14" t="s">
        <v>201</v>
      </c>
      <c r="C18" s="15">
        <v>44276.0</v>
      </c>
      <c r="D18" s="14" t="s">
        <v>202</v>
      </c>
      <c r="E18" s="16">
        <v>24.0</v>
      </c>
      <c r="F18" s="16">
        <v>552.0</v>
      </c>
      <c r="G18" s="16">
        <v>98.0</v>
      </c>
      <c r="H18" s="16">
        <v>18.0</v>
      </c>
      <c r="I18" s="17">
        <v>1269.0</v>
      </c>
      <c r="J18" s="14" t="s">
        <v>203</v>
      </c>
      <c r="K18" s="14" t="s">
        <v>203</v>
      </c>
      <c r="L18" s="16">
        <v>700.0</v>
      </c>
      <c r="M18" s="17">
        <v>1178.0</v>
      </c>
      <c r="N18" s="14" t="s">
        <v>203</v>
      </c>
      <c r="O18" s="17">
        <v>1173.0</v>
      </c>
      <c r="P18" s="14" t="s">
        <v>203</v>
      </c>
      <c r="Q18" s="17">
        <v>1153.0</v>
      </c>
      <c r="R18" s="14" t="s">
        <v>203</v>
      </c>
      <c r="S18" s="17">
        <v>1153.0</v>
      </c>
      <c r="T18" s="17">
        <v>1178.0</v>
      </c>
      <c r="U18" s="14" t="s">
        <v>203</v>
      </c>
      <c r="V18" s="17">
        <v>1173.0</v>
      </c>
      <c r="W18" s="14" t="s">
        <v>203</v>
      </c>
      <c r="X18" s="17">
        <v>1153.0</v>
      </c>
      <c r="Y18" s="14" t="s">
        <v>203</v>
      </c>
      <c r="Z18" s="17">
        <v>1178.0</v>
      </c>
      <c r="AA18" s="14" t="s">
        <v>203</v>
      </c>
      <c r="AB18" s="17">
        <v>1173.0</v>
      </c>
      <c r="AC18" s="14" t="s">
        <v>203</v>
      </c>
      <c r="AD18" s="17">
        <v>1153.0</v>
      </c>
      <c r="AE18" s="14" t="s">
        <v>203</v>
      </c>
      <c r="AF18" s="17">
        <v>1178.0</v>
      </c>
      <c r="AG18" s="17">
        <v>1173.0</v>
      </c>
      <c r="AH18" s="17">
        <v>1228.0</v>
      </c>
      <c r="AI18" s="16">
        <v>748.0</v>
      </c>
      <c r="AJ18" s="17">
        <v>1228.0</v>
      </c>
      <c r="AK18" s="14" t="s">
        <v>203</v>
      </c>
      <c r="AL18" s="17">
        <v>1228.0</v>
      </c>
      <c r="AM18" s="14" t="s">
        <v>203</v>
      </c>
      <c r="AN18" s="16">
        <v>536.0</v>
      </c>
      <c r="AO18" s="14" t="s">
        <v>203</v>
      </c>
      <c r="AP18" s="16">
        <v>829.0</v>
      </c>
      <c r="AQ18" s="14" t="s">
        <v>203</v>
      </c>
      <c r="AR18" s="16">
        <v>294.0</v>
      </c>
      <c r="AS18" s="14" t="s">
        <v>203</v>
      </c>
      <c r="AT18" s="14" t="s">
        <v>203</v>
      </c>
      <c r="AU18" s="17">
        <v>1720.0</v>
      </c>
      <c r="AV18" s="14" t="s">
        <v>203</v>
      </c>
      <c r="AW18" s="17">
        <v>4580.0</v>
      </c>
      <c r="AX18" s="17">
        <v>1275.0</v>
      </c>
      <c r="AY18" s="17">
        <v>3660.0</v>
      </c>
      <c r="AZ18" s="17">
        <v>3584.0</v>
      </c>
      <c r="BA18" s="17">
        <v>2372.0</v>
      </c>
      <c r="BB18" s="17">
        <v>2225.0</v>
      </c>
      <c r="BC18" s="17">
        <v>1570.0</v>
      </c>
      <c r="BD18" s="17">
        <v>1570.0</v>
      </c>
      <c r="BE18" s="17">
        <v>1520.0</v>
      </c>
      <c r="BF18" s="14" t="s">
        <v>203</v>
      </c>
      <c r="BG18" s="16">
        <v>1.0</v>
      </c>
      <c r="BH18" s="16">
        <v>22.0</v>
      </c>
      <c r="BI18" s="16">
        <v>5.0</v>
      </c>
      <c r="BJ18" s="16">
        <v>15.0</v>
      </c>
      <c r="BK18" s="17">
        <v>2300.0</v>
      </c>
      <c r="BL18" s="16">
        <v>580.0</v>
      </c>
      <c r="BM18" s="14" t="s">
        <v>203</v>
      </c>
      <c r="BN18" s="14" t="s">
        <v>203</v>
      </c>
      <c r="BO18" s="14" t="s">
        <v>203</v>
      </c>
      <c r="BP18" s="14" t="s">
        <v>203</v>
      </c>
      <c r="BQ18" s="14" t="s">
        <v>203</v>
      </c>
      <c r="BR18" s="14" t="s">
        <v>203</v>
      </c>
      <c r="BS18" s="14" t="s">
        <v>203</v>
      </c>
      <c r="BT18" s="14" t="s">
        <v>203</v>
      </c>
      <c r="BU18" s="17">
        <v>6240.0</v>
      </c>
      <c r="BV18" s="17">
        <v>1640.0</v>
      </c>
      <c r="BW18" s="14" t="s">
        <v>203</v>
      </c>
      <c r="BX18" s="14" t="s">
        <v>203</v>
      </c>
      <c r="BY18" s="14" t="s">
        <v>203</v>
      </c>
      <c r="BZ18" s="17">
        <v>1705.0</v>
      </c>
      <c r="CA18" s="16">
        <v>430.0</v>
      </c>
      <c r="CB18" s="14" t="s">
        <v>203</v>
      </c>
      <c r="CC18" s="14" t="s">
        <v>203</v>
      </c>
      <c r="CD18" s="14" t="s">
        <v>203</v>
      </c>
      <c r="CE18" s="17">
        <v>4670.0</v>
      </c>
      <c r="CF18" s="17">
        <v>1010.0</v>
      </c>
      <c r="CG18" s="14" t="s">
        <v>203</v>
      </c>
      <c r="CH18" s="14" t="s">
        <v>203</v>
      </c>
      <c r="CI18" s="14" t="s">
        <v>203</v>
      </c>
      <c r="CJ18" s="17">
        <v>4488.0</v>
      </c>
      <c r="CK18" s="16">
        <v>904.0</v>
      </c>
      <c r="CL18" s="14" t="s">
        <v>203</v>
      </c>
      <c r="CM18" s="14" t="s">
        <v>203</v>
      </c>
      <c r="CN18" s="14" t="s">
        <v>203</v>
      </c>
      <c r="CO18" s="17">
        <v>2980.0</v>
      </c>
      <c r="CP18" s="16">
        <v>610.0</v>
      </c>
      <c r="CQ18" s="14" t="s">
        <v>203</v>
      </c>
      <c r="CR18" s="14" t="s">
        <v>203</v>
      </c>
      <c r="CS18" s="14" t="s">
        <v>203</v>
      </c>
      <c r="CT18" s="17">
        <v>3540.0</v>
      </c>
      <c r="CU18" s="17">
        <v>1315.0</v>
      </c>
      <c r="CV18" s="14" t="s">
        <v>203</v>
      </c>
      <c r="CW18" s="14" t="s">
        <v>203</v>
      </c>
      <c r="CX18" s="14" t="s">
        <v>203</v>
      </c>
      <c r="CY18" s="17">
        <v>1990.0</v>
      </c>
      <c r="CZ18" s="16">
        <v>410.0</v>
      </c>
      <c r="DA18" s="14" t="s">
        <v>203</v>
      </c>
      <c r="DB18" s="16">
        <v>10.0</v>
      </c>
      <c r="DC18" s="14" t="s">
        <v>203</v>
      </c>
      <c r="DD18" s="17">
        <v>1990.0</v>
      </c>
      <c r="DE18" s="16">
        <v>420.0</v>
      </c>
      <c r="DF18" s="14" t="s">
        <v>203</v>
      </c>
      <c r="DG18" s="14" t="s">
        <v>203</v>
      </c>
      <c r="DH18" s="14" t="s">
        <v>203</v>
      </c>
      <c r="DI18" s="17">
        <v>3620.0</v>
      </c>
      <c r="DJ18" s="17">
        <v>2100.0</v>
      </c>
      <c r="DK18" s="14" t="s">
        <v>203</v>
      </c>
      <c r="DL18" s="14" t="s">
        <v>203</v>
      </c>
      <c r="DM18" s="14" t="s">
        <v>203</v>
      </c>
      <c r="DN18" s="14" t="s">
        <v>203</v>
      </c>
      <c r="DO18" s="14" t="s">
        <v>203</v>
      </c>
      <c r="DP18" s="14" t="s">
        <v>203</v>
      </c>
      <c r="DQ18" s="14" t="s">
        <v>203</v>
      </c>
      <c r="DR18" s="14" t="s">
        <v>203</v>
      </c>
      <c r="DS18" s="17">
        <v>2352.0</v>
      </c>
      <c r="DT18" s="16">
        <v>991.0</v>
      </c>
      <c r="DU18" s="17">
        <v>22020.0</v>
      </c>
      <c r="DV18" s="17">
        <v>7402.0</v>
      </c>
      <c r="DW18" s="16">
        <v>114.0</v>
      </c>
      <c r="DX18" s="16">
        <v>27.0</v>
      </c>
      <c r="DY18" s="16">
        <v>891.0</v>
      </c>
      <c r="DZ18" s="16">
        <v>222.0</v>
      </c>
      <c r="EA18" s="16">
        <v>240.0</v>
      </c>
      <c r="EB18" s="16">
        <v>90.0</v>
      </c>
      <c r="EC18" s="14" t="s">
        <v>203</v>
      </c>
      <c r="ED18" s="16">
        <v>150.0</v>
      </c>
      <c r="EE18" s="16">
        <v>149.0</v>
      </c>
      <c r="EF18" s="16">
        <v>49.0</v>
      </c>
      <c r="EG18" s="16">
        <v>90.0</v>
      </c>
    </row>
    <row r="19">
      <c r="A19" s="14" t="s">
        <v>200</v>
      </c>
      <c r="B19" s="14" t="s">
        <v>207</v>
      </c>
      <c r="C19" s="15">
        <v>44276.0</v>
      </c>
      <c r="D19" s="14" t="s">
        <v>202</v>
      </c>
      <c r="E19" s="16">
        <v>10.0</v>
      </c>
      <c r="F19" s="16">
        <v>220.0</v>
      </c>
      <c r="G19" s="16">
        <v>28.0</v>
      </c>
      <c r="H19" s="16">
        <v>7.0</v>
      </c>
      <c r="I19" s="16">
        <v>679.0</v>
      </c>
      <c r="J19" s="14" t="s">
        <v>203</v>
      </c>
      <c r="K19" s="14" t="s">
        <v>203</v>
      </c>
      <c r="L19" s="16">
        <v>309.0</v>
      </c>
      <c r="M19" s="16">
        <v>598.0</v>
      </c>
      <c r="N19" s="14" t="s">
        <v>203</v>
      </c>
      <c r="O19" s="16">
        <v>566.0</v>
      </c>
      <c r="P19" s="14" t="s">
        <v>203</v>
      </c>
      <c r="Q19" s="16">
        <v>566.0</v>
      </c>
      <c r="R19" s="16">
        <v>32.0</v>
      </c>
      <c r="S19" s="16">
        <v>565.0</v>
      </c>
      <c r="T19" s="16">
        <v>598.0</v>
      </c>
      <c r="U19" s="14" t="s">
        <v>203</v>
      </c>
      <c r="V19" s="16">
        <v>566.0</v>
      </c>
      <c r="W19" s="14" t="s">
        <v>203</v>
      </c>
      <c r="X19" s="16">
        <v>566.0</v>
      </c>
      <c r="Y19" s="14" t="s">
        <v>203</v>
      </c>
      <c r="Z19" s="16">
        <v>598.0</v>
      </c>
      <c r="AA19" s="14" t="s">
        <v>203</v>
      </c>
      <c r="AB19" s="16">
        <v>566.0</v>
      </c>
      <c r="AC19" s="14" t="s">
        <v>203</v>
      </c>
      <c r="AD19" s="16">
        <v>566.0</v>
      </c>
      <c r="AE19" s="14" t="s">
        <v>203</v>
      </c>
      <c r="AF19" s="16">
        <v>599.0</v>
      </c>
      <c r="AG19" s="16">
        <v>563.0</v>
      </c>
      <c r="AH19" s="16">
        <v>612.0</v>
      </c>
      <c r="AI19" s="16">
        <v>404.0</v>
      </c>
      <c r="AJ19" s="16">
        <v>612.0</v>
      </c>
      <c r="AK19" s="14" t="s">
        <v>203</v>
      </c>
      <c r="AL19" s="16">
        <v>612.0</v>
      </c>
      <c r="AM19" s="14" t="s">
        <v>203</v>
      </c>
      <c r="AN19" s="16">
        <v>429.0</v>
      </c>
      <c r="AO19" s="14" t="s">
        <v>203</v>
      </c>
      <c r="AP19" s="16">
        <v>477.0</v>
      </c>
      <c r="AQ19" s="14" t="s">
        <v>203</v>
      </c>
      <c r="AR19" s="16">
        <v>115.0</v>
      </c>
      <c r="AS19" s="14" t="s">
        <v>203</v>
      </c>
      <c r="AT19" s="14" t="s">
        <v>203</v>
      </c>
      <c r="AU19" s="16">
        <v>900.0</v>
      </c>
      <c r="AV19" s="14" t="s">
        <v>203</v>
      </c>
      <c r="AW19" s="17">
        <v>2200.0</v>
      </c>
      <c r="AX19" s="16">
        <v>580.0</v>
      </c>
      <c r="AY19" s="17">
        <v>1780.0</v>
      </c>
      <c r="AZ19" s="17">
        <v>1764.0</v>
      </c>
      <c r="BA19" s="17">
        <v>1162.0</v>
      </c>
      <c r="BB19" s="17">
        <v>1050.0</v>
      </c>
      <c r="BC19" s="16">
        <v>690.0</v>
      </c>
      <c r="BD19" s="16">
        <v>690.0</v>
      </c>
      <c r="BE19" s="17">
        <v>1000.0</v>
      </c>
      <c r="BF19" s="14" t="s">
        <v>203</v>
      </c>
      <c r="BG19" s="16">
        <v>1.0</v>
      </c>
      <c r="BH19" s="16">
        <v>17.0</v>
      </c>
      <c r="BI19" s="14" t="s">
        <v>203</v>
      </c>
      <c r="BJ19" s="14" t="s">
        <v>203</v>
      </c>
      <c r="BK19" s="16">
        <v>980.0</v>
      </c>
      <c r="BL19" s="16">
        <v>100.0</v>
      </c>
      <c r="BM19" s="14" t="s">
        <v>203</v>
      </c>
      <c r="BN19" s="14" t="s">
        <v>203</v>
      </c>
      <c r="BO19" s="14" t="s">
        <v>203</v>
      </c>
      <c r="BP19" s="14" t="s">
        <v>203</v>
      </c>
      <c r="BQ19" s="14" t="s">
        <v>203</v>
      </c>
      <c r="BR19" s="14" t="s">
        <v>203</v>
      </c>
      <c r="BS19" s="14" t="s">
        <v>203</v>
      </c>
      <c r="BT19" s="14" t="s">
        <v>203</v>
      </c>
      <c r="BU19" s="17">
        <v>2600.0</v>
      </c>
      <c r="BV19" s="16">
        <v>440.0</v>
      </c>
      <c r="BW19" s="14" t="s">
        <v>203</v>
      </c>
      <c r="BX19" s="14" t="s">
        <v>203</v>
      </c>
      <c r="BY19" s="14" t="s">
        <v>203</v>
      </c>
      <c r="BZ19" s="16">
        <v>690.0</v>
      </c>
      <c r="CA19" s="16">
        <v>110.0</v>
      </c>
      <c r="CB19" s="14" t="s">
        <v>203</v>
      </c>
      <c r="CC19" s="14" t="s">
        <v>203</v>
      </c>
      <c r="CD19" s="14" t="s">
        <v>203</v>
      </c>
      <c r="CE19" s="17">
        <v>1950.0</v>
      </c>
      <c r="CF19" s="16">
        <v>210.0</v>
      </c>
      <c r="CG19" s="14" t="s">
        <v>203</v>
      </c>
      <c r="CH19" s="14" t="s">
        <v>203</v>
      </c>
      <c r="CI19" s="14" t="s">
        <v>203</v>
      </c>
      <c r="CJ19" s="17">
        <v>2050.0</v>
      </c>
      <c r="CK19" s="16">
        <v>260.0</v>
      </c>
      <c r="CL19" s="14" t="s">
        <v>203</v>
      </c>
      <c r="CM19" s="14" t="s">
        <v>203</v>
      </c>
      <c r="CN19" s="14" t="s">
        <v>203</v>
      </c>
      <c r="CO19" s="17">
        <v>1295.0</v>
      </c>
      <c r="CP19" s="16">
        <v>163.0</v>
      </c>
      <c r="CQ19" s="14" t="s">
        <v>203</v>
      </c>
      <c r="CR19" s="14" t="s">
        <v>203</v>
      </c>
      <c r="CS19" s="14" t="s">
        <v>203</v>
      </c>
      <c r="CT19" s="17">
        <v>1525.0</v>
      </c>
      <c r="CU19" s="16">
        <v>520.0</v>
      </c>
      <c r="CV19" s="14" t="s">
        <v>203</v>
      </c>
      <c r="CW19" s="14" t="s">
        <v>203</v>
      </c>
      <c r="CX19" s="14" t="s">
        <v>203</v>
      </c>
      <c r="CY19" s="16">
        <v>860.0</v>
      </c>
      <c r="CZ19" s="16">
        <v>150.0</v>
      </c>
      <c r="DA19" s="14" t="s">
        <v>203</v>
      </c>
      <c r="DB19" s="16">
        <v>30.0</v>
      </c>
      <c r="DC19" s="14" t="s">
        <v>203</v>
      </c>
      <c r="DD19" s="16">
        <v>850.0</v>
      </c>
      <c r="DE19" s="16">
        <v>200.0</v>
      </c>
      <c r="DF19" s="14" t="s">
        <v>203</v>
      </c>
      <c r="DG19" s="14" t="s">
        <v>203</v>
      </c>
      <c r="DH19" s="14" t="s">
        <v>203</v>
      </c>
      <c r="DI19" s="17">
        <v>1630.0</v>
      </c>
      <c r="DJ19" s="16">
        <v>630.0</v>
      </c>
      <c r="DK19" s="14" t="s">
        <v>203</v>
      </c>
      <c r="DL19" s="14" t="s">
        <v>203</v>
      </c>
      <c r="DM19" s="14" t="s">
        <v>203</v>
      </c>
      <c r="DN19" s="14" t="s">
        <v>203</v>
      </c>
      <c r="DO19" s="14" t="s">
        <v>203</v>
      </c>
      <c r="DP19" s="14" t="s">
        <v>203</v>
      </c>
      <c r="DQ19" s="14" t="s">
        <v>203</v>
      </c>
      <c r="DR19" s="14" t="s">
        <v>203</v>
      </c>
      <c r="DS19" s="17">
        <v>1098.0</v>
      </c>
      <c r="DT19" s="16">
        <v>351.0</v>
      </c>
      <c r="DU19" s="17">
        <v>9203.0</v>
      </c>
      <c r="DV19" s="17">
        <v>2699.0</v>
      </c>
      <c r="DW19" s="16">
        <v>50.0</v>
      </c>
      <c r="DX19" s="16">
        <v>4.0</v>
      </c>
      <c r="DY19" s="16">
        <v>353.0</v>
      </c>
      <c r="DZ19" s="16">
        <v>77.0</v>
      </c>
      <c r="EA19" s="16">
        <v>105.0</v>
      </c>
      <c r="EB19" s="16">
        <v>31.0</v>
      </c>
      <c r="EC19" s="14" t="s">
        <v>203</v>
      </c>
      <c r="ED19" s="16">
        <v>80.0</v>
      </c>
      <c r="EE19" s="16">
        <v>79.0</v>
      </c>
      <c r="EF19" s="14" t="s">
        <v>203</v>
      </c>
      <c r="EG19" s="14" t="s">
        <v>203</v>
      </c>
    </row>
    <row r="20">
      <c r="A20" s="14" t="s">
        <v>200</v>
      </c>
      <c r="B20" s="14" t="s">
        <v>209</v>
      </c>
      <c r="C20" s="15">
        <v>44276.0</v>
      </c>
      <c r="D20" s="14" t="s">
        <v>202</v>
      </c>
      <c r="E20" s="16">
        <v>13.0</v>
      </c>
      <c r="F20" s="16">
        <v>130.0</v>
      </c>
      <c r="G20" s="16">
        <v>79.0</v>
      </c>
      <c r="H20" s="16">
        <v>3.0</v>
      </c>
      <c r="I20" s="16">
        <v>652.0</v>
      </c>
      <c r="J20" s="14" t="s">
        <v>203</v>
      </c>
      <c r="K20" s="14" t="s">
        <v>203</v>
      </c>
      <c r="L20" s="16">
        <v>257.0</v>
      </c>
      <c r="M20" s="16">
        <v>614.0</v>
      </c>
      <c r="N20" s="14" t="s">
        <v>203</v>
      </c>
      <c r="O20" s="16">
        <v>587.0</v>
      </c>
      <c r="P20" s="14" t="s">
        <v>203</v>
      </c>
      <c r="Q20" s="16">
        <v>563.0</v>
      </c>
      <c r="R20" s="14" t="s">
        <v>203</v>
      </c>
      <c r="S20" s="16">
        <v>563.0</v>
      </c>
      <c r="T20" s="16">
        <v>614.0</v>
      </c>
      <c r="U20" s="14" t="s">
        <v>203</v>
      </c>
      <c r="V20" s="16">
        <v>587.0</v>
      </c>
      <c r="W20" s="14" t="s">
        <v>203</v>
      </c>
      <c r="X20" s="16">
        <v>563.0</v>
      </c>
      <c r="Y20" s="14" t="s">
        <v>203</v>
      </c>
      <c r="Z20" s="16">
        <v>614.0</v>
      </c>
      <c r="AA20" s="14" t="s">
        <v>203</v>
      </c>
      <c r="AB20" s="16">
        <v>587.0</v>
      </c>
      <c r="AC20" s="14" t="s">
        <v>203</v>
      </c>
      <c r="AD20" s="16">
        <v>563.0</v>
      </c>
      <c r="AE20" s="14" t="s">
        <v>203</v>
      </c>
      <c r="AF20" s="16">
        <v>610.0</v>
      </c>
      <c r="AG20" s="16">
        <v>562.0</v>
      </c>
      <c r="AH20" s="16">
        <v>626.0</v>
      </c>
      <c r="AI20" s="16">
        <v>497.0</v>
      </c>
      <c r="AJ20" s="16">
        <v>630.0</v>
      </c>
      <c r="AK20" s="14" t="s">
        <v>203</v>
      </c>
      <c r="AL20" s="16">
        <v>630.0</v>
      </c>
      <c r="AM20" s="14" t="s">
        <v>203</v>
      </c>
      <c r="AN20" s="16">
        <v>557.0</v>
      </c>
      <c r="AO20" s="14" t="s">
        <v>203</v>
      </c>
      <c r="AP20" s="16">
        <v>588.0</v>
      </c>
      <c r="AQ20" s="14" t="s">
        <v>203</v>
      </c>
      <c r="AR20" s="16">
        <v>17.0</v>
      </c>
      <c r="AS20" s="14" t="s">
        <v>203</v>
      </c>
      <c r="AT20" s="14" t="s">
        <v>203</v>
      </c>
      <c r="AU20" s="16">
        <v>800.0</v>
      </c>
      <c r="AV20" s="14" t="s">
        <v>203</v>
      </c>
      <c r="AW20" s="17">
        <v>2100.0</v>
      </c>
      <c r="AX20" s="16">
        <v>725.0</v>
      </c>
      <c r="AY20" s="17">
        <v>1830.0</v>
      </c>
      <c r="AZ20" s="17">
        <v>1838.0</v>
      </c>
      <c r="BA20" s="17">
        <v>1243.0</v>
      </c>
      <c r="BB20" s="17">
        <v>1235.0</v>
      </c>
      <c r="BC20" s="16">
        <v>680.0</v>
      </c>
      <c r="BD20" s="16">
        <v>680.0</v>
      </c>
      <c r="BE20" s="17">
        <v>1220.0</v>
      </c>
      <c r="BF20" s="14" t="s">
        <v>203</v>
      </c>
      <c r="BG20" s="16">
        <v>2.0</v>
      </c>
      <c r="BH20" s="16">
        <v>15.0</v>
      </c>
      <c r="BI20" s="14" t="s">
        <v>203</v>
      </c>
      <c r="BJ20" s="14" t="s">
        <v>203</v>
      </c>
      <c r="BK20" s="16">
        <v>960.0</v>
      </c>
      <c r="BL20" s="16">
        <v>160.0</v>
      </c>
      <c r="BM20" s="14" t="s">
        <v>203</v>
      </c>
      <c r="BN20" s="14" t="s">
        <v>203</v>
      </c>
      <c r="BO20" s="14" t="s">
        <v>203</v>
      </c>
      <c r="BP20" s="14" t="s">
        <v>203</v>
      </c>
      <c r="BQ20" s="14" t="s">
        <v>203</v>
      </c>
      <c r="BR20" s="14" t="s">
        <v>203</v>
      </c>
      <c r="BS20" s="14" t="s">
        <v>203</v>
      </c>
      <c r="BT20" s="14" t="s">
        <v>203</v>
      </c>
      <c r="BU20" s="17">
        <v>2760.0</v>
      </c>
      <c r="BV20" s="16">
        <v>540.0</v>
      </c>
      <c r="BW20" s="14" t="s">
        <v>203</v>
      </c>
      <c r="BX20" s="14" t="s">
        <v>203</v>
      </c>
      <c r="BY20" s="14" t="s">
        <v>203</v>
      </c>
      <c r="BZ20" s="16">
        <v>670.0</v>
      </c>
      <c r="CA20" s="16">
        <v>110.0</v>
      </c>
      <c r="CB20" s="14" t="s">
        <v>203</v>
      </c>
      <c r="CC20" s="14" t="s">
        <v>203</v>
      </c>
      <c r="CD20" s="14" t="s">
        <v>203</v>
      </c>
      <c r="CE20" s="17">
        <v>1970.0</v>
      </c>
      <c r="CF20" s="16">
        <v>320.0</v>
      </c>
      <c r="CG20" s="14" t="s">
        <v>203</v>
      </c>
      <c r="CH20" s="14" t="s">
        <v>203</v>
      </c>
      <c r="CI20" s="14" t="s">
        <v>203</v>
      </c>
      <c r="CJ20" s="17">
        <v>1906.0</v>
      </c>
      <c r="CK20" s="16">
        <v>220.0</v>
      </c>
      <c r="CL20" s="14" t="s">
        <v>203</v>
      </c>
      <c r="CM20" s="14" t="s">
        <v>203</v>
      </c>
      <c r="CN20" s="14" t="s">
        <v>203</v>
      </c>
      <c r="CO20" s="17">
        <v>1289.0</v>
      </c>
      <c r="CP20" s="16">
        <v>128.0</v>
      </c>
      <c r="CQ20" s="14" t="s">
        <v>203</v>
      </c>
      <c r="CR20" s="14" t="s">
        <v>203</v>
      </c>
      <c r="CS20" s="14" t="s">
        <v>203</v>
      </c>
      <c r="CT20" s="17">
        <v>1420.0</v>
      </c>
      <c r="CU20" s="16">
        <v>350.0</v>
      </c>
      <c r="CV20" s="14" t="s">
        <v>203</v>
      </c>
      <c r="CW20" s="14" t="s">
        <v>203</v>
      </c>
      <c r="CX20" s="14" t="s">
        <v>203</v>
      </c>
      <c r="CY20" s="16">
        <v>790.0</v>
      </c>
      <c r="CZ20" s="16">
        <v>210.0</v>
      </c>
      <c r="DA20" s="14" t="s">
        <v>203</v>
      </c>
      <c r="DB20" s="14" t="s">
        <v>203</v>
      </c>
      <c r="DC20" s="14" t="s">
        <v>203</v>
      </c>
      <c r="DD20" s="16">
        <v>800.0</v>
      </c>
      <c r="DE20" s="16">
        <v>170.0</v>
      </c>
      <c r="DF20" s="14" t="s">
        <v>203</v>
      </c>
      <c r="DG20" s="14" t="s">
        <v>203</v>
      </c>
      <c r="DH20" s="14" t="s">
        <v>203</v>
      </c>
      <c r="DI20" s="17">
        <v>1360.0</v>
      </c>
      <c r="DJ20" s="16">
        <v>350.0</v>
      </c>
      <c r="DK20" s="14" t="s">
        <v>203</v>
      </c>
      <c r="DL20" s="14" t="s">
        <v>203</v>
      </c>
      <c r="DM20" s="14" t="s">
        <v>203</v>
      </c>
      <c r="DN20" s="14" t="s">
        <v>203</v>
      </c>
      <c r="DO20" s="14" t="s">
        <v>203</v>
      </c>
      <c r="DP20" s="14" t="s">
        <v>203</v>
      </c>
      <c r="DQ20" s="14" t="s">
        <v>203</v>
      </c>
      <c r="DR20" s="14" t="s">
        <v>203</v>
      </c>
      <c r="DS20" s="16">
        <v>940.0</v>
      </c>
      <c r="DT20" s="16">
        <v>299.0</v>
      </c>
      <c r="DU20" s="17">
        <v>7472.0</v>
      </c>
      <c r="DV20" s="17">
        <v>2050.0</v>
      </c>
      <c r="DW20" s="16">
        <v>44.0</v>
      </c>
      <c r="DX20" s="16">
        <v>10.0</v>
      </c>
      <c r="DY20" s="16">
        <v>290.0</v>
      </c>
      <c r="DZ20" s="16">
        <v>56.0</v>
      </c>
      <c r="EA20" s="16">
        <v>89.0</v>
      </c>
      <c r="EB20" s="16">
        <v>27.0</v>
      </c>
      <c r="EC20" s="14" t="s">
        <v>203</v>
      </c>
      <c r="ED20" s="16">
        <v>83.0</v>
      </c>
      <c r="EE20" s="16">
        <v>79.0</v>
      </c>
      <c r="EF20" s="16">
        <v>35.0</v>
      </c>
      <c r="EG20" s="16">
        <v>92.0</v>
      </c>
    </row>
    <row r="21" ht="15.75" customHeight="1">
      <c r="A21" s="14" t="s">
        <v>200</v>
      </c>
      <c r="B21" s="14" t="s">
        <v>208</v>
      </c>
      <c r="C21" s="15">
        <v>44276.0</v>
      </c>
      <c r="D21" s="14" t="s">
        <v>202</v>
      </c>
      <c r="E21" s="16">
        <v>19.0</v>
      </c>
      <c r="F21" s="16">
        <v>221.0</v>
      </c>
      <c r="G21" s="16">
        <v>75.0</v>
      </c>
      <c r="H21" s="16">
        <v>20.0</v>
      </c>
      <c r="I21" s="17">
        <v>1936.0</v>
      </c>
      <c r="J21" s="14" t="s">
        <v>203</v>
      </c>
      <c r="K21" s="14" t="s">
        <v>203</v>
      </c>
      <c r="L21" s="16">
        <v>926.0</v>
      </c>
      <c r="M21" s="17">
        <v>1770.0</v>
      </c>
      <c r="N21" s="14" t="s">
        <v>203</v>
      </c>
      <c r="O21" s="17">
        <v>1747.0</v>
      </c>
      <c r="P21" s="14" t="s">
        <v>203</v>
      </c>
      <c r="Q21" s="17">
        <v>1721.0</v>
      </c>
      <c r="R21" s="14" t="s">
        <v>203</v>
      </c>
      <c r="S21" s="17">
        <v>1721.0</v>
      </c>
      <c r="T21" s="17">
        <v>1770.0</v>
      </c>
      <c r="U21" s="14" t="s">
        <v>203</v>
      </c>
      <c r="V21" s="17">
        <v>1747.0</v>
      </c>
      <c r="W21" s="14" t="s">
        <v>203</v>
      </c>
      <c r="X21" s="17">
        <v>1721.0</v>
      </c>
      <c r="Y21" s="14" t="s">
        <v>203</v>
      </c>
      <c r="Z21" s="17">
        <v>1770.0</v>
      </c>
      <c r="AA21" s="14" t="s">
        <v>203</v>
      </c>
      <c r="AB21" s="17">
        <v>1747.0</v>
      </c>
      <c r="AC21" s="14" t="s">
        <v>203</v>
      </c>
      <c r="AD21" s="17">
        <v>1721.0</v>
      </c>
      <c r="AE21" s="14" t="s">
        <v>203</v>
      </c>
      <c r="AF21" s="17">
        <v>1708.0</v>
      </c>
      <c r="AG21" s="17">
        <v>1804.0</v>
      </c>
      <c r="AH21" s="17">
        <v>1878.0</v>
      </c>
      <c r="AI21" s="17">
        <v>1294.0</v>
      </c>
      <c r="AJ21" s="17">
        <v>1879.0</v>
      </c>
      <c r="AK21" s="14" t="s">
        <v>203</v>
      </c>
      <c r="AL21" s="17">
        <v>1879.0</v>
      </c>
      <c r="AM21" s="14" t="s">
        <v>203</v>
      </c>
      <c r="AN21" s="17">
        <v>1202.0</v>
      </c>
      <c r="AO21" s="14" t="s">
        <v>203</v>
      </c>
      <c r="AP21" s="17">
        <v>1603.0</v>
      </c>
      <c r="AQ21" s="14" t="s">
        <v>203</v>
      </c>
      <c r="AR21" s="16">
        <v>484.0</v>
      </c>
      <c r="AS21" s="14" t="s">
        <v>203</v>
      </c>
      <c r="AT21" s="14" t="s">
        <v>203</v>
      </c>
      <c r="AU21" s="17">
        <v>2500.0</v>
      </c>
      <c r="AV21" s="14" t="s">
        <v>203</v>
      </c>
      <c r="AW21" s="17">
        <v>6580.0</v>
      </c>
      <c r="AX21" s="17">
        <v>1840.0</v>
      </c>
      <c r="AY21" s="17">
        <v>5430.0</v>
      </c>
      <c r="AZ21" s="17">
        <v>5420.0</v>
      </c>
      <c r="BA21" s="17">
        <v>3599.0</v>
      </c>
      <c r="BB21" s="17">
        <v>3315.0</v>
      </c>
      <c r="BC21" s="17">
        <v>2090.0</v>
      </c>
      <c r="BD21" s="17">
        <v>2090.0</v>
      </c>
      <c r="BE21" s="17">
        <v>3030.0</v>
      </c>
      <c r="BF21" s="14" t="s">
        <v>203</v>
      </c>
      <c r="BG21" s="16">
        <v>2.0</v>
      </c>
      <c r="BH21" s="16">
        <v>9.0</v>
      </c>
      <c r="BI21" s="14" t="s">
        <v>203</v>
      </c>
      <c r="BJ21" s="14" t="s">
        <v>203</v>
      </c>
      <c r="BK21" s="17">
        <v>2260.0</v>
      </c>
      <c r="BL21" s="16">
        <v>720.0</v>
      </c>
      <c r="BM21" s="14" t="s">
        <v>203</v>
      </c>
      <c r="BN21" s="14" t="s">
        <v>203</v>
      </c>
      <c r="BO21" s="14" t="s">
        <v>203</v>
      </c>
      <c r="BP21" s="14" t="s">
        <v>203</v>
      </c>
      <c r="BQ21" s="14" t="s">
        <v>203</v>
      </c>
      <c r="BR21" s="14" t="s">
        <v>203</v>
      </c>
      <c r="BS21" s="14" t="s">
        <v>203</v>
      </c>
      <c r="BT21" s="14" t="s">
        <v>203</v>
      </c>
      <c r="BU21" s="17">
        <v>5500.0</v>
      </c>
      <c r="BV21" s="17">
        <v>1220.0</v>
      </c>
      <c r="BW21" s="14" t="s">
        <v>203</v>
      </c>
      <c r="BX21" s="14" t="s">
        <v>203</v>
      </c>
      <c r="BY21" s="14" t="s">
        <v>203</v>
      </c>
      <c r="BZ21" s="17">
        <v>2020.0</v>
      </c>
      <c r="CA21" s="16">
        <v>740.0</v>
      </c>
      <c r="CB21" s="14" t="s">
        <v>203</v>
      </c>
      <c r="CC21" s="14" t="s">
        <v>203</v>
      </c>
      <c r="CD21" s="14" t="s">
        <v>203</v>
      </c>
      <c r="CE21" s="17">
        <v>5230.0</v>
      </c>
      <c r="CF21" s="16">
        <v>800.0</v>
      </c>
      <c r="CG21" s="14" t="s">
        <v>203</v>
      </c>
      <c r="CH21" s="14" t="s">
        <v>203</v>
      </c>
      <c r="CI21" s="14" t="s">
        <v>203</v>
      </c>
      <c r="CJ21" s="17">
        <v>5354.0</v>
      </c>
      <c r="CK21" s="16">
        <v>884.0</v>
      </c>
      <c r="CL21" s="14" t="s">
        <v>203</v>
      </c>
      <c r="CM21" s="14" t="s">
        <v>203</v>
      </c>
      <c r="CN21" s="14" t="s">
        <v>203</v>
      </c>
      <c r="CO21" s="17">
        <v>3945.0</v>
      </c>
      <c r="CP21" s="16">
        <v>966.0</v>
      </c>
      <c r="CQ21" s="14" t="s">
        <v>203</v>
      </c>
      <c r="CR21" s="14" t="s">
        <v>203</v>
      </c>
      <c r="CS21" s="14" t="s">
        <v>203</v>
      </c>
      <c r="CT21" s="17">
        <v>11880.0</v>
      </c>
      <c r="CU21" s="17">
        <v>1390.0</v>
      </c>
      <c r="CV21" s="14" t="s">
        <v>203</v>
      </c>
      <c r="CW21" s="14" t="s">
        <v>203</v>
      </c>
      <c r="CX21" s="14" t="s">
        <v>203</v>
      </c>
      <c r="CY21" s="17">
        <v>2280.0</v>
      </c>
      <c r="CZ21" s="16">
        <v>740.0</v>
      </c>
      <c r="DA21" s="14" t="s">
        <v>203</v>
      </c>
      <c r="DB21" s="14" t="s">
        <v>203</v>
      </c>
      <c r="DC21" s="14" t="s">
        <v>203</v>
      </c>
      <c r="DD21" s="17">
        <v>2240.0</v>
      </c>
      <c r="DE21" s="16">
        <v>650.0</v>
      </c>
      <c r="DF21" s="14" t="s">
        <v>203</v>
      </c>
      <c r="DG21" s="14" t="s">
        <v>203</v>
      </c>
      <c r="DH21" s="14" t="s">
        <v>203</v>
      </c>
      <c r="DI21" s="17">
        <v>2960.0</v>
      </c>
      <c r="DJ21" s="17">
        <v>1240.0</v>
      </c>
      <c r="DK21" s="14" t="s">
        <v>203</v>
      </c>
      <c r="DL21" s="14" t="s">
        <v>203</v>
      </c>
      <c r="DM21" s="14" t="s">
        <v>203</v>
      </c>
      <c r="DN21" s="14" t="s">
        <v>203</v>
      </c>
      <c r="DO21" s="14" t="s">
        <v>203</v>
      </c>
      <c r="DP21" s="14" t="s">
        <v>203</v>
      </c>
      <c r="DQ21" s="14" t="s">
        <v>203</v>
      </c>
      <c r="DR21" s="14" t="s">
        <v>203</v>
      </c>
      <c r="DS21" s="17">
        <v>2320.0</v>
      </c>
      <c r="DT21" s="16">
        <v>796.0</v>
      </c>
      <c r="DU21" s="17">
        <v>23270.0</v>
      </c>
      <c r="DV21" s="17">
        <v>4574.0</v>
      </c>
      <c r="DW21" s="16">
        <v>233.0</v>
      </c>
      <c r="DX21" s="16">
        <v>12.0</v>
      </c>
      <c r="DY21" s="16">
        <v>511.0</v>
      </c>
      <c r="DZ21" s="16">
        <v>78.0</v>
      </c>
      <c r="EA21" s="16">
        <v>348.0</v>
      </c>
      <c r="EB21" s="16">
        <v>108.0</v>
      </c>
      <c r="EC21" s="14" t="s">
        <v>203</v>
      </c>
      <c r="ED21" s="16">
        <v>284.0</v>
      </c>
      <c r="EE21" s="16">
        <v>284.0</v>
      </c>
      <c r="EF21" s="16">
        <v>40.0</v>
      </c>
      <c r="EG21" s="16">
        <v>77.0</v>
      </c>
    </row>
    <row r="22" ht="15.75" customHeight="1">
      <c r="A22" s="14" t="s">
        <v>200</v>
      </c>
      <c r="B22" s="14" t="s">
        <v>204</v>
      </c>
      <c r="C22" s="15">
        <v>44276.0</v>
      </c>
      <c r="D22" s="14" t="s">
        <v>202</v>
      </c>
      <c r="E22" s="16">
        <v>16.0</v>
      </c>
      <c r="F22" s="16">
        <v>246.0</v>
      </c>
      <c r="G22" s="16">
        <v>64.0</v>
      </c>
      <c r="H22" s="16">
        <v>25.0</v>
      </c>
      <c r="I22" s="17">
        <v>1361.0</v>
      </c>
      <c r="J22" s="14" t="s">
        <v>203</v>
      </c>
      <c r="K22" s="14" t="s">
        <v>203</v>
      </c>
      <c r="L22" s="16">
        <v>564.0</v>
      </c>
      <c r="M22" s="17">
        <v>1320.0</v>
      </c>
      <c r="N22" s="14" t="s">
        <v>203</v>
      </c>
      <c r="O22" s="17">
        <v>1275.0</v>
      </c>
      <c r="P22" s="14" t="s">
        <v>203</v>
      </c>
      <c r="Q22" s="17">
        <v>1242.0</v>
      </c>
      <c r="R22" s="14" t="s">
        <v>203</v>
      </c>
      <c r="S22" s="17">
        <v>1268.0</v>
      </c>
      <c r="T22" s="17">
        <v>1317.0</v>
      </c>
      <c r="U22" s="14" t="s">
        <v>203</v>
      </c>
      <c r="V22" s="17">
        <v>1257.0</v>
      </c>
      <c r="W22" s="14" t="s">
        <v>203</v>
      </c>
      <c r="X22" s="17">
        <v>1266.0</v>
      </c>
      <c r="Y22" s="14" t="s">
        <v>203</v>
      </c>
      <c r="Z22" s="17">
        <v>1312.0</v>
      </c>
      <c r="AA22" s="14" t="s">
        <v>203</v>
      </c>
      <c r="AB22" s="17">
        <v>1270.0</v>
      </c>
      <c r="AC22" s="14" t="s">
        <v>203</v>
      </c>
      <c r="AD22" s="17">
        <v>1275.0</v>
      </c>
      <c r="AE22" s="14" t="s">
        <v>203</v>
      </c>
      <c r="AF22" s="17">
        <v>1320.0</v>
      </c>
      <c r="AG22" s="17">
        <v>1264.0</v>
      </c>
      <c r="AH22" s="17">
        <v>1235.0</v>
      </c>
      <c r="AI22" s="16">
        <v>770.0</v>
      </c>
      <c r="AJ22" s="17">
        <v>1225.0</v>
      </c>
      <c r="AK22" s="14" t="s">
        <v>203</v>
      </c>
      <c r="AL22" s="17">
        <v>1225.0</v>
      </c>
      <c r="AM22" s="14" t="s">
        <v>203</v>
      </c>
      <c r="AN22" s="17">
        <v>1055.0</v>
      </c>
      <c r="AO22" s="14" t="s">
        <v>203</v>
      </c>
      <c r="AP22" s="17">
        <v>1268.0</v>
      </c>
      <c r="AQ22" s="14" t="s">
        <v>203</v>
      </c>
      <c r="AR22" s="16">
        <v>390.0</v>
      </c>
      <c r="AS22" s="14" t="s">
        <v>203</v>
      </c>
      <c r="AT22" s="14" t="s">
        <v>203</v>
      </c>
      <c r="AU22" s="17">
        <v>1602.0</v>
      </c>
      <c r="AV22" s="14" t="s">
        <v>203</v>
      </c>
      <c r="AW22" s="17">
        <v>4720.0</v>
      </c>
      <c r="AX22" s="17">
        <v>1380.0</v>
      </c>
      <c r="AY22" s="17">
        <v>4010.0</v>
      </c>
      <c r="AZ22" s="17">
        <v>3952.0</v>
      </c>
      <c r="BA22" s="17">
        <v>2617.0</v>
      </c>
      <c r="BB22" s="17">
        <v>2210.0</v>
      </c>
      <c r="BC22" s="17">
        <v>1360.0</v>
      </c>
      <c r="BD22" s="17">
        <v>1340.0</v>
      </c>
      <c r="BE22" s="17">
        <v>2450.0</v>
      </c>
      <c r="BF22" s="14" t="s">
        <v>203</v>
      </c>
      <c r="BG22" s="16">
        <v>-2.0</v>
      </c>
      <c r="BH22" s="16">
        <v>15.0</v>
      </c>
      <c r="BI22" s="16">
        <v>8.0</v>
      </c>
      <c r="BJ22" s="14" t="s">
        <v>203</v>
      </c>
      <c r="BK22" s="17">
        <v>1600.0</v>
      </c>
      <c r="BL22" s="16">
        <v>400.0</v>
      </c>
      <c r="BM22" s="14" t="s">
        <v>203</v>
      </c>
      <c r="BN22" s="14" t="s">
        <v>203</v>
      </c>
      <c r="BO22" s="14" t="s">
        <v>203</v>
      </c>
      <c r="BP22" s="14" t="s">
        <v>203</v>
      </c>
      <c r="BQ22" s="14" t="s">
        <v>203</v>
      </c>
      <c r="BR22" s="14" t="s">
        <v>203</v>
      </c>
      <c r="BS22" s="14" t="s">
        <v>203</v>
      </c>
      <c r="BT22" s="14" t="s">
        <v>203</v>
      </c>
      <c r="BU22" s="17">
        <v>4280.0</v>
      </c>
      <c r="BV22" s="17">
        <v>1740.0</v>
      </c>
      <c r="BW22" s="14" t="s">
        <v>203</v>
      </c>
      <c r="BX22" s="14" t="s">
        <v>203</v>
      </c>
      <c r="BY22" s="14" t="s">
        <v>203</v>
      </c>
      <c r="BZ22" s="17">
        <v>1270.0</v>
      </c>
      <c r="CA22" s="16">
        <v>550.0</v>
      </c>
      <c r="CB22" s="14" t="s">
        <v>203</v>
      </c>
      <c r="CC22" s="14" t="s">
        <v>203</v>
      </c>
      <c r="CD22" s="14" t="s">
        <v>203</v>
      </c>
      <c r="CE22" s="17">
        <v>3610.0</v>
      </c>
      <c r="CF22" s="17">
        <v>1300.0</v>
      </c>
      <c r="CG22" s="14" t="s">
        <v>203</v>
      </c>
      <c r="CH22" s="14" t="s">
        <v>203</v>
      </c>
      <c r="CI22" s="14" t="s">
        <v>203</v>
      </c>
      <c r="CJ22" s="17">
        <v>3390.0</v>
      </c>
      <c r="CK22" s="17">
        <v>1256.0</v>
      </c>
      <c r="CL22" s="14" t="s">
        <v>203</v>
      </c>
      <c r="CM22" s="14" t="s">
        <v>203</v>
      </c>
      <c r="CN22" s="14" t="s">
        <v>203</v>
      </c>
      <c r="CO22" s="17">
        <v>2493.0</v>
      </c>
      <c r="CP22" s="16">
        <v>634.0</v>
      </c>
      <c r="CQ22" s="14" t="s">
        <v>203</v>
      </c>
      <c r="CR22" s="14" t="s">
        <v>203</v>
      </c>
      <c r="CS22" s="14" t="s">
        <v>203</v>
      </c>
      <c r="CT22" s="17">
        <v>2910.0</v>
      </c>
      <c r="CU22" s="17">
        <v>1765.0</v>
      </c>
      <c r="CV22" s="14" t="s">
        <v>203</v>
      </c>
      <c r="CW22" s="14" t="s">
        <v>203</v>
      </c>
      <c r="CX22" s="14" t="s">
        <v>203</v>
      </c>
      <c r="CY22" s="17">
        <v>1360.0</v>
      </c>
      <c r="CZ22" s="16">
        <v>690.0</v>
      </c>
      <c r="DA22" s="14" t="s">
        <v>203</v>
      </c>
      <c r="DB22" s="14" t="s">
        <v>203</v>
      </c>
      <c r="DC22" s="14" t="s">
        <v>203</v>
      </c>
      <c r="DD22" s="17">
        <v>1340.0</v>
      </c>
      <c r="DE22" s="16">
        <v>670.0</v>
      </c>
      <c r="DF22" s="14" t="s">
        <v>203</v>
      </c>
      <c r="DG22" s="14" t="s">
        <v>203</v>
      </c>
      <c r="DH22" s="14" t="s">
        <v>203</v>
      </c>
      <c r="DI22" s="17">
        <v>2260.0</v>
      </c>
      <c r="DJ22" s="17">
        <v>1640.0</v>
      </c>
      <c r="DK22" s="14" t="s">
        <v>203</v>
      </c>
      <c r="DL22" s="14" t="s">
        <v>203</v>
      </c>
      <c r="DM22" s="14" t="s">
        <v>203</v>
      </c>
      <c r="DN22" s="14" t="s">
        <v>203</v>
      </c>
      <c r="DO22" s="14" t="s">
        <v>203</v>
      </c>
      <c r="DP22" s="14" t="s">
        <v>203</v>
      </c>
      <c r="DQ22" s="14" t="s">
        <v>203</v>
      </c>
      <c r="DR22" s="14" t="s">
        <v>203</v>
      </c>
      <c r="DS22" s="17">
        <v>1799.0</v>
      </c>
      <c r="DT22" s="16">
        <v>770.0</v>
      </c>
      <c r="DU22" s="17">
        <v>16324.0</v>
      </c>
      <c r="DV22" s="17">
        <v>8168.0</v>
      </c>
      <c r="DW22" s="16">
        <v>79.0</v>
      </c>
      <c r="DX22" s="16">
        <v>17.0</v>
      </c>
      <c r="DY22" s="16">
        <v>488.0</v>
      </c>
      <c r="DZ22" s="16">
        <v>97.0</v>
      </c>
      <c r="EA22" s="16">
        <v>207.0</v>
      </c>
      <c r="EB22" s="16">
        <v>122.0</v>
      </c>
      <c r="EC22" s="14" t="s">
        <v>203</v>
      </c>
      <c r="ED22" s="16">
        <v>203.0</v>
      </c>
      <c r="EE22" s="16">
        <v>203.0</v>
      </c>
      <c r="EF22" s="16">
        <v>15.0</v>
      </c>
      <c r="EG22" s="14" t="s">
        <v>203</v>
      </c>
    </row>
    <row r="23" ht="15.75" customHeight="1">
      <c r="A23" s="14" t="s">
        <v>200</v>
      </c>
      <c r="B23" s="14" t="s">
        <v>200</v>
      </c>
      <c r="C23" s="15">
        <v>44276.0</v>
      </c>
      <c r="D23" s="14" t="s">
        <v>210</v>
      </c>
      <c r="E23" s="16">
        <v>43.0</v>
      </c>
      <c r="F23" s="16">
        <v>744.0</v>
      </c>
      <c r="G23" s="16">
        <v>123.0</v>
      </c>
      <c r="H23" s="16">
        <v>5.0</v>
      </c>
      <c r="I23" s="17">
        <v>2685.0</v>
      </c>
      <c r="J23" s="14" t="s">
        <v>203</v>
      </c>
      <c r="K23" s="14" t="s">
        <v>203</v>
      </c>
      <c r="L23" s="17">
        <v>1009.0</v>
      </c>
      <c r="M23" s="17">
        <v>2427.0</v>
      </c>
      <c r="N23" s="14" t="s">
        <v>203</v>
      </c>
      <c r="O23" s="17">
        <v>2276.0</v>
      </c>
      <c r="P23" s="14" t="s">
        <v>203</v>
      </c>
      <c r="Q23" s="17">
        <v>2296.0</v>
      </c>
      <c r="R23" s="14" t="s">
        <v>203</v>
      </c>
      <c r="S23" s="17">
        <v>2296.0</v>
      </c>
      <c r="T23" s="17">
        <v>2427.0</v>
      </c>
      <c r="U23" s="14" t="s">
        <v>203</v>
      </c>
      <c r="V23" s="17">
        <v>2276.0</v>
      </c>
      <c r="W23" s="14" t="s">
        <v>203</v>
      </c>
      <c r="X23" s="17">
        <v>2296.0</v>
      </c>
      <c r="Y23" s="14" t="s">
        <v>203</v>
      </c>
      <c r="Z23" s="17">
        <v>2427.0</v>
      </c>
      <c r="AA23" s="14" t="s">
        <v>203</v>
      </c>
      <c r="AB23" s="17">
        <v>2276.0</v>
      </c>
      <c r="AC23" s="14" t="s">
        <v>203</v>
      </c>
      <c r="AD23" s="17">
        <v>2296.0</v>
      </c>
      <c r="AE23" s="14" t="s">
        <v>203</v>
      </c>
      <c r="AF23" s="17">
        <v>2427.0</v>
      </c>
      <c r="AG23" s="17">
        <v>2276.0</v>
      </c>
      <c r="AH23" s="17">
        <v>2234.0</v>
      </c>
      <c r="AI23" s="17">
        <v>1356.0</v>
      </c>
      <c r="AJ23" s="17">
        <v>2234.0</v>
      </c>
      <c r="AK23" s="14" t="s">
        <v>203</v>
      </c>
      <c r="AL23" s="17">
        <v>2234.0</v>
      </c>
      <c r="AM23" s="14" t="s">
        <v>203</v>
      </c>
      <c r="AN23" s="17">
        <v>1726.0</v>
      </c>
      <c r="AO23" s="14" t="s">
        <v>203</v>
      </c>
      <c r="AP23" s="17">
        <v>2183.0</v>
      </c>
      <c r="AQ23" s="14" t="s">
        <v>203</v>
      </c>
      <c r="AR23" s="16">
        <v>601.0</v>
      </c>
      <c r="AS23" s="14" t="s">
        <v>203</v>
      </c>
      <c r="AT23" s="14" t="s">
        <v>203</v>
      </c>
      <c r="AU23" s="17">
        <v>3400.0</v>
      </c>
      <c r="AV23" s="14" t="s">
        <v>203</v>
      </c>
      <c r="AW23" s="17">
        <v>8400.0</v>
      </c>
      <c r="AX23" s="17">
        <v>2460.0</v>
      </c>
      <c r="AY23" s="17">
        <v>7130.0</v>
      </c>
      <c r="AZ23" s="17">
        <v>7086.0</v>
      </c>
      <c r="BA23" s="17">
        <v>4647.0</v>
      </c>
      <c r="BB23" s="17">
        <v>3840.0</v>
      </c>
      <c r="BC23" s="17">
        <v>2550.0</v>
      </c>
      <c r="BD23" s="17">
        <v>2550.0</v>
      </c>
      <c r="BE23" s="17">
        <v>4020.0</v>
      </c>
      <c r="BF23" s="14" t="s">
        <v>203</v>
      </c>
      <c r="BG23" s="16">
        <v>1.0</v>
      </c>
      <c r="BH23" s="16">
        <v>28.0</v>
      </c>
      <c r="BI23" s="14" t="s">
        <v>203</v>
      </c>
      <c r="BJ23" s="16">
        <v>4.0</v>
      </c>
      <c r="BK23" s="17">
        <v>3240.0</v>
      </c>
      <c r="BL23" s="17">
        <v>1180.0</v>
      </c>
      <c r="BM23" s="14" t="s">
        <v>203</v>
      </c>
      <c r="BN23" s="14" t="s">
        <v>203</v>
      </c>
      <c r="BO23" s="14" t="s">
        <v>203</v>
      </c>
      <c r="BP23" s="14" t="s">
        <v>203</v>
      </c>
      <c r="BQ23" s="14" t="s">
        <v>203</v>
      </c>
      <c r="BR23" s="14" t="s">
        <v>203</v>
      </c>
      <c r="BS23" s="14" t="s">
        <v>203</v>
      </c>
      <c r="BT23" s="14" t="s">
        <v>203</v>
      </c>
      <c r="BU23" s="17">
        <v>8680.0</v>
      </c>
      <c r="BV23" s="17">
        <v>2480.0</v>
      </c>
      <c r="BW23" s="14" t="s">
        <v>203</v>
      </c>
      <c r="BX23" s="14" t="s">
        <v>203</v>
      </c>
      <c r="BY23" s="16">
        <v>40.0</v>
      </c>
      <c r="BZ23" s="17">
        <v>2360.0</v>
      </c>
      <c r="CA23" s="16">
        <v>720.0</v>
      </c>
      <c r="CB23" s="14" t="s">
        <v>203</v>
      </c>
      <c r="CC23" s="14" t="s">
        <v>203</v>
      </c>
      <c r="CD23" s="14" t="s">
        <v>203</v>
      </c>
      <c r="CE23" s="17">
        <v>6770.0</v>
      </c>
      <c r="CF23" s="17">
        <v>1780.0</v>
      </c>
      <c r="CG23" s="14" t="s">
        <v>203</v>
      </c>
      <c r="CH23" s="14" t="s">
        <v>203</v>
      </c>
      <c r="CI23" s="14" t="s">
        <v>203</v>
      </c>
      <c r="CJ23" s="17">
        <v>6404.0</v>
      </c>
      <c r="CK23" s="17">
        <v>1770.0</v>
      </c>
      <c r="CL23" s="14" t="s">
        <v>203</v>
      </c>
      <c r="CM23" s="14" t="s">
        <v>203</v>
      </c>
      <c r="CN23" s="14" t="s">
        <v>203</v>
      </c>
      <c r="CO23" s="17">
        <v>6174.0</v>
      </c>
      <c r="CP23" s="17">
        <v>1244.0</v>
      </c>
      <c r="CQ23" s="14" t="s">
        <v>203</v>
      </c>
      <c r="CR23" s="14" t="s">
        <v>203</v>
      </c>
      <c r="CS23" s="14" t="s">
        <v>203</v>
      </c>
      <c r="CT23" s="17">
        <v>3640.0</v>
      </c>
      <c r="CU23" s="17">
        <v>2375.0</v>
      </c>
      <c r="CV23" s="14" t="s">
        <v>203</v>
      </c>
      <c r="CW23" s="14" t="s">
        <v>203</v>
      </c>
      <c r="CX23" s="14" t="s">
        <v>203</v>
      </c>
      <c r="CY23" s="17">
        <v>2410.0</v>
      </c>
      <c r="CZ23" s="17">
        <v>1050.0</v>
      </c>
      <c r="DA23" s="14" t="s">
        <v>203</v>
      </c>
      <c r="DB23" s="14" t="s">
        <v>203</v>
      </c>
      <c r="DC23" s="14" t="s">
        <v>203</v>
      </c>
      <c r="DD23" s="17">
        <v>2380.0</v>
      </c>
      <c r="DE23" s="17">
        <v>1010.0</v>
      </c>
      <c r="DF23" s="14" t="s">
        <v>203</v>
      </c>
      <c r="DG23" s="14" t="s">
        <v>203</v>
      </c>
      <c r="DH23" s="14" t="s">
        <v>203</v>
      </c>
      <c r="DI23" s="17">
        <v>3750.0</v>
      </c>
      <c r="DJ23" s="17">
        <v>1840.0</v>
      </c>
      <c r="DK23" s="14" t="s">
        <v>203</v>
      </c>
      <c r="DL23" s="14" t="s">
        <v>203</v>
      </c>
      <c r="DM23" s="14" t="s">
        <v>203</v>
      </c>
      <c r="DN23" s="14" t="s">
        <v>203</v>
      </c>
      <c r="DO23" s="14" t="s">
        <v>203</v>
      </c>
      <c r="DP23" s="14" t="s">
        <v>203</v>
      </c>
      <c r="DQ23" s="14" t="s">
        <v>203</v>
      </c>
      <c r="DR23" s="14" t="s">
        <v>203</v>
      </c>
      <c r="DS23" s="17">
        <v>2637.0</v>
      </c>
      <c r="DT23" s="17">
        <v>2014.0</v>
      </c>
      <c r="DU23" s="17">
        <v>24113.0</v>
      </c>
      <c r="DV23" s="17">
        <v>8054.0</v>
      </c>
      <c r="DW23" s="16">
        <v>182.0</v>
      </c>
      <c r="DX23" s="16">
        <v>28.0</v>
      </c>
      <c r="DY23" s="17">
        <v>1080.0</v>
      </c>
      <c r="DZ23" s="16">
        <v>337.0</v>
      </c>
      <c r="EA23" s="16">
        <v>243.0</v>
      </c>
      <c r="EB23" s="16">
        <v>297.0</v>
      </c>
      <c r="EC23" s="14" t="s">
        <v>203</v>
      </c>
      <c r="ED23" s="16">
        <v>296.0</v>
      </c>
      <c r="EE23" s="16">
        <v>275.0</v>
      </c>
      <c r="EF23" s="16">
        <v>11.0</v>
      </c>
      <c r="EG23" s="16">
        <v>14.0</v>
      </c>
    </row>
    <row r="24" ht="15.75" customHeight="1">
      <c r="A24" s="14" t="s">
        <v>200</v>
      </c>
      <c r="B24" s="14" t="s">
        <v>205</v>
      </c>
      <c r="C24" s="15">
        <v>44276.0</v>
      </c>
      <c r="D24" s="14" t="s">
        <v>210</v>
      </c>
      <c r="E24" s="16">
        <v>17.0</v>
      </c>
      <c r="F24" s="16">
        <v>232.0</v>
      </c>
      <c r="G24" s="16">
        <v>70.0</v>
      </c>
      <c r="H24" s="16">
        <v>5.0</v>
      </c>
      <c r="I24" s="16">
        <v>891.0</v>
      </c>
      <c r="J24" s="14" t="s">
        <v>203</v>
      </c>
      <c r="K24" s="14" t="s">
        <v>203</v>
      </c>
      <c r="L24" s="16">
        <v>305.0</v>
      </c>
      <c r="M24" s="16">
        <v>848.0</v>
      </c>
      <c r="N24" s="14" t="s">
        <v>203</v>
      </c>
      <c r="O24" s="16">
        <v>790.0</v>
      </c>
      <c r="P24" s="14" t="s">
        <v>203</v>
      </c>
      <c r="Q24" s="16">
        <v>792.0</v>
      </c>
      <c r="R24" s="14" t="s">
        <v>203</v>
      </c>
      <c r="S24" s="16">
        <v>792.0</v>
      </c>
      <c r="T24" s="16">
        <v>848.0</v>
      </c>
      <c r="U24" s="14" t="s">
        <v>203</v>
      </c>
      <c r="V24" s="16">
        <v>790.0</v>
      </c>
      <c r="W24" s="14" t="s">
        <v>203</v>
      </c>
      <c r="X24" s="16">
        <v>792.0</v>
      </c>
      <c r="Y24" s="14" t="s">
        <v>203</v>
      </c>
      <c r="Z24" s="16">
        <v>848.0</v>
      </c>
      <c r="AA24" s="14" t="s">
        <v>203</v>
      </c>
      <c r="AB24" s="16">
        <v>790.0</v>
      </c>
      <c r="AC24" s="14" t="s">
        <v>203</v>
      </c>
      <c r="AD24" s="16">
        <v>792.0</v>
      </c>
      <c r="AE24" s="14" t="s">
        <v>203</v>
      </c>
      <c r="AF24" s="16">
        <v>848.0</v>
      </c>
      <c r="AG24" s="16">
        <v>790.0</v>
      </c>
      <c r="AH24" s="16">
        <v>919.0</v>
      </c>
      <c r="AI24" s="16">
        <v>519.0</v>
      </c>
      <c r="AJ24" s="16">
        <v>919.0</v>
      </c>
      <c r="AK24" s="14" t="s">
        <v>203</v>
      </c>
      <c r="AL24" s="16">
        <v>919.0</v>
      </c>
      <c r="AM24" s="14" t="s">
        <v>203</v>
      </c>
      <c r="AN24" s="16">
        <v>653.0</v>
      </c>
      <c r="AO24" s="14" t="s">
        <v>203</v>
      </c>
      <c r="AP24" s="16">
        <v>750.0</v>
      </c>
      <c r="AQ24" s="14" t="s">
        <v>203</v>
      </c>
      <c r="AR24" s="16">
        <v>251.0</v>
      </c>
      <c r="AS24" s="14" t="s">
        <v>203</v>
      </c>
      <c r="AT24" s="14" t="s">
        <v>203</v>
      </c>
      <c r="AU24" s="17">
        <v>1220.0</v>
      </c>
      <c r="AV24" s="14" t="s">
        <v>203</v>
      </c>
      <c r="AW24" s="17">
        <v>2940.0</v>
      </c>
      <c r="AX24" s="16">
        <v>865.0</v>
      </c>
      <c r="AY24" s="17">
        <v>2540.0</v>
      </c>
      <c r="AZ24" s="17">
        <v>2538.0</v>
      </c>
      <c r="BA24" s="17">
        <v>1627.0</v>
      </c>
      <c r="BB24" s="17">
        <v>1615.0</v>
      </c>
      <c r="BC24" s="17">
        <v>1080.0</v>
      </c>
      <c r="BD24" s="17">
        <v>1080.0</v>
      </c>
      <c r="BE24" s="17">
        <v>1420.0</v>
      </c>
      <c r="BF24" s="14" t="s">
        <v>203</v>
      </c>
      <c r="BG24" s="16">
        <v>2.0</v>
      </c>
      <c r="BH24" s="16">
        <v>30.0</v>
      </c>
      <c r="BI24" s="14" t="s">
        <v>203</v>
      </c>
      <c r="BJ24" s="14" t="s">
        <v>203</v>
      </c>
      <c r="BK24" s="17">
        <v>1840.0</v>
      </c>
      <c r="BL24" s="16">
        <v>560.0</v>
      </c>
      <c r="BM24" s="14" t="s">
        <v>203</v>
      </c>
      <c r="BN24" s="14" t="s">
        <v>203</v>
      </c>
      <c r="BO24" s="14" t="s">
        <v>203</v>
      </c>
      <c r="BP24" s="14" t="s">
        <v>203</v>
      </c>
      <c r="BQ24" s="14" t="s">
        <v>203</v>
      </c>
      <c r="BR24" s="14" t="s">
        <v>203</v>
      </c>
      <c r="BS24" s="14" t="s">
        <v>203</v>
      </c>
      <c r="BT24" s="14" t="s">
        <v>203</v>
      </c>
      <c r="BU24" s="17">
        <v>4840.0</v>
      </c>
      <c r="BV24" s="17">
        <v>1900.0</v>
      </c>
      <c r="BW24" s="14" t="s">
        <v>203</v>
      </c>
      <c r="BX24" s="14" t="s">
        <v>203</v>
      </c>
      <c r="BY24" s="14" t="s">
        <v>203</v>
      </c>
      <c r="BZ24" s="17">
        <v>1390.0</v>
      </c>
      <c r="CA24" s="16">
        <v>510.0</v>
      </c>
      <c r="CB24" s="14" t="s">
        <v>203</v>
      </c>
      <c r="CC24" s="14" t="s">
        <v>203</v>
      </c>
      <c r="CD24" s="14" t="s">
        <v>203</v>
      </c>
      <c r="CE24" s="17">
        <v>3510.0</v>
      </c>
      <c r="CF24" s="17">
        <v>1070.0</v>
      </c>
      <c r="CG24" s="14" t="s">
        <v>203</v>
      </c>
      <c r="CH24" s="14" t="s">
        <v>203</v>
      </c>
      <c r="CI24" s="14" t="s">
        <v>203</v>
      </c>
      <c r="CJ24" s="17">
        <v>3900.0</v>
      </c>
      <c r="CK24" s="17">
        <v>1220.0</v>
      </c>
      <c r="CL24" s="14" t="s">
        <v>203</v>
      </c>
      <c r="CM24" s="14" t="s">
        <v>203</v>
      </c>
      <c r="CN24" s="14" t="s">
        <v>203</v>
      </c>
      <c r="CO24" s="17">
        <v>2447.0</v>
      </c>
      <c r="CP24" s="17">
        <v>2128.0</v>
      </c>
      <c r="CQ24" s="14" t="s">
        <v>203</v>
      </c>
      <c r="CR24" s="14" t="s">
        <v>203</v>
      </c>
      <c r="CS24" s="14" t="s">
        <v>203</v>
      </c>
      <c r="CT24" s="17">
        <v>3360.0</v>
      </c>
      <c r="CU24" s="17">
        <v>1745.0</v>
      </c>
      <c r="CV24" s="14" t="s">
        <v>203</v>
      </c>
      <c r="CW24" s="14" t="s">
        <v>203</v>
      </c>
      <c r="CX24" s="14" t="s">
        <v>203</v>
      </c>
      <c r="CY24" s="17">
        <v>1750.0</v>
      </c>
      <c r="CZ24" s="16">
        <v>670.0</v>
      </c>
      <c r="DA24" s="14" t="s">
        <v>203</v>
      </c>
      <c r="DB24" s="14" t="s">
        <v>203</v>
      </c>
      <c r="DC24" s="14" t="s">
        <v>203</v>
      </c>
      <c r="DD24" s="17">
        <v>1820.0</v>
      </c>
      <c r="DE24" s="16">
        <v>740.0</v>
      </c>
      <c r="DF24" s="14" t="s">
        <v>203</v>
      </c>
      <c r="DG24" s="14" t="s">
        <v>203</v>
      </c>
      <c r="DH24" s="14" t="s">
        <v>203</v>
      </c>
      <c r="DI24" s="17">
        <v>3070.0</v>
      </c>
      <c r="DJ24" s="17">
        <v>2180.0</v>
      </c>
      <c r="DK24" s="14" t="s">
        <v>203</v>
      </c>
      <c r="DL24" s="14" t="s">
        <v>203</v>
      </c>
      <c r="DM24" s="14" t="s">
        <v>203</v>
      </c>
      <c r="DN24" s="14" t="s">
        <v>203</v>
      </c>
      <c r="DO24" s="14" t="s">
        <v>203</v>
      </c>
      <c r="DP24" s="14" t="s">
        <v>203</v>
      </c>
      <c r="DQ24" s="14" t="s">
        <v>203</v>
      </c>
      <c r="DR24" s="14" t="s">
        <v>203</v>
      </c>
      <c r="DS24" s="17">
        <v>1866.0</v>
      </c>
      <c r="DT24" s="17">
        <v>1192.0</v>
      </c>
      <c r="DU24" s="17">
        <v>15207.0</v>
      </c>
      <c r="DV24" s="17">
        <v>5198.0</v>
      </c>
      <c r="DW24" s="16">
        <v>128.0</v>
      </c>
      <c r="DX24" s="16">
        <v>44.0</v>
      </c>
      <c r="DY24" s="16">
        <v>418.0</v>
      </c>
      <c r="DZ24" s="16">
        <v>115.0</v>
      </c>
      <c r="EA24" s="16">
        <v>199.0</v>
      </c>
      <c r="EB24" s="16">
        <v>100.0</v>
      </c>
      <c r="EC24" s="14" t="s">
        <v>203</v>
      </c>
      <c r="ED24" s="16">
        <v>102.0</v>
      </c>
      <c r="EE24" s="16">
        <v>99.0</v>
      </c>
      <c r="EF24" s="14" t="s">
        <v>203</v>
      </c>
      <c r="EG24" s="14" t="s">
        <v>203</v>
      </c>
    </row>
    <row r="25" ht="15.75" customHeight="1">
      <c r="A25" s="14" t="s">
        <v>200</v>
      </c>
      <c r="B25" s="14" t="s">
        <v>206</v>
      </c>
      <c r="C25" s="15">
        <v>44276.0</v>
      </c>
      <c r="D25" s="14" t="s">
        <v>210</v>
      </c>
      <c r="E25" s="16">
        <v>18.0</v>
      </c>
      <c r="F25" s="16">
        <v>247.0</v>
      </c>
      <c r="G25" s="16">
        <v>92.0</v>
      </c>
      <c r="H25" s="16">
        <v>10.0</v>
      </c>
      <c r="I25" s="17">
        <v>1508.0</v>
      </c>
      <c r="J25" s="14" t="s">
        <v>203</v>
      </c>
      <c r="K25" s="14" t="s">
        <v>203</v>
      </c>
      <c r="L25" s="16">
        <v>843.0</v>
      </c>
      <c r="M25" s="17">
        <v>1383.0</v>
      </c>
      <c r="N25" s="14" t="s">
        <v>203</v>
      </c>
      <c r="O25" s="17">
        <v>1425.0</v>
      </c>
      <c r="P25" s="14" t="s">
        <v>203</v>
      </c>
      <c r="Q25" s="17">
        <v>1444.0</v>
      </c>
      <c r="R25" s="14" t="s">
        <v>203</v>
      </c>
      <c r="S25" s="17">
        <v>1444.0</v>
      </c>
      <c r="T25" s="17">
        <v>1383.0</v>
      </c>
      <c r="U25" s="14" t="s">
        <v>203</v>
      </c>
      <c r="V25" s="17">
        <v>1425.0</v>
      </c>
      <c r="W25" s="14" t="s">
        <v>203</v>
      </c>
      <c r="X25" s="17">
        <v>1444.0</v>
      </c>
      <c r="Y25" s="14" t="s">
        <v>203</v>
      </c>
      <c r="Z25" s="17">
        <v>1383.0</v>
      </c>
      <c r="AA25" s="14" t="s">
        <v>203</v>
      </c>
      <c r="AB25" s="17">
        <v>1425.0</v>
      </c>
      <c r="AC25" s="14" t="s">
        <v>203</v>
      </c>
      <c r="AD25" s="17">
        <v>1444.0</v>
      </c>
      <c r="AE25" s="14" t="s">
        <v>203</v>
      </c>
      <c r="AF25" s="17">
        <v>1383.0</v>
      </c>
      <c r="AG25" s="17">
        <v>1425.0</v>
      </c>
      <c r="AH25" s="17">
        <v>1314.0</v>
      </c>
      <c r="AI25" s="17">
        <v>1118.0</v>
      </c>
      <c r="AJ25" s="17">
        <v>1314.0</v>
      </c>
      <c r="AK25" s="14" t="s">
        <v>203</v>
      </c>
      <c r="AL25" s="17">
        <v>1314.0</v>
      </c>
      <c r="AM25" s="14" t="s">
        <v>203</v>
      </c>
      <c r="AN25" s="17">
        <v>1020.0</v>
      </c>
      <c r="AO25" s="16">
        <v>14.0</v>
      </c>
      <c r="AP25" s="17">
        <v>1491.0</v>
      </c>
      <c r="AQ25" s="16">
        <v>4.0</v>
      </c>
      <c r="AR25" s="16">
        <v>378.0</v>
      </c>
      <c r="AS25" s="14" t="s">
        <v>203</v>
      </c>
      <c r="AT25" s="14" t="s">
        <v>203</v>
      </c>
      <c r="AU25" s="17">
        <v>1840.0</v>
      </c>
      <c r="AV25" s="14" t="s">
        <v>203</v>
      </c>
      <c r="AW25" s="17">
        <v>5660.0</v>
      </c>
      <c r="AX25" s="17">
        <v>1530.0</v>
      </c>
      <c r="AY25" s="17">
        <v>4400.0</v>
      </c>
      <c r="AZ25" s="17">
        <v>4364.0</v>
      </c>
      <c r="BA25" s="17">
        <v>2813.0</v>
      </c>
      <c r="BB25" s="17">
        <v>2580.0</v>
      </c>
      <c r="BC25" s="17">
        <v>1520.0</v>
      </c>
      <c r="BD25" s="17">
        <v>1520.0</v>
      </c>
      <c r="BE25" s="17">
        <v>2660.0</v>
      </c>
      <c r="BF25" s="14" t="s">
        <v>203</v>
      </c>
      <c r="BG25" s="16">
        <v>2.0</v>
      </c>
      <c r="BH25" s="16">
        <v>12.0</v>
      </c>
      <c r="BI25" s="14" t="s">
        <v>203</v>
      </c>
      <c r="BJ25" s="14" t="s">
        <v>203</v>
      </c>
      <c r="BK25" s="17">
        <v>2000.0</v>
      </c>
      <c r="BL25" s="16">
        <v>520.0</v>
      </c>
      <c r="BM25" s="14" t="s">
        <v>203</v>
      </c>
      <c r="BN25" s="14" t="s">
        <v>203</v>
      </c>
      <c r="BO25" s="14" t="s">
        <v>203</v>
      </c>
      <c r="BP25" s="14" t="s">
        <v>203</v>
      </c>
      <c r="BQ25" s="14" t="s">
        <v>203</v>
      </c>
      <c r="BR25" s="14" t="s">
        <v>203</v>
      </c>
      <c r="BS25" s="14" t="s">
        <v>203</v>
      </c>
      <c r="BT25" s="14" t="s">
        <v>203</v>
      </c>
      <c r="BU25" s="17">
        <v>5620.0</v>
      </c>
      <c r="BV25" s="17">
        <v>1360.0</v>
      </c>
      <c r="BW25" s="14" t="s">
        <v>203</v>
      </c>
      <c r="BX25" s="14" t="s">
        <v>203</v>
      </c>
      <c r="BY25" s="14" t="s">
        <v>203</v>
      </c>
      <c r="BZ25" s="17">
        <v>1510.0</v>
      </c>
      <c r="CA25" s="16">
        <v>310.0</v>
      </c>
      <c r="CB25" s="14" t="s">
        <v>203</v>
      </c>
      <c r="CC25" s="14" t="s">
        <v>203</v>
      </c>
      <c r="CD25" s="14" t="s">
        <v>203</v>
      </c>
      <c r="CE25" s="17">
        <v>4520.0</v>
      </c>
      <c r="CF25" s="16">
        <v>750.0</v>
      </c>
      <c r="CG25" s="14" t="s">
        <v>203</v>
      </c>
      <c r="CH25" s="14" t="s">
        <v>203</v>
      </c>
      <c r="CI25" s="14" t="s">
        <v>203</v>
      </c>
      <c r="CJ25" s="17">
        <v>4308.0</v>
      </c>
      <c r="CK25" s="16">
        <v>726.0</v>
      </c>
      <c r="CL25" s="14" t="s">
        <v>203</v>
      </c>
      <c r="CM25" s="14" t="s">
        <v>203</v>
      </c>
      <c r="CN25" s="14" t="s">
        <v>203</v>
      </c>
      <c r="CO25" s="17">
        <v>2744.0</v>
      </c>
      <c r="CP25" s="16">
        <v>179.0</v>
      </c>
      <c r="CQ25" s="14" t="s">
        <v>203</v>
      </c>
      <c r="CR25" s="14" t="s">
        <v>203</v>
      </c>
      <c r="CS25" s="14" t="s">
        <v>203</v>
      </c>
      <c r="CT25" s="17">
        <v>2660.0</v>
      </c>
      <c r="CU25" s="17">
        <v>1020.0</v>
      </c>
      <c r="CV25" s="14" t="s">
        <v>203</v>
      </c>
      <c r="CW25" s="14" t="s">
        <v>203</v>
      </c>
      <c r="CX25" s="14" t="s">
        <v>203</v>
      </c>
      <c r="CY25" s="17">
        <v>1720.0</v>
      </c>
      <c r="CZ25" s="16">
        <v>480.0</v>
      </c>
      <c r="DA25" s="16">
        <v>10.0</v>
      </c>
      <c r="DB25" s="14" t="s">
        <v>203</v>
      </c>
      <c r="DC25" s="14" t="s">
        <v>203</v>
      </c>
      <c r="DD25" s="17">
        <v>1680.0</v>
      </c>
      <c r="DE25" s="16">
        <v>440.0</v>
      </c>
      <c r="DF25" s="16">
        <v>10.0</v>
      </c>
      <c r="DG25" s="16">
        <v>10.0</v>
      </c>
      <c r="DH25" s="14" t="s">
        <v>203</v>
      </c>
      <c r="DI25" s="17">
        <v>2890.0</v>
      </c>
      <c r="DJ25" s="17">
        <v>1150.0</v>
      </c>
      <c r="DK25" s="14" t="s">
        <v>203</v>
      </c>
      <c r="DL25" s="14" t="s">
        <v>203</v>
      </c>
      <c r="DM25" s="14" t="s">
        <v>203</v>
      </c>
      <c r="DN25" s="14" t="s">
        <v>203</v>
      </c>
      <c r="DO25" s="14" t="s">
        <v>203</v>
      </c>
      <c r="DP25" s="14" t="s">
        <v>203</v>
      </c>
      <c r="DQ25" s="14" t="s">
        <v>203</v>
      </c>
      <c r="DR25" s="14" t="s">
        <v>203</v>
      </c>
      <c r="DS25" s="17">
        <v>1998.0</v>
      </c>
      <c r="DT25" s="16">
        <v>453.0</v>
      </c>
      <c r="DU25" s="17">
        <v>19941.0</v>
      </c>
      <c r="DV25" s="17">
        <v>4803.0</v>
      </c>
      <c r="DW25" s="16">
        <v>103.0</v>
      </c>
      <c r="DX25" s="16">
        <v>19.0</v>
      </c>
      <c r="DY25" s="16">
        <v>694.0</v>
      </c>
      <c r="DZ25" s="16">
        <v>142.0</v>
      </c>
      <c r="EA25" s="16">
        <v>239.0</v>
      </c>
      <c r="EB25" s="16">
        <v>62.0</v>
      </c>
      <c r="EC25" s="14" t="s">
        <v>203</v>
      </c>
      <c r="ED25" s="16">
        <v>217.0</v>
      </c>
      <c r="EE25" s="16">
        <v>207.0</v>
      </c>
      <c r="EF25" s="14" t="s">
        <v>203</v>
      </c>
      <c r="EG25" s="16">
        <v>36.0</v>
      </c>
    </row>
    <row r="26" ht="15.75" customHeight="1">
      <c r="A26" s="14" t="s">
        <v>200</v>
      </c>
      <c r="B26" s="14" t="s">
        <v>201</v>
      </c>
      <c r="C26" s="15">
        <v>44307.0</v>
      </c>
      <c r="D26" s="14" t="s">
        <v>202</v>
      </c>
      <c r="E26" s="16">
        <v>24.0</v>
      </c>
      <c r="F26" s="16">
        <v>528.0</v>
      </c>
      <c r="G26" s="16">
        <v>76.0</v>
      </c>
      <c r="H26" s="16">
        <v>0.0</v>
      </c>
      <c r="I26" s="17">
        <v>1157.0</v>
      </c>
      <c r="J26" s="14" t="s">
        <v>203</v>
      </c>
      <c r="K26" s="14" t="s">
        <v>203</v>
      </c>
      <c r="L26" s="16">
        <v>527.0</v>
      </c>
      <c r="M26" s="17">
        <v>1029.0</v>
      </c>
      <c r="N26" s="14" t="s">
        <v>203</v>
      </c>
      <c r="O26" s="16">
        <v>976.0</v>
      </c>
      <c r="P26" s="14" t="s">
        <v>203</v>
      </c>
      <c r="Q26" s="16">
        <v>936.0</v>
      </c>
      <c r="R26" s="14" t="s">
        <v>203</v>
      </c>
      <c r="S26" s="16">
        <v>936.0</v>
      </c>
      <c r="T26" s="17">
        <v>1029.0</v>
      </c>
      <c r="U26" s="14" t="s">
        <v>203</v>
      </c>
      <c r="V26" s="16">
        <v>976.0</v>
      </c>
      <c r="W26" s="14" t="s">
        <v>203</v>
      </c>
      <c r="X26" s="16">
        <v>936.0</v>
      </c>
      <c r="Y26" s="14" t="s">
        <v>203</v>
      </c>
      <c r="Z26" s="17">
        <v>1029.0</v>
      </c>
      <c r="AA26" s="14" t="s">
        <v>203</v>
      </c>
      <c r="AB26" s="16">
        <v>976.0</v>
      </c>
      <c r="AC26" s="14" t="s">
        <v>203</v>
      </c>
      <c r="AD26" s="16">
        <v>936.0</v>
      </c>
      <c r="AE26" s="14" t="s">
        <v>203</v>
      </c>
      <c r="AF26" s="17">
        <v>1029.0</v>
      </c>
      <c r="AG26" s="16">
        <v>976.0</v>
      </c>
      <c r="AH26" s="17">
        <v>1022.0</v>
      </c>
      <c r="AI26" s="16">
        <v>611.0</v>
      </c>
      <c r="AJ26" s="17">
        <v>1022.0</v>
      </c>
      <c r="AK26" s="14" t="s">
        <v>203</v>
      </c>
      <c r="AL26" s="17">
        <v>1022.0</v>
      </c>
      <c r="AM26" s="14" t="s">
        <v>203</v>
      </c>
      <c r="AN26" s="16">
        <v>391.0</v>
      </c>
      <c r="AO26" s="14" t="s">
        <v>203</v>
      </c>
      <c r="AP26" s="16">
        <v>685.0</v>
      </c>
      <c r="AQ26" s="14" t="s">
        <v>203</v>
      </c>
      <c r="AR26" s="16">
        <v>241.0</v>
      </c>
      <c r="AS26" s="14" t="s">
        <v>203</v>
      </c>
      <c r="AT26" s="14" t="s">
        <v>203</v>
      </c>
      <c r="AU26" s="17">
        <v>1480.0</v>
      </c>
      <c r="AV26" s="14" t="s">
        <v>203</v>
      </c>
      <c r="AW26" s="17">
        <v>3720.0</v>
      </c>
      <c r="AX26" s="17">
        <v>1030.0</v>
      </c>
      <c r="AY26" s="17">
        <v>3050.0</v>
      </c>
      <c r="AZ26" s="17">
        <v>2988.0</v>
      </c>
      <c r="BA26" s="17">
        <v>2024.0</v>
      </c>
      <c r="BB26" s="17">
        <v>1760.0</v>
      </c>
      <c r="BC26" s="17">
        <v>1220.0</v>
      </c>
      <c r="BD26" s="17">
        <v>1220.0</v>
      </c>
      <c r="BE26" s="17">
        <v>1200.0</v>
      </c>
      <c r="BF26" s="14" t="s">
        <v>203</v>
      </c>
      <c r="BG26" s="16">
        <v>-5.0</v>
      </c>
      <c r="BH26" s="16">
        <v>25.0</v>
      </c>
      <c r="BI26" s="16">
        <v>4.0</v>
      </c>
      <c r="BJ26" s="16">
        <v>31.0</v>
      </c>
      <c r="BK26" s="17">
        <v>2280.0</v>
      </c>
      <c r="BL26" s="16">
        <v>780.0</v>
      </c>
      <c r="BM26" s="14" t="s">
        <v>203</v>
      </c>
      <c r="BN26" s="16">
        <v>20.0</v>
      </c>
      <c r="BO26" s="14" t="s">
        <v>203</v>
      </c>
      <c r="BP26" s="14" t="s">
        <v>203</v>
      </c>
      <c r="BQ26" s="14" t="s">
        <v>203</v>
      </c>
      <c r="BR26" s="14" t="s">
        <v>203</v>
      </c>
      <c r="BS26" s="14" t="s">
        <v>203</v>
      </c>
      <c r="BT26" s="14" t="s">
        <v>203</v>
      </c>
      <c r="BU26" s="17">
        <v>6180.0</v>
      </c>
      <c r="BV26" s="17">
        <v>2460.0</v>
      </c>
      <c r="BW26" s="14" t="s">
        <v>203</v>
      </c>
      <c r="BX26" s="14" t="s">
        <v>203</v>
      </c>
      <c r="BY26" s="14" t="s">
        <v>203</v>
      </c>
      <c r="BZ26" s="17">
        <v>1700.0</v>
      </c>
      <c r="CA26" s="16">
        <v>670.0</v>
      </c>
      <c r="CB26" s="14" t="s">
        <v>203</v>
      </c>
      <c r="CC26" s="14" t="s">
        <v>203</v>
      </c>
      <c r="CD26" s="14" t="s">
        <v>203</v>
      </c>
      <c r="CE26" s="17">
        <v>4650.0</v>
      </c>
      <c r="CF26" s="17">
        <v>1600.0</v>
      </c>
      <c r="CG26" s="14" t="s">
        <v>203</v>
      </c>
      <c r="CH26" s="14" t="s">
        <v>203</v>
      </c>
      <c r="CI26" s="14" t="s">
        <v>203</v>
      </c>
      <c r="CJ26" s="17">
        <v>4512.0</v>
      </c>
      <c r="CK26" s="17">
        <v>1524.0</v>
      </c>
      <c r="CL26" s="14" t="s">
        <v>203</v>
      </c>
      <c r="CM26" s="14" t="s">
        <v>203</v>
      </c>
      <c r="CN26" s="14" t="s">
        <v>203</v>
      </c>
      <c r="CO26" s="17">
        <v>2860.0</v>
      </c>
      <c r="CP26" s="16">
        <v>836.0</v>
      </c>
      <c r="CQ26" s="14" t="s">
        <v>203</v>
      </c>
      <c r="CR26" s="14" t="s">
        <v>203</v>
      </c>
      <c r="CS26" s="14" t="s">
        <v>203</v>
      </c>
      <c r="CT26" s="17">
        <v>3605.0</v>
      </c>
      <c r="CU26" s="17">
        <v>1845.0</v>
      </c>
      <c r="CV26" s="14" t="s">
        <v>203</v>
      </c>
      <c r="CW26" s="14" t="s">
        <v>203</v>
      </c>
      <c r="CX26" s="14" t="s">
        <v>203</v>
      </c>
      <c r="CY26" s="17">
        <v>1970.0</v>
      </c>
      <c r="CZ26" s="16">
        <v>750.0</v>
      </c>
      <c r="DA26" s="14" t="s">
        <v>203</v>
      </c>
      <c r="DB26" s="14" t="s">
        <v>203</v>
      </c>
      <c r="DC26" s="14" t="s">
        <v>203</v>
      </c>
      <c r="DD26" s="17">
        <v>1970.0</v>
      </c>
      <c r="DE26" s="16">
        <v>750.0</v>
      </c>
      <c r="DF26" s="14" t="s">
        <v>203</v>
      </c>
      <c r="DG26" s="14" t="s">
        <v>203</v>
      </c>
      <c r="DH26" s="14" t="s">
        <v>203</v>
      </c>
      <c r="DI26" s="17">
        <v>3640.0</v>
      </c>
      <c r="DJ26" s="17">
        <v>2440.0</v>
      </c>
      <c r="DK26" s="14" t="s">
        <v>203</v>
      </c>
      <c r="DL26" s="14" t="s">
        <v>203</v>
      </c>
      <c r="DM26" s="14" t="s">
        <v>203</v>
      </c>
      <c r="DN26" s="14" t="s">
        <v>203</v>
      </c>
      <c r="DO26" s="14" t="s">
        <v>203</v>
      </c>
      <c r="DP26" s="14" t="s">
        <v>203</v>
      </c>
      <c r="DQ26" s="14" t="s">
        <v>203</v>
      </c>
      <c r="DR26" s="14" t="s">
        <v>203</v>
      </c>
      <c r="DS26" s="17">
        <v>2399.0</v>
      </c>
      <c r="DT26" s="17">
        <v>1043.0</v>
      </c>
      <c r="DU26" s="17">
        <v>21130.0</v>
      </c>
      <c r="DV26" s="17">
        <v>8430.0</v>
      </c>
      <c r="DW26" s="16">
        <v>110.0</v>
      </c>
      <c r="DX26" s="16">
        <v>34.0</v>
      </c>
      <c r="DY26" s="16">
        <v>955.0</v>
      </c>
      <c r="DZ26" s="16">
        <v>254.0</v>
      </c>
      <c r="EA26" s="16">
        <v>249.0</v>
      </c>
      <c r="EB26" s="16">
        <v>110.0</v>
      </c>
      <c r="EC26" s="14" t="s">
        <v>203</v>
      </c>
      <c r="ED26" s="16">
        <v>139.0</v>
      </c>
      <c r="EE26" s="16">
        <v>136.0</v>
      </c>
      <c r="EF26" s="16">
        <v>20.0</v>
      </c>
      <c r="EG26" s="16">
        <v>64.0</v>
      </c>
    </row>
    <row r="27" ht="15.75" customHeight="1">
      <c r="A27" s="14" t="s">
        <v>200</v>
      </c>
      <c r="B27" s="14" t="s">
        <v>208</v>
      </c>
      <c r="C27" s="15">
        <v>44307.0</v>
      </c>
      <c r="D27" s="14" t="s">
        <v>202</v>
      </c>
      <c r="E27" s="16">
        <v>19.0</v>
      </c>
      <c r="F27" s="16">
        <v>185.0</v>
      </c>
      <c r="G27" s="16">
        <v>58.0</v>
      </c>
      <c r="H27" s="16">
        <v>15.0</v>
      </c>
      <c r="I27" s="17">
        <v>1825.0</v>
      </c>
      <c r="J27" s="14" t="s">
        <v>203</v>
      </c>
      <c r="K27" s="14" t="s">
        <v>203</v>
      </c>
      <c r="L27" s="16">
        <v>916.0</v>
      </c>
      <c r="M27" s="17">
        <v>1760.0</v>
      </c>
      <c r="N27" s="14" t="s">
        <v>203</v>
      </c>
      <c r="O27" s="17">
        <v>1716.0</v>
      </c>
      <c r="P27" s="14" t="s">
        <v>203</v>
      </c>
      <c r="Q27" s="17">
        <v>1735.0</v>
      </c>
      <c r="R27" s="14" t="s">
        <v>203</v>
      </c>
      <c r="S27" s="17">
        <v>1735.0</v>
      </c>
      <c r="T27" s="17">
        <v>1779.0</v>
      </c>
      <c r="U27" s="14" t="s">
        <v>203</v>
      </c>
      <c r="V27" s="17">
        <v>1716.0</v>
      </c>
      <c r="W27" s="14" t="s">
        <v>203</v>
      </c>
      <c r="X27" s="17">
        <v>1735.0</v>
      </c>
      <c r="Y27" s="14" t="s">
        <v>203</v>
      </c>
      <c r="Z27" s="17">
        <v>1760.0</v>
      </c>
      <c r="AA27" s="14" t="s">
        <v>203</v>
      </c>
      <c r="AB27" s="17">
        <v>1716.0</v>
      </c>
      <c r="AC27" s="14" t="s">
        <v>203</v>
      </c>
      <c r="AD27" s="17">
        <v>1735.0</v>
      </c>
      <c r="AE27" s="16">
        <v>110.0</v>
      </c>
      <c r="AF27" s="17">
        <v>1824.0</v>
      </c>
      <c r="AG27" s="17">
        <v>1683.0</v>
      </c>
      <c r="AH27" s="17">
        <v>1677.0</v>
      </c>
      <c r="AI27" s="17">
        <v>1224.0</v>
      </c>
      <c r="AJ27" s="17">
        <v>1747.0</v>
      </c>
      <c r="AK27" s="14" t="s">
        <v>203</v>
      </c>
      <c r="AL27" s="17">
        <v>1747.0</v>
      </c>
      <c r="AM27" s="14" t="s">
        <v>203</v>
      </c>
      <c r="AN27" s="17">
        <v>1160.0</v>
      </c>
      <c r="AO27" s="14" t="s">
        <v>203</v>
      </c>
      <c r="AP27" s="17">
        <v>1473.0</v>
      </c>
      <c r="AQ27" s="14" t="s">
        <v>203</v>
      </c>
      <c r="AR27" s="16">
        <v>398.0</v>
      </c>
      <c r="AS27" s="14" t="s">
        <v>203</v>
      </c>
      <c r="AT27" s="14" t="s">
        <v>203</v>
      </c>
      <c r="AU27" s="17">
        <v>2240.0</v>
      </c>
      <c r="AV27" s="14" t="s">
        <v>203</v>
      </c>
      <c r="AW27" s="17">
        <v>6430.0</v>
      </c>
      <c r="AX27" s="17">
        <v>1860.0</v>
      </c>
      <c r="AY27" s="17">
        <v>5380.0</v>
      </c>
      <c r="AZ27" s="17">
        <v>5352.0</v>
      </c>
      <c r="BA27" s="17">
        <v>3629.0</v>
      </c>
      <c r="BB27" s="17">
        <v>3095.0</v>
      </c>
      <c r="BC27" s="17">
        <v>2080.0</v>
      </c>
      <c r="BD27" s="17">
        <v>2050.0</v>
      </c>
      <c r="BE27" s="17">
        <v>2930.0</v>
      </c>
      <c r="BF27" s="14" t="s">
        <v>203</v>
      </c>
      <c r="BG27" s="16">
        <v>2.0</v>
      </c>
      <c r="BH27" s="16">
        <v>10.0</v>
      </c>
      <c r="BI27" s="14" t="s">
        <v>203</v>
      </c>
      <c r="BJ27" s="14" t="s">
        <v>203</v>
      </c>
      <c r="BK27" s="17">
        <v>2400.0</v>
      </c>
      <c r="BL27" s="16">
        <v>780.0</v>
      </c>
      <c r="BM27" s="14" t="s">
        <v>203</v>
      </c>
      <c r="BN27" s="14" t="s">
        <v>203</v>
      </c>
      <c r="BO27" s="14" t="s">
        <v>203</v>
      </c>
      <c r="BP27" s="14" t="s">
        <v>203</v>
      </c>
      <c r="BQ27" s="14" t="s">
        <v>203</v>
      </c>
      <c r="BR27" s="14" t="s">
        <v>203</v>
      </c>
      <c r="BS27" s="14" t="s">
        <v>203</v>
      </c>
      <c r="BT27" s="14" t="s">
        <v>203</v>
      </c>
      <c r="BU27" s="17">
        <v>7100.0</v>
      </c>
      <c r="BV27" s="17">
        <v>1390.0</v>
      </c>
      <c r="BW27" s="14" t="s">
        <v>203</v>
      </c>
      <c r="BX27" s="14" t="s">
        <v>203</v>
      </c>
      <c r="BY27" s="14" t="s">
        <v>203</v>
      </c>
      <c r="BZ27" s="17">
        <v>1890.0</v>
      </c>
      <c r="CA27" s="16">
        <v>590.0</v>
      </c>
      <c r="CB27" s="14" t="s">
        <v>203</v>
      </c>
      <c r="CC27" s="14" t="s">
        <v>203</v>
      </c>
      <c r="CD27" s="14" t="s">
        <v>203</v>
      </c>
      <c r="CE27" s="17">
        <v>5890.0</v>
      </c>
      <c r="CF27" s="17">
        <v>1030.0</v>
      </c>
      <c r="CG27" s="14" t="s">
        <v>203</v>
      </c>
      <c r="CH27" s="14" t="s">
        <v>203</v>
      </c>
      <c r="CI27" s="14" t="s">
        <v>203</v>
      </c>
      <c r="CJ27" s="17">
        <v>5652.0</v>
      </c>
      <c r="CK27" s="17">
        <v>1058.0</v>
      </c>
      <c r="CL27" s="14" t="s">
        <v>203</v>
      </c>
      <c r="CM27" s="14" t="s">
        <v>203</v>
      </c>
      <c r="CN27" s="14" t="s">
        <v>203</v>
      </c>
      <c r="CO27" s="17">
        <v>3561.0</v>
      </c>
      <c r="CP27" s="16">
        <v>881.0</v>
      </c>
      <c r="CQ27" s="14" t="s">
        <v>203</v>
      </c>
      <c r="CR27" s="14" t="s">
        <v>203</v>
      </c>
      <c r="CS27" s="14" t="s">
        <v>203</v>
      </c>
      <c r="CT27" s="17">
        <v>3570.0</v>
      </c>
      <c r="CU27" s="17">
        <v>1275.0</v>
      </c>
      <c r="CV27" s="14" t="s">
        <v>203</v>
      </c>
      <c r="CW27" s="14" t="s">
        <v>203</v>
      </c>
      <c r="CX27" s="14" t="s">
        <v>203</v>
      </c>
      <c r="CY27" s="17">
        <v>2160.0</v>
      </c>
      <c r="CZ27" s="16">
        <v>700.0</v>
      </c>
      <c r="DA27" s="14" t="s">
        <v>203</v>
      </c>
      <c r="DB27" s="14" t="s">
        <v>203</v>
      </c>
      <c r="DC27" s="14" t="s">
        <v>203</v>
      </c>
      <c r="DD27" s="17">
        <v>2180.0</v>
      </c>
      <c r="DE27" s="16">
        <v>600.0</v>
      </c>
      <c r="DF27" s="14" t="s">
        <v>203</v>
      </c>
      <c r="DG27" s="14" t="s">
        <v>203</v>
      </c>
      <c r="DH27" s="16">
        <v>230.0</v>
      </c>
      <c r="DI27" s="17">
        <v>3450.0</v>
      </c>
      <c r="DJ27" s="17">
        <v>1700.0</v>
      </c>
      <c r="DK27" s="14" t="s">
        <v>203</v>
      </c>
      <c r="DL27" s="14" t="s">
        <v>203</v>
      </c>
      <c r="DM27" s="14" t="s">
        <v>203</v>
      </c>
      <c r="DN27" s="14" t="s">
        <v>203</v>
      </c>
      <c r="DO27" s="14" t="s">
        <v>203</v>
      </c>
      <c r="DP27" s="14" t="s">
        <v>203</v>
      </c>
      <c r="DQ27" s="14" t="s">
        <v>203</v>
      </c>
      <c r="DR27" s="14" t="s">
        <v>203</v>
      </c>
      <c r="DS27" s="17">
        <v>2787.0</v>
      </c>
      <c r="DT27" s="17">
        <v>1202.0</v>
      </c>
      <c r="DU27" s="17">
        <v>23750.0</v>
      </c>
      <c r="DV27" s="17">
        <v>6631.0</v>
      </c>
      <c r="DW27" s="16">
        <v>197.0</v>
      </c>
      <c r="DX27" s="16">
        <v>15.0</v>
      </c>
      <c r="DY27" s="16">
        <v>456.0</v>
      </c>
      <c r="DZ27" s="16">
        <v>47.0</v>
      </c>
      <c r="EA27" s="16">
        <v>340.0</v>
      </c>
      <c r="EB27" s="16">
        <v>116.0</v>
      </c>
      <c r="EC27" s="14" t="s">
        <v>203</v>
      </c>
      <c r="ED27" s="16">
        <v>252.0</v>
      </c>
      <c r="EE27" s="16">
        <v>252.0</v>
      </c>
      <c r="EF27" s="16">
        <v>53.0</v>
      </c>
      <c r="EG27" s="16">
        <v>72.0</v>
      </c>
    </row>
    <row r="28" ht="15.75" customHeight="1">
      <c r="A28" s="14" t="s">
        <v>200</v>
      </c>
      <c r="B28" s="14" t="s">
        <v>204</v>
      </c>
      <c r="C28" s="15">
        <v>44307.0</v>
      </c>
      <c r="D28" s="14" t="s">
        <v>202</v>
      </c>
      <c r="E28" s="16">
        <v>16.0</v>
      </c>
      <c r="F28" s="16">
        <v>249.0</v>
      </c>
      <c r="G28" s="16">
        <v>63.0</v>
      </c>
      <c r="H28" s="16">
        <v>25.0</v>
      </c>
      <c r="I28" s="17">
        <v>1504.0</v>
      </c>
      <c r="J28" s="14" t="s">
        <v>203</v>
      </c>
      <c r="K28" s="14" t="s">
        <v>203</v>
      </c>
      <c r="L28" s="16">
        <v>648.0</v>
      </c>
      <c r="M28" s="17">
        <v>1417.0</v>
      </c>
      <c r="N28" s="14" t="s">
        <v>203</v>
      </c>
      <c r="O28" s="17">
        <v>1320.0</v>
      </c>
      <c r="P28" s="14" t="s">
        <v>203</v>
      </c>
      <c r="Q28" s="17">
        <v>1336.0</v>
      </c>
      <c r="R28" s="14" t="s">
        <v>203</v>
      </c>
      <c r="S28" s="17">
        <v>1336.0</v>
      </c>
      <c r="T28" s="17">
        <v>1418.0</v>
      </c>
      <c r="U28" s="14" t="s">
        <v>203</v>
      </c>
      <c r="V28" s="17">
        <v>1330.0</v>
      </c>
      <c r="W28" s="14" t="s">
        <v>203</v>
      </c>
      <c r="X28" s="17">
        <v>1348.0</v>
      </c>
      <c r="Y28" s="14" t="s">
        <v>203</v>
      </c>
      <c r="Z28" s="17">
        <v>1418.0</v>
      </c>
      <c r="AA28" s="14" t="s">
        <v>203</v>
      </c>
      <c r="AB28" s="17">
        <v>1319.0</v>
      </c>
      <c r="AC28" s="14" t="s">
        <v>203</v>
      </c>
      <c r="AD28" s="17">
        <v>1346.0</v>
      </c>
      <c r="AE28" s="14" t="s">
        <v>203</v>
      </c>
      <c r="AF28" s="17">
        <v>1417.0</v>
      </c>
      <c r="AG28" s="17">
        <v>1257.0</v>
      </c>
      <c r="AH28" s="17">
        <v>1287.0</v>
      </c>
      <c r="AI28" s="16">
        <v>838.0</v>
      </c>
      <c r="AJ28" s="17">
        <v>1279.0</v>
      </c>
      <c r="AK28" s="14" t="s">
        <v>203</v>
      </c>
      <c r="AL28" s="17">
        <v>1279.0</v>
      </c>
      <c r="AM28" s="14" t="s">
        <v>203</v>
      </c>
      <c r="AN28" s="17">
        <v>1086.0</v>
      </c>
      <c r="AO28" s="14" t="s">
        <v>203</v>
      </c>
      <c r="AP28" s="17">
        <v>1334.0</v>
      </c>
      <c r="AQ28" s="14" t="s">
        <v>203</v>
      </c>
      <c r="AR28" s="16">
        <v>515.0</v>
      </c>
      <c r="AS28" s="14" t="s">
        <v>203</v>
      </c>
      <c r="AT28" s="14" t="s">
        <v>203</v>
      </c>
      <c r="AU28" s="17">
        <v>1740.0</v>
      </c>
      <c r="AV28" s="14" t="s">
        <v>203</v>
      </c>
      <c r="AW28" s="17">
        <v>4920.0</v>
      </c>
      <c r="AX28" s="17">
        <v>1900.0</v>
      </c>
      <c r="AY28" s="17">
        <v>4270.0</v>
      </c>
      <c r="AZ28" s="17">
        <v>4200.0</v>
      </c>
      <c r="BA28" s="17">
        <v>2709.0</v>
      </c>
      <c r="BB28" s="17">
        <v>2260.0</v>
      </c>
      <c r="BC28" s="17">
        <v>1400.0</v>
      </c>
      <c r="BD28" s="17">
        <v>1410.0</v>
      </c>
      <c r="BE28" s="17">
        <v>2610.0</v>
      </c>
      <c r="BF28" s="14" t="s">
        <v>203</v>
      </c>
      <c r="BG28" s="14" t="s">
        <v>203</v>
      </c>
      <c r="BH28" s="16">
        <v>15.0</v>
      </c>
      <c r="BI28" s="14" t="s">
        <v>203</v>
      </c>
      <c r="BJ28" s="14" t="s">
        <v>203</v>
      </c>
      <c r="BK28" s="17">
        <v>2060.0</v>
      </c>
      <c r="BL28" s="16">
        <v>520.0</v>
      </c>
      <c r="BM28" s="14" t="s">
        <v>203</v>
      </c>
      <c r="BN28" s="14" t="s">
        <v>203</v>
      </c>
      <c r="BO28" s="14" t="s">
        <v>203</v>
      </c>
      <c r="BP28" s="14" t="s">
        <v>203</v>
      </c>
      <c r="BQ28" s="14" t="s">
        <v>203</v>
      </c>
      <c r="BR28" s="14" t="s">
        <v>203</v>
      </c>
      <c r="BS28" s="14" t="s">
        <v>203</v>
      </c>
      <c r="BT28" s="14" t="s">
        <v>203</v>
      </c>
      <c r="BU28" s="17">
        <v>5080.0</v>
      </c>
      <c r="BV28" s="17">
        <v>1560.0</v>
      </c>
      <c r="BW28" s="14" t="s">
        <v>203</v>
      </c>
      <c r="BX28" s="14" t="s">
        <v>203</v>
      </c>
      <c r="BY28" s="14" t="s">
        <v>203</v>
      </c>
      <c r="BZ28" s="17">
        <v>1340.0</v>
      </c>
      <c r="CA28" s="16">
        <v>530.0</v>
      </c>
      <c r="CB28" s="14" t="s">
        <v>203</v>
      </c>
      <c r="CC28" s="14" t="s">
        <v>203</v>
      </c>
      <c r="CD28" s="14" t="s">
        <v>203</v>
      </c>
      <c r="CE28" s="17">
        <v>4780.0</v>
      </c>
      <c r="CF28" s="16">
        <v>900.0</v>
      </c>
      <c r="CG28" s="14" t="s">
        <v>203</v>
      </c>
      <c r="CH28" s="14" t="s">
        <v>203</v>
      </c>
      <c r="CI28" s="14" t="s">
        <v>203</v>
      </c>
      <c r="CJ28" s="17">
        <v>3824.0</v>
      </c>
      <c r="CK28" s="17">
        <v>1086.0</v>
      </c>
      <c r="CL28" s="14" t="s">
        <v>203</v>
      </c>
      <c r="CM28" s="14" t="s">
        <v>203</v>
      </c>
      <c r="CN28" s="14" t="s">
        <v>203</v>
      </c>
      <c r="CO28" s="17">
        <v>2404.0</v>
      </c>
      <c r="CP28" s="16">
        <v>630.0</v>
      </c>
      <c r="CQ28" s="14" t="s">
        <v>203</v>
      </c>
      <c r="CR28" s="14" t="s">
        <v>203</v>
      </c>
      <c r="CS28" s="14" t="s">
        <v>203</v>
      </c>
      <c r="CT28" s="17">
        <v>2590.0</v>
      </c>
      <c r="CU28" s="17">
        <v>1695.0</v>
      </c>
      <c r="CV28" s="14" t="s">
        <v>203</v>
      </c>
      <c r="CW28" s="14" t="s">
        <v>203</v>
      </c>
      <c r="CX28" s="14" t="s">
        <v>203</v>
      </c>
      <c r="CY28" s="17">
        <v>1460.0</v>
      </c>
      <c r="CZ28" s="16">
        <v>620.0</v>
      </c>
      <c r="DA28" s="14" t="s">
        <v>203</v>
      </c>
      <c r="DB28" s="14" t="s">
        <v>203</v>
      </c>
      <c r="DC28" s="14" t="s">
        <v>203</v>
      </c>
      <c r="DD28" s="17">
        <v>1600.0</v>
      </c>
      <c r="DE28" s="16">
        <v>650.0</v>
      </c>
      <c r="DF28" s="14" t="s">
        <v>203</v>
      </c>
      <c r="DG28" s="14" t="s">
        <v>203</v>
      </c>
      <c r="DH28" s="14" t="s">
        <v>203</v>
      </c>
      <c r="DI28" s="17">
        <v>2680.0</v>
      </c>
      <c r="DJ28" s="17">
        <v>1510.0</v>
      </c>
      <c r="DK28" s="14" t="s">
        <v>203</v>
      </c>
      <c r="DL28" s="14" t="s">
        <v>203</v>
      </c>
      <c r="DM28" s="14" t="s">
        <v>203</v>
      </c>
      <c r="DN28" s="14" t="s">
        <v>203</v>
      </c>
      <c r="DO28" s="14" t="s">
        <v>203</v>
      </c>
      <c r="DP28" s="14" t="s">
        <v>203</v>
      </c>
      <c r="DQ28" s="14" t="s">
        <v>203</v>
      </c>
      <c r="DR28" s="14" t="s">
        <v>203</v>
      </c>
      <c r="DS28" s="17">
        <v>1783.0</v>
      </c>
      <c r="DT28" s="17">
        <v>1094.0</v>
      </c>
      <c r="DU28" s="17">
        <v>19982.0</v>
      </c>
      <c r="DV28" s="17">
        <v>8343.0</v>
      </c>
      <c r="DW28" s="16">
        <v>155.0</v>
      </c>
      <c r="DX28" s="16">
        <v>36.0</v>
      </c>
      <c r="DY28" s="16">
        <v>610.0</v>
      </c>
      <c r="DZ28" s="16">
        <v>90.0</v>
      </c>
      <c r="EA28" s="16">
        <v>211.0</v>
      </c>
      <c r="EB28" s="16">
        <v>105.0</v>
      </c>
      <c r="EC28" s="14" t="s">
        <v>203</v>
      </c>
      <c r="ED28" s="16">
        <v>220.0</v>
      </c>
      <c r="EE28" s="16">
        <v>213.0</v>
      </c>
      <c r="EF28" s="16">
        <v>15.0</v>
      </c>
      <c r="EG28" s="16">
        <v>47.0</v>
      </c>
    </row>
    <row r="29" ht="15.75" customHeight="1">
      <c r="A29" s="14" t="s">
        <v>200</v>
      </c>
      <c r="B29" s="14" t="s">
        <v>209</v>
      </c>
      <c r="C29" s="15">
        <v>44307.0</v>
      </c>
      <c r="D29" s="14" t="s">
        <v>202</v>
      </c>
      <c r="E29" s="16">
        <v>13.0</v>
      </c>
      <c r="F29" s="16">
        <v>142.0</v>
      </c>
      <c r="G29" s="16">
        <v>44.0</v>
      </c>
      <c r="H29" s="16">
        <v>3.0</v>
      </c>
      <c r="I29" s="16">
        <v>635.0</v>
      </c>
      <c r="J29" s="14" t="s">
        <v>203</v>
      </c>
      <c r="K29" s="14" t="s">
        <v>203</v>
      </c>
      <c r="L29" s="16">
        <v>254.0</v>
      </c>
      <c r="M29" s="16">
        <v>582.0</v>
      </c>
      <c r="N29" s="14" t="s">
        <v>203</v>
      </c>
      <c r="O29" s="16">
        <v>528.0</v>
      </c>
      <c r="P29" s="14" t="s">
        <v>203</v>
      </c>
      <c r="Q29" s="16">
        <v>527.0</v>
      </c>
      <c r="R29" s="14" t="s">
        <v>203</v>
      </c>
      <c r="S29" s="16">
        <v>480.0</v>
      </c>
      <c r="T29" s="16">
        <v>582.0</v>
      </c>
      <c r="U29" s="14" t="s">
        <v>203</v>
      </c>
      <c r="V29" s="16">
        <v>528.0</v>
      </c>
      <c r="W29" s="14" t="s">
        <v>203</v>
      </c>
      <c r="X29" s="16">
        <v>527.0</v>
      </c>
      <c r="Y29" s="14" t="s">
        <v>203</v>
      </c>
      <c r="Z29" s="16">
        <v>582.0</v>
      </c>
      <c r="AA29" s="14" t="s">
        <v>203</v>
      </c>
      <c r="AB29" s="16">
        <v>528.0</v>
      </c>
      <c r="AC29" s="14" t="s">
        <v>203</v>
      </c>
      <c r="AD29" s="16">
        <v>527.0</v>
      </c>
      <c r="AE29" s="14" t="s">
        <v>203</v>
      </c>
      <c r="AF29" s="16">
        <v>582.0</v>
      </c>
      <c r="AG29" s="16">
        <v>536.0</v>
      </c>
      <c r="AH29" s="16">
        <v>571.0</v>
      </c>
      <c r="AI29" s="16">
        <v>446.0</v>
      </c>
      <c r="AJ29" s="16">
        <v>571.0</v>
      </c>
      <c r="AK29" s="14" t="s">
        <v>203</v>
      </c>
      <c r="AL29" s="16">
        <v>571.0</v>
      </c>
      <c r="AM29" s="14"/>
      <c r="AN29" s="16">
        <v>593.0</v>
      </c>
      <c r="AO29" s="14" t="s">
        <v>203</v>
      </c>
      <c r="AP29" s="16">
        <v>550.0</v>
      </c>
      <c r="AQ29" s="14" t="s">
        <v>203</v>
      </c>
      <c r="AR29" s="16">
        <v>40.0</v>
      </c>
      <c r="AS29" s="14" t="s">
        <v>203</v>
      </c>
      <c r="AT29" s="14" t="s">
        <v>203</v>
      </c>
      <c r="AU29" s="16">
        <v>780.0</v>
      </c>
      <c r="AV29" s="14" t="s">
        <v>203</v>
      </c>
      <c r="AW29" s="17">
        <v>2040.0</v>
      </c>
      <c r="AX29" s="16">
        <v>590.0</v>
      </c>
      <c r="AY29" s="17">
        <v>1770.0</v>
      </c>
      <c r="AZ29" s="17">
        <v>1752.0</v>
      </c>
      <c r="BA29" s="17">
        <v>1116.0</v>
      </c>
      <c r="BB29" s="17">
        <v>1125.0</v>
      </c>
      <c r="BC29" s="16">
        <v>650.0</v>
      </c>
      <c r="BD29" s="16">
        <v>650.0</v>
      </c>
      <c r="BE29" s="17">
        <v>1190.0</v>
      </c>
      <c r="BF29" s="14" t="s">
        <v>203</v>
      </c>
      <c r="BG29" s="16">
        <v>1.0</v>
      </c>
      <c r="BH29" s="16">
        <v>27.0</v>
      </c>
      <c r="BI29" s="14" t="s">
        <v>203</v>
      </c>
      <c r="BJ29" s="14" t="s">
        <v>203</v>
      </c>
      <c r="BK29" s="16">
        <v>980.0</v>
      </c>
      <c r="BL29" s="16">
        <v>220.0</v>
      </c>
      <c r="BM29" s="14" t="s">
        <v>203</v>
      </c>
      <c r="BN29" s="14" t="s">
        <v>203</v>
      </c>
      <c r="BO29" s="14" t="s">
        <v>203</v>
      </c>
      <c r="BP29" s="14" t="s">
        <v>203</v>
      </c>
      <c r="BQ29" s="14" t="s">
        <v>203</v>
      </c>
      <c r="BR29" s="14" t="s">
        <v>203</v>
      </c>
      <c r="BS29" s="14" t="s">
        <v>203</v>
      </c>
      <c r="BT29" s="14" t="s">
        <v>203</v>
      </c>
      <c r="BU29" s="17">
        <v>2580.0</v>
      </c>
      <c r="BV29" s="16">
        <v>720.0</v>
      </c>
      <c r="BW29" s="14" t="s">
        <v>203</v>
      </c>
      <c r="BX29" s="14" t="s">
        <v>203</v>
      </c>
      <c r="BY29" s="14" t="s">
        <v>203</v>
      </c>
      <c r="BZ29" s="16">
        <v>720.0</v>
      </c>
      <c r="CA29" s="16">
        <v>190.0</v>
      </c>
      <c r="CB29" s="14" t="s">
        <v>203</v>
      </c>
      <c r="CC29" s="14" t="s">
        <v>203</v>
      </c>
      <c r="CD29" s="14" t="s">
        <v>203</v>
      </c>
      <c r="CE29" s="17">
        <v>2010.0</v>
      </c>
      <c r="CF29" s="16">
        <v>290.0</v>
      </c>
      <c r="CG29" s="14" t="s">
        <v>203</v>
      </c>
      <c r="CH29" s="14" t="s">
        <v>203</v>
      </c>
      <c r="CI29" s="14" t="s">
        <v>203</v>
      </c>
      <c r="CJ29" s="17">
        <v>1956.0</v>
      </c>
      <c r="CK29" s="16">
        <v>316.0</v>
      </c>
      <c r="CL29" s="14" t="s">
        <v>203</v>
      </c>
      <c r="CM29" s="14" t="s">
        <v>203</v>
      </c>
      <c r="CN29" s="14" t="s">
        <v>203</v>
      </c>
      <c r="CO29" s="17">
        <v>1250.0</v>
      </c>
      <c r="CP29" s="16">
        <v>200.0</v>
      </c>
      <c r="CQ29" s="14" t="s">
        <v>203</v>
      </c>
      <c r="CR29" s="14" t="s">
        <v>203</v>
      </c>
      <c r="CS29" s="14" t="s">
        <v>203</v>
      </c>
      <c r="CT29" s="17">
        <v>1460.0</v>
      </c>
      <c r="CU29" s="16">
        <v>535.0</v>
      </c>
      <c r="CV29" s="14" t="s">
        <v>203</v>
      </c>
      <c r="CW29" s="14" t="s">
        <v>203</v>
      </c>
      <c r="CX29" s="14" t="s">
        <v>203</v>
      </c>
      <c r="CY29" s="16">
        <v>810.0</v>
      </c>
      <c r="CZ29" s="16">
        <v>220.0</v>
      </c>
      <c r="DA29" s="14" t="s">
        <v>203</v>
      </c>
      <c r="DB29" s="14" t="s">
        <v>203</v>
      </c>
      <c r="DC29" s="14" t="s">
        <v>203</v>
      </c>
      <c r="DD29" s="16">
        <v>810.0</v>
      </c>
      <c r="DE29" s="16">
        <v>220.0</v>
      </c>
      <c r="DF29" s="14" t="s">
        <v>203</v>
      </c>
      <c r="DG29" s="14" t="s">
        <v>203</v>
      </c>
      <c r="DH29" s="14" t="s">
        <v>203</v>
      </c>
      <c r="DI29" s="17">
        <v>1510.0</v>
      </c>
      <c r="DJ29" s="16">
        <v>420.0</v>
      </c>
      <c r="DK29" s="14" t="s">
        <v>203</v>
      </c>
      <c r="DL29" s="14" t="s">
        <v>203</v>
      </c>
      <c r="DM29" s="14" t="s">
        <v>203</v>
      </c>
      <c r="DN29" s="14" t="s">
        <v>203</v>
      </c>
      <c r="DO29" s="14" t="s">
        <v>203</v>
      </c>
      <c r="DP29" s="14" t="s">
        <v>203</v>
      </c>
      <c r="DQ29" s="14" t="s">
        <v>203</v>
      </c>
      <c r="DR29" s="14" t="s">
        <v>203</v>
      </c>
      <c r="DS29" s="17">
        <v>1085.0</v>
      </c>
      <c r="DT29" s="16">
        <v>409.0</v>
      </c>
      <c r="DU29" s="17">
        <v>8845.0</v>
      </c>
      <c r="DV29" s="17">
        <v>2470.0</v>
      </c>
      <c r="DW29" s="16">
        <v>51.0</v>
      </c>
      <c r="DX29" s="16">
        <v>18.0</v>
      </c>
      <c r="DY29" s="16">
        <v>365.0</v>
      </c>
      <c r="DZ29" s="16">
        <v>86.0</v>
      </c>
      <c r="EA29" s="16">
        <v>88.0</v>
      </c>
      <c r="EB29" s="16">
        <v>33.0</v>
      </c>
      <c r="EC29" s="14" t="s">
        <v>203</v>
      </c>
      <c r="ED29" s="16">
        <v>76.0</v>
      </c>
      <c r="EE29" s="16">
        <v>71.0</v>
      </c>
      <c r="EF29" s="16">
        <v>31.0</v>
      </c>
      <c r="EG29" s="16">
        <v>75.0</v>
      </c>
    </row>
    <row r="30" ht="15.75" customHeight="1">
      <c r="A30" s="14" t="s">
        <v>200</v>
      </c>
      <c r="B30" s="14" t="s">
        <v>200</v>
      </c>
      <c r="C30" s="15">
        <v>44307.0</v>
      </c>
      <c r="D30" s="14" t="s">
        <v>202</v>
      </c>
      <c r="E30" s="16">
        <v>43.0</v>
      </c>
      <c r="F30" s="16">
        <v>775.0</v>
      </c>
      <c r="G30" s="16">
        <v>121.0</v>
      </c>
      <c r="H30" s="16">
        <v>9.0</v>
      </c>
      <c r="I30" s="17">
        <v>2527.0</v>
      </c>
      <c r="J30" s="14" t="s">
        <v>203</v>
      </c>
      <c r="K30" s="14" t="s">
        <v>203</v>
      </c>
      <c r="L30" s="17">
        <v>1060.0</v>
      </c>
      <c r="M30" s="17">
        <v>2324.0</v>
      </c>
      <c r="N30" s="14" t="s">
        <v>203</v>
      </c>
      <c r="O30" s="17">
        <v>2212.0</v>
      </c>
      <c r="P30" s="14" t="s">
        <v>203</v>
      </c>
      <c r="Q30" s="17">
        <v>2194.0</v>
      </c>
      <c r="R30" s="14" t="s">
        <v>203</v>
      </c>
      <c r="S30" s="17">
        <v>2179.0</v>
      </c>
      <c r="T30" s="17">
        <v>2324.0</v>
      </c>
      <c r="U30" s="14" t="s">
        <v>203</v>
      </c>
      <c r="V30" s="17">
        <v>2212.0</v>
      </c>
      <c r="W30" s="14" t="s">
        <v>203</v>
      </c>
      <c r="X30" s="17">
        <v>2194.0</v>
      </c>
      <c r="Y30" s="14" t="s">
        <v>203</v>
      </c>
      <c r="Z30" s="17">
        <v>2324.0</v>
      </c>
      <c r="AA30" s="14" t="s">
        <v>203</v>
      </c>
      <c r="AB30" s="17">
        <v>2212.0</v>
      </c>
      <c r="AC30" s="14" t="s">
        <v>203</v>
      </c>
      <c r="AD30" s="17">
        <v>2194.0</v>
      </c>
      <c r="AE30" s="16">
        <v>3.0</v>
      </c>
      <c r="AF30" s="17">
        <v>2334.0</v>
      </c>
      <c r="AG30" s="17">
        <v>2212.0</v>
      </c>
      <c r="AH30" s="17">
        <v>2042.0</v>
      </c>
      <c r="AI30" s="17">
        <v>1253.0</v>
      </c>
      <c r="AJ30" s="17">
        <v>2046.0</v>
      </c>
      <c r="AK30" s="14" t="s">
        <v>203</v>
      </c>
      <c r="AL30" s="17">
        <v>2062.0</v>
      </c>
      <c r="AM30" s="14" t="s">
        <v>203</v>
      </c>
      <c r="AN30" s="17">
        <v>1649.0</v>
      </c>
      <c r="AO30" s="14" t="s">
        <v>203</v>
      </c>
      <c r="AP30" s="17">
        <v>2104.0</v>
      </c>
      <c r="AQ30" s="14" t="s">
        <v>203</v>
      </c>
      <c r="AR30" s="16">
        <v>572.0</v>
      </c>
      <c r="AS30" s="14" t="s">
        <v>203</v>
      </c>
      <c r="AT30" s="14" t="s">
        <v>203</v>
      </c>
      <c r="AU30" s="17">
        <v>3160.0</v>
      </c>
      <c r="AV30" s="14" t="s">
        <v>203</v>
      </c>
      <c r="AW30" s="17">
        <v>8330.0</v>
      </c>
      <c r="AX30" s="17">
        <v>2340.0</v>
      </c>
      <c r="AY30" s="17">
        <v>6940.0</v>
      </c>
      <c r="AZ30" s="17">
        <v>6868.0</v>
      </c>
      <c r="BA30" s="17">
        <v>4554.0</v>
      </c>
      <c r="BB30" s="17">
        <v>3515.0</v>
      </c>
      <c r="BC30" s="17">
        <v>2440.0</v>
      </c>
      <c r="BD30" s="17">
        <v>2440.0</v>
      </c>
      <c r="BE30" s="17">
        <v>3970.0</v>
      </c>
      <c r="BF30" s="14" t="s">
        <v>203</v>
      </c>
      <c r="BG30" s="16">
        <v>2.0</v>
      </c>
      <c r="BH30" s="16">
        <v>20.0</v>
      </c>
      <c r="BI30" s="14" t="s">
        <v>203</v>
      </c>
      <c r="BJ30" s="16">
        <v>22.0</v>
      </c>
      <c r="BK30" s="17">
        <v>3460.0</v>
      </c>
      <c r="BL30" s="17">
        <v>1540.0</v>
      </c>
      <c r="BM30" s="14" t="s">
        <v>203</v>
      </c>
      <c r="BN30" s="14" t="s">
        <v>203</v>
      </c>
      <c r="BO30" s="14" t="s">
        <v>203</v>
      </c>
      <c r="BP30" s="14" t="s">
        <v>203</v>
      </c>
      <c r="BQ30" s="14" t="s">
        <v>203</v>
      </c>
      <c r="BR30" s="14" t="s">
        <v>203</v>
      </c>
      <c r="BS30" s="14" t="s">
        <v>203</v>
      </c>
      <c r="BT30" s="14" t="s">
        <v>203</v>
      </c>
      <c r="BU30" s="17">
        <v>8800.0</v>
      </c>
      <c r="BV30" s="17">
        <v>2980.0</v>
      </c>
      <c r="BW30" s="16">
        <v>40.0</v>
      </c>
      <c r="BX30" s="14" t="s">
        <v>203</v>
      </c>
      <c r="BY30" s="14" t="s">
        <v>203</v>
      </c>
      <c r="BZ30" s="17">
        <v>2530.0</v>
      </c>
      <c r="CA30" s="16">
        <v>940.0</v>
      </c>
      <c r="CB30" s="16">
        <v>10.0</v>
      </c>
      <c r="CC30" s="14" t="s">
        <v>203</v>
      </c>
      <c r="CD30" s="14" t="s">
        <v>203</v>
      </c>
      <c r="CE30" s="17">
        <v>6957.0</v>
      </c>
      <c r="CF30" s="17">
        <v>2020.0</v>
      </c>
      <c r="CG30" s="14" t="s">
        <v>203</v>
      </c>
      <c r="CH30" s="14" t="s">
        <v>203</v>
      </c>
      <c r="CI30" s="14" t="s">
        <v>203</v>
      </c>
      <c r="CJ30" s="17">
        <v>7072.0</v>
      </c>
      <c r="CK30" s="17">
        <v>2060.0</v>
      </c>
      <c r="CL30" s="14" t="s">
        <v>203</v>
      </c>
      <c r="CM30" s="14" t="s">
        <v>203</v>
      </c>
      <c r="CN30" s="14" t="s">
        <v>203</v>
      </c>
      <c r="CO30" s="17">
        <v>4491.0</v>
      </c>
      <c r="CP30" s="17">
        <v>1212.0</v>
      </c>
      <c r="CQ30" s="16">
        <v>15.0</v>
      </c>
      <c r="CR30" s="14" t="s">
        <v>203</v>
      </c>
      <c r="CS30" s="14" t="s">
        <v>203</v>
      </c>
      <c r="CT30" s="17">
        <v>3865.0</v>
      </c>
      <c r="CU30" s="17">
        <v>2420.0</v>
      </c>
      <c r="CV30" s="14" t="s">
        <v>203</v>
      </c>
      <c r="CW30" s="14" t="s">
        <v>203</v>
      </c>
      <c r="CX30" s="14" t="s">
        <v>203</v>
      </c>
      <c r="CY30" s="17">
        <v>2570.0</v>
      </c>
      <c r="CZ30" s="17">
        <v>1180.0</v>
      </c>
      <c r="DA30" s="14" t="s">
        <v>203</v>
      </c>
      <c r="DB30" s="14" t="s">
        <v>203</v>
      </c>
      <c r="DC30" s="14" t="s">
        <v>203</v>
      </c>
      <c r="DD30" s="17">
        <v>2600.0</v>
      </c>
      <c r="DE30" s="17">
        <v>1210.0</v>
      </c>
      <c r="DF30" s="14" t="s">
        <v>203</v>
      </c>
      <c r="DG30" s="14" t="s">
        <v>203</v>
      </c>
      <c r="DH30" s="14" t="s">
        <v>203</v>
      </c>
      <c r="DI30" s="17">
        <v>3720.0</v>
      </c>
      <c r="DJ30" s="17">
        <v>1800.0</v>
      </c>
      <c r="DK30" s="14" t="s">
        <v>203</v>
      </c>
      <c r="DL30" s="14" t="s">
        <v>203</v>
      </c>
      <c r="DM30" s="14" t="s">
        <v>203</v>
      </c>
      <c r="DN30" s="14" t="s">
        <v>203</v>
      </c>
      <c r="DO30" s="14" t="s">
        <v>203</v>
      </c>
      <c r="DP30" s="14" t="s">
        <v>203</v>
      </c>
      <c r="DQ30" s="14" t="s">
        <v>203</v>
      </c>
      <c r="DR30" s="14" t="s">
        <v>203</v>
      </c>
      <c r="DS30" s="17">
        <v>6324.0</v>
      </c>
      <c r="DT30" s="17">
        <v>2495.0</v>
      </c>
      <c r="DU30" s="17">
        <v>26008.0</v>
      </c>
      <c r="DV30" s="17">
        <v>8763.0</v>
      </c>
      <c r="DW30" s="16">
        <v>184.0</v>
      </c>
      <c r="DX30" s="16">
        <v>47.0</v>
      </c>
      <c r="DY30" s="17">
        <v>1084.0</v>
      </c>
      <c r="DZ30" s="16">
        <v>282.0</v>
      </c>
      <c r="EA30" s="16">
        <v>329.0</v>
      </c>
      <c r="EB30" s="16">
        <v>385.0</v>
      </c>
      <c r="EC30" s="14" t="s">
        <v>203</v>
      </c>
      <c r="ED30" s="16">
        <v>281.0</v>
      </c>
      <c r="EE30" s="16">
        <v>267.0</v>
      </c>
      <c r="EF30" s="16">
        <v>12.0</v>
      </c>
      <c r="EG30" s="16">
        <v>21.0</v>
      </c>
    </row>
    <row r="31" ht="15.75" customHeight="1">
      <c r="A31" s="14" t="s">
        <v>200</v>
      </c>
      <c r="B31" s="14" t="s">
        <v>205</v>
      </c>
      <c r="C31" s="15">
        <v>44307.0</v>
      </c>
      <c r="D31" s="14" t="s">
        <v>202</v>
      </c>
      <c r="E31" s="16">
        <v>17.0</v>
      </c>
      <c r="F31" s="16">
        <v>204.0</v>
      </c>
      <c r="G31" s="16">
        <v>58.0</v>
      </c>
      <c r="H31" s="16">
        <v>0.0</v>
      </c>
      <c r="I31" s="16">
        <v>784.0</v>
      </c>
      <c r="J31" s="14" t="s">
        <v>203</v>
      </c>
      <c r="K31" s="14" t="s">
        <v>203</v>
      </c>
      <c r="L31" s="16">
        <v>367.0</v>
      </c>
      <c r="M31" s="16">
        <v>829.0</v>
      </c>
      <c r="N31" s="14" t="s">
        <v>203</v>
      </c>
      <c r="O31" s="16">
        <v>829.0</v>
      </c>
      <c r="P31" s="14" t="s">
        <v>203</v>
      </c>
      <c r="Q31" s="16">
        <v>797.0</v>
      </c>
      <c r="R31" s="14" t="s">
        <v>203</v>
      </c>
      <c r="S31" s="16">
        <v>797.0</v>
      </c>
      <c r="T31" s="16">
        <v>829.0</v>
      </c>
      <c r="U31" s="14" t="s">
        <v>203</v>
      </c>
      <c r="V31" s="16">
        <v>829.0</v>
      </c>
      <c r="W31" s="14" t="s">
        <v>203</v>
      </c>
      <c r="X31" s="16">
        <v>797.0</v>
      </c>
      <c r="Y31" s="14" t="s">
        <v>203</v>
      </c>
      <c r="Z31" s="16">
        <v>829.0</v>
      </c>
      <c r="AA31" s="14" t="s">
        <v>203</v>
      </c>
      <c r="AB31" s="16">
        <v>829.0</v>
      </c>
      <c r="AC31" s="14" t="s">
        <v>203</v>
      </c>
      <c r="AD31" s="16">
        <v>797.0</v>
      </c>
      <c r="AE31" s="14" t="s">
        <v>203</v>
      </c>
      <c r="AF31" s="16">
        <v>829.0</v>
      </c>
      <c r="AG31" s="16">
        <v>829.0</v>
      </c>
      <c r="AH31" s="16">
        <v>807.0</v>
      </c>
      <c r="AI31" s="16">
        <v>479.0</v>
      </c>
      <c r="AJ31" s="16">
        <v>807.0</v>
      </c>
      <c r="AK31" s="14" t="s">
        <v>203</v>
      </c>
      <c r="AL31" s="16">
        <v>807.0</v>
      </c>
      <c r="AM31" s="14" t="s">
        <v>203</v>
      </c>
      <c r="AN31" s="16">
        <v>560.0</v>
      </c>
      <c r="AO31" s="14" t="s">
        <v>203</v>
      </c>
      <c r="AP31" s="16">
        <v>690.0</v>
      </c>
      <c r="AQ31" s="14" t="s">
        <v>203</v>
      </c>
      <c r="AR31" s="16">
        <v>240.0</v>
      </c>
      <c r="AS31" s="14" t="s">
        <v>203</v>
      </c>
      <c r="AT31" s="14" t="s">
        <v>203</v>
      </c>
      <c r="AU31" s="17">
        <v>1020.0</v>
      </c>
      <c r="AV31" s="14" t="s">
        <v>203</v>
      </c>
      <c r="AW31" s="17">
        <v>2950.0</v>
      </c>
      <c r="AX31" s="16">
        <v>865.0</v>
      </c>
      <c r="AY31" s="17">
        <v>2580.0</v>
      </c>
      <c r="AZ31" s="17">
        <v>2562.0</v>
      </c>
      <c r="BA31" s="17">
        <v>1669.0</v>
      </c>
      <c r="BB31" s="17">
        <v>1440.0</v>
      </c>
      <c r="BC31" s="16">
        <v>940.0</v>
      </c>
      <c r="BD31" s="16">
        <v>940.0</v>
      </c>
      <c r="BE31" s="17">
        <v>1410.0</v>
      </c>
      <c r="BF31" s="14" t="s">
        <v>203</v>
      </c>
      <c r="BG31" s="16">
        <v>3.0</v>
      </c>
      <c r="BH31" s="16">
        <v>21.0</v>
      </c>
      <c r="BI31" s="14" t="s">
        <v>203</v>
      </c>
      <c r="BJ31" s="14" t="s">
        <v>203</v>
      </c>
      <c r="BK31" s="17">
        <v>1700.0</v>
      </c>
      <c r="BL31" s="16">
        <v>680.0</v>
      </c>
      <c r="BM31" s="14" t="s">
        <v>203</v>
      </c>
      <c r="BN31" s="14" t="s">
        <v>203</v>
      </c>
      <c r="BO31" s="14" t="s">
        <v>203</v>
      </c>
      <c r="BP31" s="14" t="s">
        <v>203</v>
      </c>
      <c r="BQ31" s="14" t="s">
        <v>203</v>
      </c>
      <c r="BR31" s="14" t="s">
        <v>203</v>
      </c>
      <c r="BS31" s="14" t="s">
        <v>203</v>
      </c>
      <c r="BT31" s="14" t="s">
        <v>203</v>
      </c>
      <c r="BU31" s="17">
        <v>4420.0</v>
      </c>
      <c r="BV31" s="17">
        <v>1460.0</v>
      </c>
      <c r="BW31" s="14" t="s">
        <v>203</v>
      </c>
      <c r="BX31" s="14" t="s">
        <v>203</v>
      </c>
      <c r="BY31" s="14" t="s">
        <v>203</v>
      </c>
      <c r="BZ31" s="17">
        <v>1315.0</v>
      </c>
      <c r="CA31" s="16">
        <v>450.0</v>
      </c>
      <c r="CB31" s="14" t="s">
        <v>203</v>
      </c>
      <c r="CC31" s="14" t="s">
        <v>203</v>
      </c>
      <c r="CD31" s="14" t="s">
        <v>203</v>
      </c>
      <c r="CE31" s="17">
        <v>3280.0</v>
      </c>
      <c r="CF31" s="16">
        <v>880.0</v>
      </c>
      <c r="CG31" s="14" t="s">
        <v>203</v>
      </c>
      <c r="CH31" s="14" t="s">
        <v>203</v>
      </c>
      <c r="CI31" s="14" t="s">
        <v>203</v>
      </c>
      <c r="CJ31" s="17">
        <v>3518.0</v>
      </c>
      <c r="CK31" s="16">
        <v>936.0</v>
      </c>
      <c r="CL31" s="14" t="s">
        <v>203</v>
      </c>
      <c r="CM31" s="14" t="s">
        <v>203</v>
      </c>
      <c r="CN31" s="14" t="s">
        <v>203</v>
      </c>
      <c r="CO31" s="17">
        <v>2273.0</v>
      </c>
      <c r="CP31" s="16">
        <v>608.0</v>
      </c>
      <c r="CQ31" s="14" t="s">
        <v>203</v>
      </c>
      <c r="CR31" s="14" t="s">
        <v>203</v>
      </c>
      <c r="CS31" s="14" t="s">
        <v>203</v>
      </c>
      <c r="CT31" s="17">
        <v>2745.0</v>
      </c>
      <c r="CU31" s="17">
        <v>1285.0</v>
      </c>
      <c r="CV31" s="14" t="s">
        <v>203</v>
      </c>
      <c r="CW31" s="14" t="s">
        <v>203</v>
      </c>
      <c r="CX31" s="14" t="s">
        <v>203</v>
      </c>
      <c r="CY31" s="17">
        <v>1520.0</v>
      </c>
      <c r="CZ31" s="16">
        <v>580.0</v>
      </c>
      <c r="DA31" s="14" t="s">
        <v>203</v>
      </c>
      <c r="DB31" s="14" t="s">
        <v>203</v>
      </c>
      <c r="DC31" s="14" t="s">
        <v>203</v>
      </c>
      <c r="DD31" s="17">
        <v>1510.0</v>
      </c>
      <c r="DE31" s="16">
        <v>570.0</v>
      </c>
      <c r="DF31" s="14" t="s">
        <v>203</v>
      </c>
      <c r="DG31" s="14" t="s">
        <v>203</v>
      </c>
      <c r="DH31" s="14" t="s">
        <v>203</v>
      </c>
      <c r="DI31" s="17">
        <v>2790.0</v>
      </c>
      <c r="DJ31" s="17">
        <v>1380.0</v>
      </c>
      <c r="DK31" s="14" t="s">
        <v>203</v>
      </c>
      <c r="DL31" s="14" t="s">
        <v>203</v>
      </c>
      <c r="DM31" s="14" t="s">
        <v>203</v>
      </c>
      <c r="DN31" s="14" t="s">
        <v>203</v>
      </c>
      <c r="DO31" s="14" t="s">
        <v>203</v>
      </c>
      <c r="DP31" s="14" t="s">
        <v>203</v>
      </c>
      <c r="DQ31" s="14" t="s">
        <v>203</v>
      </c>
      <c r="DR31" s="14" t="s">
        <v>203</v>
      </c>
      <c r="DS31" s="17">
        <v>1691.0</v>
      </c>
      <c r="DT31" s="16">
        <v>720.0</v>
      </c>
      <c r="DU31" s="17">
        <v>13378.0</v>
      </c>
      <c r="DV31" s="17">
        <v>4363.0</v>
      </c>
      <c r="DW31" s="16">
        <v>176.0</v>
      </c>
      <c r="DX31" s="16">
        <v>33.0</v>
      </c>
      <c r="DY31" s="16">
        <v>401.0</v>
      </c>
      <c r="DZ31" s="16">
        <v>105.0</v>
      </c>
      <c r="EA31" s="16">
        <v>201.0</v>
      </c>
      <c r="EB31" s="16">
        <v>93.0</v>
      </c>
      <c r="EC31" s="14" t="s">
        <v>203</v>
      </c>
      <c r="ED31" s="16">
        <v>103.0</v>
      </c>
      <c r="EE31" s="16">
        <v>102.0</v>
      </c>
      <c r="EF31" s="16">
        <v>4.0</v>
      </c>
      <c r="EG31" s="16">
        <v>3.0</v>
      </c>
    </row>
    <row r="32" ht="15.75" customHeight="1">
      <c r="A32" s="14" t="s">
        <v>200</v>
      </c>
      <c r="B32" s="14" t="s">
        <v>206</v>
      </c>
      <c r="C32" s="15">
        <v>44307.0</v>
      </c>
      <c r="D32" s="14" t="s">
        <v>202</v>
      </c>
      <c r="E32" s="16">
        <v>18.0</v>
      </c>
      <c r="F32" s="16">
        <v>235.0</v>
      </c>
      <c r="G32" s="16">
        <v>87.0</v>
      </c>
      <c r="H32" s="16">
        <v>9.0</v>
      </c>
      <c r="I32" s="17">
        <v>1467.0</v>
      </c>
      <c r="J32" s="14" t="s">
        <v>203</v>
      </c>
      <c r="K32" s="14" t="s">
        <v>203</v>
      </c>
      <c r="L32" s="16">
        <v>931.0</v>
      </c>
      <c r="M32" s="17">
        <v>1246.0</v>
      </c>
      <c r="N32" s="14" t="s">
        <v>203</v>
      </c>
      <c r="O32" s="17">
        <v>1248.0</v>
      </c>
      <c r="P32" s="14" t="s">
        <v>203</v>
      </c>
      <c r="Q32" s="17">
        <v>1268.0</v>
      </c>
      <c r="R32" s="14" t="s">
        <v>203</v>
      </c>
      <c r="S32" s="17">
        <v>1268.0</v>
      </c>
      <c r="T32" s="17">
        <v>1246.0</v>
      </c>
      <c r="U32" s="14" t="s">
        <v>203</v>
      </c>
      <c r="V32" s="17">
        <v>1248.0</v>
      </c>
      <c r="W32" s="14" t="s">
        <v>203</v>
      </c>
      <c r="X32" s="17">
        <v>1268.0</v>
      </c>
      <c r="Y32" s="14" t="s">
        <v>203</v>
      </c>
      <c r="Z32" s="17">
        <v>1246.0</v>
      </c>
      <c r="AA32" s="14" t="s">
        <v>203</v>
      </c>
      <c r="AB32" s="17">
        <v>1248.0</v>
      </c>
      <c r="AC32" s="14" t="s">
        <v>203</v>
      </c>
      <c r="AD32" s="17">
        <v>1268.0</v>
      </c>
      <c r="AE32" s="14" t="s">
        <v>203</v>
      </c>
      <c r="AF32" s="17">
        <v>1243.0</v>
      </c>
      <c r="AG32" s="17">
        <v>1238.0</v>
      </c>
      <c r="AH32" s="17">
        <v>1192.0</v>
      </c>
      <c r="AI32" s="17">
        <v>1026.0</v>
      </c>
      <c r="AJ32" s="17">
        <v>1192.0</v>
      </c>
      <c r="AK32" s="14" t="s">
        <v>203</v>
      </c>
      <c r="AL32" s="17">
        <v>1191.0</v>
      </c>
      <c r="AM32" s="14" t="s">
        <v>203</v>
      </c>
      <c r="AN32" s="17">
        <v>1039.0</v>
      </c>
      <c r="AO32" s="14" t="s">
        <v>203</v>
      </c>
      <c r="AP32" s="17">
        <v>1381.0</v>
      </c>
      <c r="AQ32" s="14" t="s">
        <v>203</v>
      </c>
      <c r="AR32" s="16">
        <v>385.0</v>
      </c>
      <c r="AS32" s="14" t="s">
        <v>203</v>
      </c>
      <c r="AT32" s="14" t="s">
        <v>203</v>
      </c>
      <c r="AU32" s="17">
        <v>1780.0</v>
      </c>
      <c r="AV32" s="14" t="s">
        <v>203</v>
      </c>
      <c r="AW32" s="17">
        <v>5220.0</v>
      </c>
      <c r="AX32" s="17">
        <v>1390.0</v>
      </c>
      <c r="AY32" s="17">
        <v>3990.0</v>
      </c>
      <c r="AZ32" s="17">
        <v>3968.0</v>
      </c>
      <c r="BA32" s="17">
        <v>2475.0</v>
      </c>
      <c r="BB32" s="17">
        <v>2465.0</v>
      </c>
      <c r="BC32" s="17">
        <v>1340.0</v>
      </c>
      <c r="BD32" s="17">
        <v>1400.0</v>
      </c>
      <c r="BE32" s="17">
        <v>2630.0</v>
      </c>
      <c r="BF32" s="14" t="s">
        <v>203</v>
      </c>
      <c r="BG32" s="16">
        <v>2.0</v>
      </c>
      <c r="BH32" s="16">
        <v>12.0</v>
      </c>
      <c r="BI32" s="14" t="s">
        <v>203</v>
      </c>
      <c r="BJ32" s="14" t="s">
        <v>203</v>
      </c>
      <c r="BK32" s="17">
        <v>2040.0</v>
      </c>
      <c r="BL32" s="16">
        <v>680.0</v>
      </c>
      <c r="BM32" s="14" t="s">
        <v>203</v>
      </c>
      <c r="BN32" s="14" t="s">
        <v>203</v>
      </c>
      <c r="BO32" s="14" t="s">
        <v>203</v>
      </c>
      <c r="BP32" s="14" t="s">
        <v>203</v>
      </c>
      <c r="BQ32" s="14" t="s">
        <v>203</v>
      </c>
      <c r="BR32" s="14" t="s">
        <v>203</v>
      </c>
      <c r="BS32" s="14" t="s">
        <v>203</v>
      </c>
      <c r="BT32" s="14" t="s">
        <v>203</v>
      </c>
      <c r="BU32" s="17">
        <v>5640.0</v>
      </c>
      <c r="BV32" s="17">
        <v>1840.0</v>
      </c>
      <c r="BW32" s="14" t="s">
        <v>203</v>
      </c>
      <c r="BX32" s="14" t="s">
        <v>203</v>
      </c>
      <c r="BY32" s="14" t="s">
        <v>203</v>
      </c>
      <c r="BZ32" s="17">
        <v>1590.0</v>
      </c>
      <c r="CA32" s="16">
        <v>480.0</v>
      </c>
      <c r="CB32" s="14" t="s">
        <v>203</v>
      </c>
      <c r="CC32" s="14" t="s">
        <v>203</v>
      </c>
      <c r="CD32" s="14" t="s">
        <v>203</v>
      </c>
      <c r="CE32" s="17">
        <v>4510.0</v>
      </c>
      <c r="CF32" s="17">
        <v>1150.0</v>
      </c>
      <c r="CG32" s="14" t="s">
        <v>203</v>
      </c>
      <c r="CH32" s="14" t="s">
        <v>203</v>
      </c>
      <c r="CI32" s="14" t="s">
        <v>203</v>
      </c>
      <c r="CJ32" s="17">
        <v>4484.0</v>
      </c>
      <c r="CK32" s="17">
        <v>1172.0</v>
      </c>
      <c r="CL32" s="14" t="s">
        <v>203</v>
      </c>
      <c r="CM32" s="14" t="s">
        <v>203</v>
      </c>
      <c r="CN32" s="14" t="s">
        <v>203</v>
      </c>
      <c r="CO32" s="17">
        <v>2776.0</v>
      </c>
      <c r="CP32" s="16">
        <v>489.0</v>
      </c>
      <c r="CQ32" s="14" t="s">
        <v>203</v>
      </c>
      <c r="CR32" s="14" t="s">
        <v>203</v>
      </c>
      <c r="CS32" s="14" t="s">
        <v>203</v>
      </c>
      <c r="CT32" s="17">
        <v>2660.0</v>
      </c>
      <c r="CU32" s="17">
        <v>1305.0</v>
      </c>
      <c r="CV32" s="14" t="s">
        <v>203</v>
      </c>
      <c r="CW32" s="14" t="s">
        <v>203</v>
      </c>
      <c r="CX32" s="14" t="s">
        <v>203</v>
      </c>
      <c r="CY32" s="17">
        <v>1600.0</v>
      </c>
      <c r="CZ32" s="16">
        <v>690.0</v>
      </c>
      <c r="DA32" s="14" t="s">
        <v>203</v>
      </c>
      <c r="DB32" s="14" t="s">
        <v>203</v>
      </c>
      <c r="DC32" s="14" t="s">
        <v>203</v>
      </c>
      <c r="DD32" s="17">
        <v>1590.0</v>
      </c>
      <c r="DE32" s="16">
        <v>680.0</v>
      </c>
      <c r="DF32" s="14" t="s">
        <v>203</v>
      </c>
      <c r="DG32" s="14" t="s">
        <v>203</v>
      </c>
      <c r="DH32" s="14" t="s">
        <v>203</v>
      </c>
      <c r="DI32" s="17">
        <v>3200.0</v>
      </c>
      <c r="DJ32" s="17">
        <v>1630.0</v>
      </c>
      <c r="DK32" s="14" t="s">
        <v>203</v>
      </c>
      <c r="DL32" s="14" t="s">
        <v>203</v>
      </c>
      <c r="DM32" s="14" t="s">
        <v>203</v>
      </c>
      <c r="DN32" s="14" t="s">
        <v>203</v>
      </c>
      <c r="DO32" s="14" t="s">
        <v>203</v>
      </c>
      <c r="DP32" s="14" t="s">
        <v>203</v>
      </c>
      <c r="DQ32" s="14" t="s">
        <v>203</v>
      </c>
      <c r="DR32" s="14" t="s">
        <v>203</v>
      </c>
      <c r="DS32" s="17">
        <v>1972.0</v>
      </c>
      <c r="DT32" s="16">
        <v>709.0</v>
      </c>
      <c r="DU32" s="17">
        <v>18734.0</v>
      </c>
      <c r="DV32" s="17">
        <v>7374.0</v>
      </c>
      <c r="DW32" s="16">
        <v>106.0</v>
      </c>
      <c r="DX32" s="16">
        <v>26.0</v>
      </c>
      <c r="DY32" s="16">
        <v>606.0</v>
      </c>
      <c r="DZ32" s="16">
        <v>176.0</v>
      </c>
      <c r="EA32" s="16">
        <v>218.0</v>
      </c>
      <c r="EB32" s="16">
        <v>84.0</v>
      </c>
      <c r="EC32" s="14" t="s">
        <v>203</v>
      </c>
      <c r="ED32" s="16">
        <v>188.0</v>
      </c>
      <c r="EE32" s="16">
        <v>173.0</v>
      </c>
      <c r="EF32" s="16">
        <v>24.0</v>
      </c>
      <c r="EG32" s="16">
        <v>28.0</v>
      </c>
    </row>
    <row r="33" ht="15.75" customHeight="1">
      <c r="A33" s="14" t="s">
        <v>200</v>
      </c>
      <c r="B33" s="14" t="s">
        <v>207</v>
      </c>
      <c r="C33" s="15">
        <v>44307.0</v>
      </c>
      <c r="D33" s="14" t="s">
        <v>202</v>
      </c>
      <c r="E33" s="16">
        <v>10.0</v>
      </c>
      <c r="F33" s="16">
        <v>210.0</v>
      </c>
      <c r="G33" s="16">
        <v>23.0</v>
      </c>
      <c r="H33" s="16">
        <v>3.0</v>
      </c>
      <c r="I33" s="16">
        <v>545.0</v>
      </c>
      <c r="J33" s="14" t="s">
        <v>203</v>
      </c>
      <c r="K33" s="14" t="s">
        <v>203</v>
      </c>
      <c r="L33" s="16">
        <v>267.0</v>
      </c>
      <c r="M33" s="16">
        <v>482.0</v>
      </c>
      <c r="N33" s="14" t="s">
        <v>203</v>
      </c>
      <c r="O33" s="16">
        <v>487.0</v>
      </c>
      <c r="P33" s="14" t="s">
        <v>203</v>
      </c>
      <c r="Q33" s="16">
        <v>503.0</v>
      </c>
      <c r="R33" s="14" t="s">
        <v>203</v>
      </c>
      <c r="S33" s="16">
        <v>503.0</v>
      </c>
      <c r="T33" s="16">
        <v>482.0</v>
      </c>
      <c r="U33" s="14" t="s">
        <v>203</v>
      </c>
      <c r="V33" s="16">
        <v>487.0</v>
      </c>
      <c r="W33" s="14" t="s">
        <v>203</v>
      </c>
      <c r="X33" s="16">
        <v>503.0</v>
      </c>
      <c r="Y33" s="14" t="s">
        <v>203</v>
      </c>
      <c r="Z33" s="16">
        <v>484.0</v>
      </c>
      <c r="AA33" s="14" t="s">
        <v>203</v>
      </c>
      <c r="AB33" s="16">
        <v>487.0</v>
      </c>
      <c r="AC33" s="14" t="s">
        <v>203</v>
      </c>
      <c r="AD33" s="16">
        <v>503.0</v>
      </c>
      <c r="AE33" s="14" t="s">
        <v>203</v>
      </c>
      <c r="AF33" s="16">
        <v>482.0</v>
      </c>
      <c r="AG33" s="16">
        <v>489.0</v>
      </c>
      <c r="AH33" s="16">
        <v>475.0</v>
      </c>
      <c r="AI33" s="16">
        <v>340.0</v>
      </c>
      <c r="AJ33" s="16">
        <v>475.0</v>
      </c>
      <c r="AK33" s="14" t="s">
        <v>203</v>
      </c>
      <c r="AL33" s="16">
        <v>475.0</v>
      </c>
      <c r="AM33" s="14" t="s">
        <v>203</v>
      </c>
      <c r="AN33" s="16">
        <v>381.0</v>
      </c>
      <c r="AO33" s="14" t="s">
        <v>203</v>
      </c>
      <c r="AP33" s="16">
        <v>469.0</v>
      </c>
      <c r="AQ33" s="14" t="s">
        <v>203</v>
      </c>
      <c r="AR33" s="16">
        <v>162.0</v>
      </c>
      <c r="AS33" s="14" t="s">
        <v>203</v>
      </c>
      <c r="AT33" s="14" t="s">
        <v>203</v>
      </c>
      <c r="AU33" s="16">
        <v>700.0</v>
      </c>
      <c r="AV33" s="14" t="s">
        <v>203</v>
      </c>
      <c r="AW33" s="17">
        <v>1850.0</v>
      </c>
      <c r="AX33" s="16">
        <v>550.0</v>
      </c>
      <c r="AY33" s="17">
        <v>1520.0</v>
      </c>
      <c r="AZ33" s="17">
        <v>1506.0</v>
      </c>
      <c r="BA33" s="16">
        <v>972.0</v>
      </c>
      <c r="BB33" s="16">
        <v>895.0</v>
      </c>
      <c r="BC33" s="16">
        <v>570.0</v>
      </c>
      <c r="BD33" s="16">
        <v>550.0</v>
      </c>
      <c r="BE33" s="16">
        <v>920.0</v>
      </c>
      <c r="BF33" s="14" t="s">
        <v>203</v>
      </c>
      <c r="BG33" s="16">
        <v>2.0</v>
      </c>
      <c r="BH33" s="16">
        <v>15.0</v>
      </c>
      <c r="BI33" s="14" t="s">
        <v>203</v>
      </c>
      <c r="BJ33" s="14" t="s">
        <v>203</v>
      </c>
      <c r="BK33" s="16">
        <v>940.0</v>
      </c>
      <c r="BL33" s="16">
        <v>240.0</v>
      </c>
      <c r="BM33" s="14" t="s">
        <v>203</v>
      </c>
      <c r="BN33" s="14" t="s">
        <v>203</v>
      </c>
      <c r="BO33" s="14" t="s">
        <v>203</v>
      </c>
      <c r="BP33" s="14" t="s">
        <v>203</v>
      </c>
      <c r="BQ33" s="14" t="s">
        <v>203</v>
      </c>
      <c r="BR33" s="14" t="s">
        <v>203</v>
      </c>
      <c r="BS33" s="14" t="s">
        <v>203</v>
      </c>
      <c r="BT33" s="14" t="s">
        <v>203</v>
      </c>
      <c r="BU33" s="17">
        <v>2460.0</v>
      </c>
      <c r="BV33" s="16">
        <v>660.0</v>
      </c>
      <c r="BW33" s="14" t="s">
        <v>203</v>
      </c>
      <c r="BX33" s="14" t="s">
        <v>203</v>
      </c>
      <c r="BY33" s="14" t="s">
        <v>203</v>
      </c>
      <c r="BZ33" s="16">
        <v>690.0</v>
      </c>
      <c r="CA33" s="16">
        <v>160.0</v>
      </c>
      <c r="CB33" s="14" t="s">
        <v>203</v>
      </c>
      <c r="CC33" s="14" t="s">
        <v>203</v>
      </c>
      <c r="CD33" s="14" t="s">
        <v>203</v>
      </c>
      <c r="CE33" s="17">
        <v>1770.0</v>
      </c>
      <c r="CF33" s="16">
        <v>250.0</v>
      </c>
      <c r="CG33" s="14" t="s">
        <v>203</v>
      </c>
      <c r="CH33" s="14" t="s">
        <v>203</v>
      </c>
      <c r="CI33" s="14" t="s">
        <v>203</v>
      </c>
      <c r="CJ33" s="17">
        <v>1772.0</v>
      </c>
      <c r="CK33" s="16">
        <v>268.0</v>
      </c>
      <c r="CL33" s="14" t="s">
        <v>203</v>
      </c>
      <c r="CM33" s="14" t="s">
        <v>203</v>
      </c>
      <c r="CN33" s="14" t="s">
        <v>203</v>
      </c>
      <c r="CO33" s="17">
        <v>1161.0</v>
      </c>
      <c r="CP33" s="16">
        <v>203.0</v>
      </c>
      <c r="CQ33" s="14" t="s">
        <v>203</v>
      </c>
      <c r="CR33" s="14" t="s">
        <v>203</v>
      </c>
      <c r="CS33" s="14" t="s">
        <v>203</v>
      </c>
      <c r="CT33" s="17">
        <v>1410.0</v>
      </c>
      <c r="CU33" s="16">
        <v>545.0</v>
      </c>
      <c r="CV33" s="14" t="s">
        <v>203</v>
      </c>
      <c r="CW33" s="14" t="s">
        <v>203</v>
      </c>
      <c r="CX33" s="14" t="s">
        <v>203</v>
      </c>
      <c r="CY33" s="16">
        <v>750.0</v>
      </c>
      <c r="CZ33" s="16">
        <v>230.0</v>
      </c>
      <c r="DA33" s="14" t="s">
        <v>203</v>
      </c>
      <c r="DB33" s="14" t="s">
        <v>203</v>
      </c>
      <c r="DC33" s="14" t="s">
        <v>203</v>
      </c>
      <c r="DD33" s="16">
        <v>770.0</v>
      </c>
      <c r="DE33" s="16">
        <v>250.0</v>
      </c>
      <c r="DF33" s="14" t="s">
        <v>203</v>
      </c>
      <c r="DG33" s="14" t="s">
        <v>203</v>
      </c>
      <c r="DH33" s="14" t="s">
        <v>203</v>
      </c>
      <c r="DI33" s="17">
        <v>1400.0</v>
      </c>
      <c r="DJ33" s="16">
        <v>700.0</v>
      </c>
      <c r="DK33" s="14" t="s">
        <v>203</v>
      </c>
      <c r="DL33" s="14" t="s">
        <v>203</v>
      </c>
      <c r="DM33" s="14" t="s">
        <v>203</v>
      </c>
      <c r="DN33" s="14" t="s">
        <v>203</v>
      </c>
      <c r="DO33" s="14" t="s">
        <v>203</v>
      </c>
      <c r="DP33" s="14" t="s">
        <v>203</v>
      </c>
      <c r="DQ33" s="14" t="s">
        <v>203</v>
      </c>
      <c r="DR33" s="14" t="s">
        <v>203</v>
      </c>
      <c r="DS33" s="17">
        <v>1074.0</v>
      </c>
      <c r="DT33" s="16">
        <v>293.0</v>
      </c>
      <c r="DU33" s="17">
        <v>8017.0</v>
      </c>
      <c r="DV33" s="17">
        <v>2903.0</v>
      </c>
      <c r="DW33" s="16">
        <v>50.0</v>
      </c>
      <c r="DX33" s="16">
        <v>16.0</v>
      </c>
      <c r="DY33" s="16">
        <v>304.0</v>
      </c>
      <c r="DZ33" s="16">
        <v>117.0</v>
      </c>
      <c r="EA33" s="16">
        <v>101.0</v>
      </c>
      <c r="EB33" s="16">
        <v>42.0</v>
      </c>
      <c r="EC33" s="14" t="s">
        <v>203</v>
      </c>
      <c r="ED33" s="16">
        <v>76.0</v>
      </c>
      <c r="EE33" s="16">
        <v>74.0</v>
      </c>
      <c r="EF33" s="14" t="s">
        <v>203</v>
      </c>
      <c r="EG33" s="14" t="s">
        <v>203</v>
      </c>
    </row>
    <row r="34" ht="15.75" customHeight="1">
      <c r="A34" s="14" t="s">
        <v>200</v>
      </c>
      <c r="B34" s="14" t="s">
        <v>201</v>
      </c>
      <c r="C34" s="18">
        <v>44337.0</v>
      </c>
      <c r="D34" s="14" t="s">
        <v>202</v>
      </c>
      <c r="E34" s="16">
        <v>24.0</v>
      </c>
      <c r="F34" s="16">
        <v>552.0</v>
      </c>
      <c r="G34" s="16">
        <v>75.0</v>
      </c>
      <c r="H34" s="16">
        <v>0.0</v>
      </c>
      <c r="I34" s="17">
        <v>1392.0</v>
      </c>
      <c r="J34" s="14" t="s">
        <v>203</v>
      </c>
      <c r="K34" s="14" t="s">
        <v>203</v>
      </c>
      <c r="L34" s="16">
        <v>722.0</v>
      </c>
      <c r="M34" s="17">
        <v>1142.0</v>
      </c>
      <c r="N34" s="14" t="s">
        <v>203</v>
      </c>
      <c r="O34" s="17">
        <v>1012.0</v>
      </c>
      <c r="P34" s="14" t="s">
        <v>203</v>
      </c>
      <c r="Q34" s="16">
        <v>971.0</v>
      </c>
      <c r="R34" s="14" t="s">
        <v>203</v>
      </c>
      <c r="S34" s="16">
        <v>971.0</v>
      </c>
      <c r="T34" s="17">
        <v>1142.0</v>
      </c>
      <c r="U34" s="14" t="s">
        <v>203</v>
      </c>
      <c r="V34" s="17">
        <v>1012.0</v>
      </c>
      <c r="W34" s="14" t="s">
        <v>203</v>
      </c>
      <c r="X34" s="16">
        <v>971.0</v>
      </c>
      <c r="Y34" s="14" t="s">
        <v>203</v>
      </c>
      <c r="Z34" s="17">
        <v>1142.0</v>
      </c>
      <c r="AA34" s="14" t="s">
        <v>203</v>
      </c>
      <c r="AB34" s="17">
        <v>1012.0</v>
      </c>
      <c r="AC34" s="14" t="s">
        <v>203</v>
      </c>
      <c r="AD34" s="16">
        <v>971.0</v>
      </c>
      <c r="AE34" s="14" t="s">
        <v>203</v>
      </c>
      <c r="AF34" s="17">
        <v>1142.0</v>
      </c>
      <c r="AG34" s="17">
        <v>1012.0</v>
      </c>
      <c r="AH34" s="17">
        <v>1009.0</v>
      </c>
      <c r="AI34" s="16">
        <v>619.0</v>
      </c>
      <c r="AJ34" s="17">
        <v>1009.0</v>
      </c>
      <c r="AK34" s="14" t="s">
        <v>203</v>
      </c>
      <c r="AL34" s="17">
        <v>1009.0</v>
      </c>
      <c r="AM34" s="14" t="s">
        <v>203</v>
      </c>
      <c r="AN34" s="16">
        <v>458.0</v>
      </c>
      <c r="AO34" s="14" t="s">
        <v>203</v>
      </c>
      <c r="AP34" s="16">
        <v>707.0</v>
      </c>
      <c r="AQ34" s="14" t="s">
        <v>203</v>
      </c>
      <c r="AR34" s="16">
        <v>310.0</v>
      </c>
      <c r="AS34" s="14" t="s">
        <v>203</v>
      </c>
      <c r="AT34" s="14" t="s">
        <v>203</v>
      </c>
      <c r="AU34" s="17">
        <v>1780.0</v>
      </c>
      <c r="AV34" s="14"/>
      <c r="AW34" s="17">
        <v>4220.0</v>
      </c>
      <c r="AX34" s="17">
        <v>1060.0</v>
      </c>
      <c r="AY34" s="17">
        <v>3270.0</v>
      </c>
      <c r="AZ34" s="17">
        <v>3212.0</v>
      </c>
      <c r="BA34" s="17">
        <v>2159.0</v>
      </c>
      <c r="BB34" s="17">
        <v>1785.0</v>
      </c>
      <c r="BC34" s="17">
        <v>1280.0</v>
      </c>
      <c r="BD34" s="17">
        <v>1280.0</v>
      </c>
      <c r="BE34" s="17">
        <v>1310.0</v>
      </c>
      <c r="BF34" s="14" t="s">
        <v>203</v>
      </c>
      <c r="BG34" s="14" t="s">
        <v>203</v>
      </c>
      <c r="BH34" s="16">
        <v>24.0</v>
      </c>
      <c r="BI34" s="16">
        <v>2.0</v>
      </c>
      <c r="BJ34" s="16">
        <v>70.0</v>
      </c>
      <c r="BK34" s="17">
        <v>2340.0</v>
      </c>
      <c r="BL34" s="16">
        <v>540.0</v>
      </c>
      <c r="BM34" s="14" t="s">
        <v>203</v>
      </c>
      <c r="BN34" s="16">
        <v>20.0</v>
      </c>
      <c r="BO34" s="14" t="s">
        <v>203</v>
      </c>
      <c r="BP34" s="14"/>
      <c r="BQ34" s="14"/>
      <c r="BR34" s="14"/>
      <c r="BS34" s="14" t="s">
        <v>203</v>
      </c>
      <c r="BT34" s="14" t="s">
        <v>203</v>
      </c>
      <c r="BU34" s="17">
        <v>6080.0</v>
      </c>
      <c r="BV34" s="17">
        <v>1860.0</v>
      </c>
      <c r="BW34" s="14" t="s">
        <v>203</v>
      </c>
      <c r="BX34" s="14" t="s">
        <v>203</v>
      </c>
      <c r="BY34" s="14" t="s">
        <v>203</v>
      </c>
      <c r="BZ34" s="17">
        <v>1730.0</v>
      </c>
      <c r="CA34" s="16">
        <v>670.0</v>
      </c>
      <c r="CB34" s="14" t="s">
        <v>203</v>
      </c>
      <c r="CC34" s="14" t="s">
        <v>203</v>
      </c>
      <c r="CD34" s="14" t="s">
        <v>203</v>
      </c>
      <c r="CE34" s="17">
        <v>4510.0</v>
      </c>
      <c r="CF34" s="17">
        <v>1240.0</v>
      </c>
      <c r="CG34" s="14" t="s">
        <v>203</v>
      </c>
      <c r="CH34" s="14" t="s">
        <v>203</v>
      </c>
      <c r="CI34" s="14" t="s">
        <v>203</v>
      </c>
      <c r="CJ34" s="17">
        <v>4322.0</v>
      </c>
      <c r="CK34" s="17">
        <v>1110.0</v>
      </c>
      <c r="CL34" s="14" t="s">
        <v>203</v>
      </c>
      <c r="CM34" s="14" t="s">
        <v>203</v>
      </c>
      <c r="CN34" s="14" t="s">
        <v>203</v>
      </c>
      <c r="CO34" s="17">
        <v>2795.0</v>
      </c>
      <c r="CP34" s="16">
        <v>636.0</v>
      </c>
      <c r="CQ34" s="14" t="s">
        <v>203</v>
      </c>
      <c r="CR34" s="14" t="s">
        <v>203</v>
      </c>
      <c r="CS34" s="14" t="s">
        <v>203</v>
      </c>
      <c r="CT34" s="17">
        <v>3580.0</v>
      </c>
      <c r="CU34" s="17">
        <v>1795.0</v>
      </c>
      <c r="CV34" s="14" t="s">
        <v>203</v>
      </c>
      <c r="CW34" s="14" t="s">
        <v>203</v>
      </c>
      <c r="CX34" s="14" t="s">
        <v>203</v>
      </c>
      <c r="CY34" s="17">
        <v>1910.0</v>
      </c>
      <c r="CZ34" s="16">
        <v>620.0</v>
      </c>
      <c r="DA34" s="14" t="s">
        <v>203</v>
      </c>
      <c r="DB34" s="16">
        <v>10.0</v>
      </c>
      <c r="DC34" s="14" t="s">
        <v>203</v>
      </c>
      <c r="DD34" s="17">
        <v>1930.0</v>
      </c>
      <c r="DE34" s="16">
        <v>650.0</v>
      </c>
      <c r="DF34" s="14" t="s">
        <v>203</v>
      </c>
      <c r="DG34" s="14" t="s">
        <v>203</v>
      </c>
      <c r="DH34" s="14" t="s">
        <v>203</v>
      </c>
      <c r="DI34" s="17">
        <v>3460.0</v>
      </c>
      <c r="DJ34" s="17">
        <v>2150.0</v>
      </c>
      <c r="DK34" s="14" t="s">
        <v>203</v>
      </c>
      <c r="DL34" s="14" t="s">
        <v>203</v>
      </c>
      <c r="DM34" s="14" t="s">
        <v>203</v>
      </c>
      <c r="DN34" s="14" t="s">
        <v>203</v>
      </c>
      <c r="DO34" s="14" t="s">
        <v>203</v>
      </c>
      <c r="DP34" s="14" t="s">
        <v>203</v>
      </c>
      <c r="DQ34" s="14" t="s">
        <v>203</v>
      </c>
      <c r="DR34" s="14" t="s">
        <v>203</v>
      </c>
      <c r="DS34" s="17">
        <v>2331.0</v>
      </c>
      <c r="DT34" s="16">
        <v>781.0</v>
      </c>
      <c r="DU34" s="17">
        <v>20602.0</v>
      </c>
      <c r="DV34" s="17">
        <v>7814.0</v>
      </c>
      <c r="DW34" s="16">
        <v>120.0</v>
      </c>
      <c r="DX34" s="16">
        <v>30.0</v>
      </c>
      <c r="DY34" s="16">
        <v>896.0</v>
      </c>
      <c r="DZ34" s="16">
        <v>318.0</v>
      </c>
      <c r="EA34" s="16">
        <v>257.0</v>
      </c>
      <c r="EB34" s="16">
        <v>117.0</v>
      </c>
      <c r="EC34" s="14" t="s">
        <v>203</v>
      </c>
      <c r="ED34" s="16">
        <v>145.0</v>
      </c>
      <c r="EE34" s="16">
        <v>143.0</v>
      </c>
      <c r="EF34" s="16">
        <v>87.0</v>
      </c>
      <c r="EG34" s="16">
        <v>109.0</v>
      </c>
    </row>
    <row r="35" ht="15.75" customHeight="1">
      <c r="A35" s="14" t="s">
        <v>200</v>
      </c>
      <c r="B35" s="14" t="s">
        <v>208</v>
      </c>
      <c r="C35" s="18">
        <v>44337.0</v>
      </c>
      <c r="D35" s="14" t="s">
        <v>202</v>
      </c>
      <c r="E35" s="16">
        <v>19.0</v>
      </c>
      <c r="F35" s="16">
        <v>250.0</v>
      </c>
      <c r="G35" s="16">
        <v>81.0</v>
      </c>
      <c r="H35" s="16">
        <v>20.0</v>
      </c>
      <c r="I35" s="17">
        <v>2023.0</v>
      </c>
      <c r="J35" s="14" t="s">
        <v>203</v>
      </c>
      <c r="K35" s="14" t="s">
        <v>203</v>
      </c>
      <c r="L35" s="16">
        <v>967.0</v>
      </c>
      <c r="M35" s="17">
        <v>1840.0</v>
      </c>
      <c r="N35" s="14" t="s">
        <v>203</v>
      </c>
      <c r="O35" s="17">
        <v>1784.0</v>
      </c>
      <c r="P35" s="14" t="s">
        <v>203</v>
      </c>
      <c r="Q35" s="17">
        <v>1685.0</v>
      </c>
      <c r="R35" s="14" t="s">
        <v>203</v>
      </c>
      <c r="S35" s="17">
        <v>1685.0</v>
      </c>
      <c r="T35" s="17">
        <v>1840.0</v>
      </c>
      <c r="U35" s="14" t="s">
        <v>203</v>
      </c>
      <c r="V35" s="17">
        <v>1784.0</v>
      </c>
      <c r="W35" s="14" t="s">
        <v>203</v>
      </c>
      <c r="X35" s="17">
        <v>1685.0</v>
      </c>
      <c r="Y35" s="14" t="s">
        <v>203</v>
      </c>
      <c r="Z35" s="17">
        <v>1840.0</v>
      </c>
      <c r="AA35" s="14" t="s">
        <v>203</v>
      </c>
      <c r="AB35" s="17">
        <v>1784.0</v>
      </c>
      <c r="AC35" s="14" t="s">
        <v>203</v>
      </c>
      <c r="AD35" s="17">
        <v>1685.0</v>
      </c>
      <c r="AE35" s="14" t="s">
        <v>203</v>
      </c>
      <c r="AF35" s="17">
        <v>1840.0</v>
      </c>
      <c r="AG35" s="17">
        <v>1784.0</v>
      </c>
      <c r="AH35" s="17">
        <v>1701.0</v>
      </c>
      <c r="AI35" s="17">
        <v>1207.0</v>
      </c>
      <c r="AJ35" s="17">
        <v>1650.0</v>
      </c>
      <c r="AK35" s="14" t="s">
        <v>203</v>
      </c>
      <c r="AL35" s="17">
        <v>1650.0</v>
      </c>
      <c r="AM35" s="14" t="s">
        <v>203</v>
      </c>
      <c r="AN35" s="17">
        <v>1128.0</v>
      </c>
      <c r="AO35" s="14" t="s">
        <v>203</v>
      </c>
      <c r="AP35" s="17">
        <v>1454.0</v>
      </c>
      <c r="AQ35" s="14" t="s">
        <v>203</v>
      </c>
      <c r="AR35" s="16">
        <v>368.0</v>
      </c>
      <c r="AS35" s="14" t="s">
        <v>203</v>
      </c>
      <c r="AT35" s="14" t="s">
        <v>203</v>
      </c>
      <c r="AU35" s="17">
        <v>2440.0</v>
      </c>
      <c r="AV35" s="14" t="s">
        <v>203</v>
      </c>
      <c r="AW35" s="17">
        <v>6740.0</v>
      </c>
      <c r="AX35" s="17">
        <v>1860.0</v>
      </c>
      <c r="AY35" s="17">
        <v>5440.0</v>
      </c>
      <c r="AZ35" s="17">
        <v>5536.0</v>
      </c>
      <c r="BA35" s="17">
        <v>3743.0</v>
      </c>
      <c r="BB35" s="17">
        <v>3120.0</v>
      </c>
      <c r="BC35" s="17">
        <v>1920.0</v>
      </c>
      <c r="BD35" s="17">
        <v>1910.0</v>
      </c>
      <c r="BE35" s="17">
        <v>2800.0</v>
      </c>
      <c r="BF35" s="14" t="s">
        <v>203</v>
      </c>
      <c r="BG35" s="16">
        <v>1.0</v>
      </c>
      <c r="BH35" s="16">
        <v>9.0</v>
      </c>
      <c r="BI35" s="14" t="s">
        <v>203</v>
      </c>
      <c r="BJ35" s="14" t="s">
        <v>203</v>
      </c>
      <c r="BK35" s="17">
        <v>2640.0</v>
      </c>
      <c r="BL35" s="16">
        <v>820.0</v>
      </c>
      <c r="BM35" s="14" t="s">
        <v>203</v>
      </c>
      <c r="BN35" s="14" t="s">
        <v>203</v>
      </c>
      <c r="BO35" s="14" t="s">
        <v>203</v>
      </c>
      <c r="BP35" s="14" t="s">
        <v>203</v>
      </c>
      <c r="BQ35" s="14" t="s">
        <v>203</v>
      </c>
      <c r="BR35" s="14" t="s">
        <v>203</v>
      </c>
      <c r="BS35" s="14" t="s">
        <v>203</v>
      </c>
      <c r="BT35" s="14" t="s">
        <v>203</v>
      </c>
      <c r="BU35" s="17">
        <v>7060.0</v>
      </c>
      <c r="BV35" s="17">
        <v>1320.0</v>
      </c>
      <c r="BW35" s="14" t="s">
        <v>203</v>
      </c>
      <c r="BX35" s="14" t="s">
        <v>203</v>
      </c>
      <c r="BY35" s="14" t="s">
        <v>203</v>
      </c>
      <c r="BZ35" s="17">
        <v>2300.0</v>
      </c>
      <c r="CA35" s="16">
        <v>740.0</v>
      </c>
      <c r="CB35" s="14" t="s">
        <v>203</v>
      </c>
      <c r="CC35" s="14" t="s">
        <v>203</v>
      </c>
      <c r="CD35" s="14" t="s">
        <v>203</v>
      </c>
      <c r="CE35" s="17">
        <v>5630.0</v>
      </c>
      <c r="CF35" s="16">
        <v>940.0</v>
      </c>
      <c r="CG35" s="14" t="s">
        <v>203</v>
      </c>
      <c r="CH35" s="14" t="s">
        <v>203</v>
      </c>
      <c r="CI35" s="14" t="s">
        <v>203</v>
      </c>
      <c r="CJ35" s="17">
        <v>5570.0</v>
      </c>
      <c r="CK35" s="16">
        <v>824.0</v>
      </c>
      <c r="CL35" s="14" t="s">
        <v>203</v>
      </c>
      <c r="CM35" s="14" t="s">
        <v>203</v>
      </c>
      <c r="CN35" s="14" t="s">
        <v>203</v>
      </c>
      <c r="CO35" s="17">
        <v>3728.0</v>
      </c>
      <c r="CP35" s="16">
        <v>725.0</v>
      </c>
      <c r="CQ35" s="14" t="s">
        <v>203</v>
      </c>
      <c r="CR35" s="14" t="s">
        <v>203</v>
      </c>
      <c r="CS35" s="14" t="s">
        <v>203</v>
      </c>
      <c r="CT35" s="17">
        <v>3525.0</v>
      </c>
      <c r="CU35" s="17">
        <v>1385.0</v>
      </c>
      <c r="CV35" s="14" t="s">
        <v>203</v>
      </c>
      <c r="CW35" s="14" t="s">
        <v>203</v>
      </c>
      <c r="CX35" s="14" t="s">
        <v>203</v>
      </c>
      <c r="CY35" s="17">
        <v>2380.0</v>
      </c>
      <c r="CZ35" s="16">
        <v>900.0</v>
      </c>
      <c r="DA35" s="14" t="s">
        <v>203</v>
      </c>
      <c r="DB35" s="14" t="s">
        <v>203</v>
      </c>
      <c r="DC35" s="14" t="s">
        <v>203</v>
      </c>
      <c r="DD35" s="17">
        <v>2380.0</v>
      </c>
      <c r="DE35" s="16">
        <v>910.0</v>
      </c>
      <c r="DF35" s="14" t="s">
        <v>203</v>
      </c>
      <c r="DG35" s="14" t="s">
        <v>203</v>
      </c>
      <c r="DH35" s="14" t="s">
        <v>203</v>
      </c>
      <c r="DI35" s="17">
        <v>3230.0</v>
      </c>
      <c r="DJ35" s="17">
        <v>1350.0</v>
      </c>
      <c r="DK35" s="14" t="s">
        <v>203</v>
      </c>
      <c r="DL35" s="14" t="s">
        <v>203</v>
      </c>
      <c r="DM35" s="14" t="s">
        <v>203</v>
      </c>
      <c r="DN35" s="14" t="s">
        <v>203</v>
      </c>
      <c r="DO35" s="14" t="s">
        <v>203</v>
      </c>
      <c r="DP35" s="14" t="s">
        <v>203</v>
      </c>
      <c r="DQ35" s="14" t="s">
        <v>203</v>
      </c>
      <c r="DR35" s="14" t="s">
        <v>203</v>
      </c>
      <c r="DS35" s="17">
        <v>2696.0</v>
      </c>
      <c r="DT35" s="17">
        <v>1231.0</v>
      </c>
      <c r="DU35" s="17">
        <v>23352.0</v>
      </c>
      <c r="DV35" s="17">
        <v>5705.0</v>
      </c>
      <c r="DW35" s="16">
        <v>219.0</v>
      </c>
      <c r="DX35" s="14" t="s">
        <v>203</v>
      </c>
      <c r="DY35" s="16">
        <v>490.0</v>
      </c>
      <c r="DZ35" s="16">
        <v>47.0</v>
      </c>
      <c r="EA35" s="16">
        <v>306.0</v>
      </c>
      <c r="EB35" s="16">
        <v>131.0</v>
      </c>
      <c r="EC35" s="14" t="s">
        <v>203</v>
      </c>
      <c r="ED35" s="16">
        <v>227.0</v>
      </c>
      <c r="EE35" s="16">
        <v>227.0</v>
      </c>
      <c r="EF35" s="16">
        <v>109.0</v>
      </c>
      <c r="EG35" s="16">
        <v>174.0</v>
      </c>
    </row>
    <row r="36" ht="15.75" customHeight="1">
      <c r="A36" s="14" t="s">
        <v>200</v>
      </c>
      <c r="B36" s="14" t="s">
        <v>204</v>
      </c>
      <c r="C36" s="18">
        <v>44337.0</v>
      </c>
      <c r="D36" s="14" t="s">
        <v>202</v>
      </c>
      <c r="E36" s="16">
        <v>16.0</v>
      </c>
      <c r="F36" s="16">
        <v>249.0</v>
      </c>
      <c r="G36" s="16">
        <v>56.0</v>
      </c>
      <c r="H36" s="16">
        <v>17.0</v>
      </c>
      <c r="I36" s="17">
        <v>1417.0</v>
      </c>
      <c r="J36" s="14" t="s">
        <v>203</v>
      </c>
      <c r="K36" s="14" t="s">
        <v>203</v>
      </c>
      <c r="L36" s="16">
        <v>621.0</v>
      </c>
      <c r="M36" s="17">
        <v>1355.0</v>
      </c>
      <c r="N36" s="14" t="s">
        <v>203</v>
      </c>
      <c r="O36" s="17">
        <v>1338.0</v>
      </c>
      <c r="P36" s="14" t="s">
        <v>203</v>
      </c>
      <c r="Q36" s="17">
        <v>1334.0</v>
      </c>
      <c r="R36" s="14" t="s">
        <v>203</v>
      </c>
      <c r="S36" s="17">
        <v>1282.0</v>
      </c>
      <c r="T36" s="17">
        <v>1397.0</v>
      </c>
      <c r="U36" s="14" t="s">
        <v>203</v>
      </c>
      <c r="V36" s="17">
        <v>1332.0</v>
      </c>
      <c r="W36" s="14" t="s">
        <v>203</v>
      </c>
      <c r="X36" s="17">
        <v>1282.0</v>
      </c>
      <c r="Y36" s="14" t="s">
        <v>203</v>
      </c>
      <c r="Z36" s="17">
        <v>1385.0</v>
      </c>
      <c r="AA36" s="14" t="s">
        <v>203</v>
      </c>
      <c r="AB36" s="17">
        <v>1333.0</v>
      </c>
      <c r="AC36" s="14" t="s">
        <v>203</v>
      </c>
      <c r="AD36" s="17">
        <v>1304.0</v>
      </c>
      <c r="AE36" s="14" t="s">
        <v>203</v>
      </c>
      <c r="AF36" s="17">
        <v>1359.0</v>
      </c>
      <c r="AG36" s="17">
        <v>1329.0</v>
      </c>
      <c r="AH36" s="17">
        <v>1274.0</v>
      </c>
      <c r="AI36" s="16">
        <v>856.0</v>
      </c>
      <c r="AJ36" s="17">
        <v>1289.0</v>
      </c>
      <c r="AK36" s="14" t="s">
        <v>203</v>
      </c>
      <c r="AL36" s="17">
        <v>1289.0</v>
      </c>
      <c r="AM36" s="14" t="s">
        <v>203</v>
      </c>
      <c r="AN36" s="16">
        <v>924.0</v>
      </c>
      <c r="AO36" s="14" t="s">
        <v>203</v>
      </c>
      <c r="AP36" s="17">
        <v>1098.0</v>
      </c>
      <c r="AQ36" s="14" t="s">
        <v>203</v>
      </c>
      <c r="AR36" s="16">
        <v>385.0</v>
      </c>
      <c r="AS36" s="14" t="s">
        <v>203</v>
      </c>
      <c r="AT36" s="14" t="s">
        <v>203</v>
      </c>
      <c r="AU36" s="17">
        <v>1640.0</v>
      </c>
      <c r="AV36" s="14" t="s">
        <v>203</v>
      </c>
      <c r="AW36" s="17">
        <v>4940.0</v>
      </c>
      <c r="AX36" s="17">
        <v>2310.0</v>
      </c>
      <c r="AY36" s="17">
        <v>4180.0</v>
      </c>
      <c r="AZ36" s="17">
        <v>4354.0</v>
      </c>
      <c r="BA36" s="17">
        <v>2750.0</v>
      </c>
      <c r="BB36" s="17">
        <v>2270.0</v>
      </c>
      <c r="BC36" s="17">
        <v>1430.0</v>
      </c>
      <c r="BD36" s="17">
        <v>1430.0</v>
      </c>
      <c r="BE36" s="17">
        <v>2280.0</v>
      </c>
      <c r="BF36" s="14" t="s">
        <v>203</v>
      </c>
      <c r="BG36" s="16">
        <v>2.0</v>
      </c>
      <c r="BH36" s="16">
        <v>17.0</v>
      </c>
      <c r="BI36" s="14" t="s">
        <v>203</v>
      </c>
      <c r="BJ36" s="14" t="s">
        <v>203</v>
      </c>
      <c r="BK36" s="17">
        <v>1840.0</v>
      </c>
      <c r="BL36" s="16">
        <v>560.0</v>
      </c>
      <c r="BM36" s="14" t="s">
        <v>203</v>
      </c>
      <c r="BN36" s="14" t="s">
        <v>203</v>
      </c>
      <c r="BO36" s="14" t="s">
        <v>203</v>
      </c>
      <c r="BP36" s="14" t="s">
        <v>203</v>
      </c>
      <c r="BQ36" s="14" t="s">
        <v>203</v>
      </c>
      <c r="BR36" s="14" t="s">
        <v>203</v>
      </c>
      <c r="BS36" s="14" t="s">
        <v>203</v>
      </c>
      <c r="BT36" s="14" t="s">
        <v>203</v>
      </c>
      <c r="BU36" s="17">
        <v>4820.0</v>
      </c>
      <c r="BV36" s="17">
        <v>1400.0</v>
      </c>
      <c r="BW36" s="14" t="s">
        <v>203</v>
      </c>
      <c r="BX36" s="14" t="s">
        <v>203</v>
      </c>
      <c r="BY36" s="14" t="s">
        <v>203</v>
      </c>
      <c r="BZ36" s="17">
        <v>2010.0</v>
      </c>
      <c r="CA36" s="16">
        <v>710.0</v>
      </c>
      <c r="CB36" s="14" t="s">
        <v>203</v>
      </c>
      <c r="CC36" s="14" t="s">
        <v>203</v>
      </c>
      <c r="CD36" s="14" t="s">
        <v>203</v>
      </c>
      <c r="CE36" s="17">
        <v>3950.0</v>
      </c>
      <c r="CF36" s="16">
        <v>680.0</v>
      </c>
      <c r="CG36" s="14" t="s">
        <v>203</v>
      </c>
      <c r="CH36" s="14" t="s">
        <v>203</v>
      </c>
      <c r="CI36" s="14" t="s">
        <v>203</v>
      </c>
      <c r="CJ36" s="17">
        <v>3896.0</v>
      </c>
      <c r="CK36" s="16">
        <v>712.0</v>
      </c>
      <c r="CL36" s="14" t="s">
        <v>203</v>
      </c>
      <c r="CM36" s="14" t="s">
        <v>203</v>
      </c>
      <c r="CN36" s="14" t="s">
        <v>203</v>
      </c>
      <c r="CO36" s="17">
        <v>2474.0</v>
      </c>
      <c r="CP36" s="16">
        <v>536.0</v>
      </c>
      <c r="CQ36" s="14" t="s">
        <v>203</v>
      </c>
      <c r="CR36" s="14" t="s">
        <v>203</v>
      </c>
      <c r="CS36" s="14" t="s">
        <v>203</v>
      </c>
      <c r="CT36" s="17">
        <v>2155.0</v>
      </c>
      <c r="CU36" s="17">
        <v>1320.0</v>
      </c>
      <c r="CV36" s="14" t="s">
        <v>203</v>
      </c>
      <c r="CW36" s="14" t="s">
        <v>203</v>
      </c>
      <c r="CX36" s="14" t="s">
        <v>203</v>
      </c>
      <c r="CY36" s="17">
        <v>1280.0</v>
      </c>
      <c r="CZ36" s="16">
        <v>530.0</v>
      </c>
      <c r="DA36" s="14" t="s">
        <v>203</v>
      </c>
      <c r="DB36" s="14" t="s">
        <v>203</v>
      </c>
      <c r="DC36" s="14" t="s">
        <v>203</v>
      </c>
      <c r="DD36" s="17">
        <v>1370.0</v>
      </c>
      <c r="DE36" s="16">
        <v>570.0</v>
      </c>
      <c r="DF36" s="14" t="s">
        <v>203</v>
      </c>
      <c r="DG36" s="14" t="s">
        <v>203</v>
      </c>
      <c r="DH36" s="14" t="s">
        <v>203</v>
      </c>
      <c r="DI36" s="17">
        <v>2320.0</v>
      </c>
      <c r="DJ36" s="17">
        <v>1470.0</v>
      </c>
      <c r="DK36" s="14" t="s">
        <v>203</v>
      </c>
      <c r="DL36" s="14" t="s">
        <v>203</v>
      </c>
      <c r="DM36" s="14" t="s">
        <v>203</v>
      </c>
      <c r="DN36" s="14" t="s">
        <v>203</v>
      </c>
      <c r="DO36" s="14" t="s">
        <v>203</v>
      </c>
      <c r="DP36" s="14" t="s">
        <v>203</v>
      </c>
      <c r="DQ36" s="14" t="s">
        <v>203</v>
      </c>
      <c r="DR36" s="14" t="s">
        <v>203</v>
      </c>
      <c r="DS36" s="17">
        <v>1637.0</v>
      </c>
      <c r="DT36" s="16">
        <v>792.0</v>
      </c>
      <c r="DU36" s="17">
        <v>15397.0</v>
      </c>
      <c r="DV36" s="17">
        <v>9847.0</v>
      </c>
      <c r="DW36" s="16">
        <v>123.0</v>
      </c>
      <c r="DX36" s="16">
        <v>33.0</v>
      </c>
      <c r="DY36" s="16">
        <v>479.0</v>
      </c>
      <c r="DZ36" s="16">
        <v>74.0</v>
      </c>
      <c r="EA36" s="16">
        <v>240.0</v>
      </c>
      <c r="EB36" s="16">
        <v>153.0</v>
      </c>
      <c r="EC36" s="14" t="s">
        <v>203</v>
      </c>
      <c r="ED36" s="16">
        <v>223.0</v>
      </c>
      <c r="EE36" s="16">
        <v>222.0</v>
      </c>
      <c r="EF36" s="14" t="s">
        <v>203</v>
      </c>
      <c r="EG36" s="14" t="s">
        <v>203</v>
      </c>
    </row>
    <row r="37" ht="15.75" customHeight="1">
      <c r="A37" s="14" t="s">
        <v>200</v>
      </c>
      <c r="B37" s="14" t="s">
        <v>207</v>
      </c>
      <c r="C37" s="18">
        <v>44337.0</v>
      </c>
      <c r="D37" s="14" t="s">
        <v>202</v>
      </c>
      <c r="E37" s="16">
        <v>10.0</v>
      </c>
      <c r="F37" s="16">
        <v>220.0</v>
      </c>
      <c r="G37" s="16">
        <v>28.0</v>
      </c>
      <c r="H37" s="16">
        <v>0.0</v>
      </c>
      <c r="I37" s="16">
        <v>586.0</v>
      </c>
      <c r="J37" s="14" t="s">
        <v>203</v>
      </c>
      <c r="K37" s="14" t="s">
        <v>203</v>
      </c>
      <c r="L37" s="16">
        <v>261.0</v>
      </c>
      <c r="M37" s="16">
        <v>526.0</v>
      </c>
      <c r="N37" s="14" t="s">
        <v>203</v>
      </c>
      <c r="O37" s="16">
        <v>484.0</v>
      </c>
      <c r="P37" s="14" t="s">
        <v>203</v>
      </c>
      <c r="Q37" s="16">
        <v>501.0</v>
      </c>
      <c r="R37" s="14" t="s">
        <v>203</v>
      </c>
      <c r="S37" s="16">
        <v>501.0</v>
      </c>
      <c r="T37" s="16">
        <v>526.0</v>
      </c>
      <c r="U37" s="14" t="s">
        <v>203</v>
      </c>
      <c r="V37" s="16">
        <v>484.0</v>
      </c>
      <c r="W37" s="14" t="s">
        <v>203</v>
      </c>
      <c r="X37" s="16">
        <v>501.0</v>
      </c>
      <c r="Y37" s="14" t="s">
        <v>203</v>
      </c>
      <c r="Z37" s="16">
        <v>526.0</v>
      </c>
      <c r="AA37" s="14" t="s">
        <v>203</v>
      </c>
      <c r="AB37" s="16">
        <v>484.0</v>
      </c>
      <c r="AC37" s="14" t="s">
        <v>203</v>
      </c>
      <c r="AD37" s="16">
        <v>503.0</v>
      </c>
      <c r="AE37" s="14" t="s">
        <v>203</v>
      </c>
      <c r="AF37" s="16">
        <v>526.0</v>
      </c>
      <c r="AG37" s="16">
        <v>481.0</v>
      </c>
      <c r="AH37" s="16">
        <v>502.0</v>
      </c>
      <c r="AI37" s="16">
        <v>367.0</v>
      </c>
      <c r="AJ37" s="16">
        <v>502.0</v>
      </c>
      <c r="AK37" s="14" t="s">
        <v>203</v>
      </c>
      <c r="AL37" s="16">
        <v>501.0</v>
      </c>
      <c r="AM37" s="14" t="s">
        <v>203</v>
      </c>
      <c r="AN37" s="16">
        <v>374.0</v>
      </c>
      <c r="AO37" s="14" t="s">
        <v>203</v>
      </c>
      <c r="AP37" s="16">
        <v>441.0</v>
      </c>
      <c r="AQ37" s="14" t="s">
        <v>203</v>
      </c>
      <c r="AR37" s="16">
        <v>57.0</v>
      </c>
      <c r="AS37" s="14" t="s">
        <v>203</v>
      </c>
      <c r="AT37" s="14" t="s">
        <v>203</v>
      </c>
      <c r="AU37" s="16">
        <v>780.0</v>
      </c>
      <c r="AV37" s="14" t="s">
        <v>203</v>
      </c>
      <c r="AW37" s="17">
        <v>1840.0</v>
      </c>
      <c r="AX37" s="16">
        <v>570.0</v>
      </c>
      <c r="AY37" s="17">
        <v>1570.0</v>
      </c>
      <c r="AZ37" s="17">
        <v>1528.0</v>
      </c>
      <c r="BA37" s="17">
        <v>1013.0</v>
      </c>
      <c r="BB37" s="17">
        <v>1055.0</v>
      </c>
      <c r="BC37" s="16">
        <v>570.0</v>
      </c>
      <c r="BD37" s="16">
        <v>570.0</v>
      </c>
      <c r="BE37" s="16">
        <v>880.0</v>
      </c>
      <c r="BF37" s="14" t="s">
        <v>203</v>
      </c>
      <c r="BG37" s="16">
        <v>1.0</v>
      </c>
      <c r="BH37" s="16">
        <v>16.0</v>
      </c>
      <c r="BI37" s="14" t="s">
        <v>203</v>
      </c>
      <c r="BJ37" s="16">
        <v>1.0</v>
      </c>
      <c r="BK37" s="16">
        <v>920.0</v>
      </c>
      <c r="BL37" s="16">
        <v>160.0</v>
      </c>
      <c r="BM37" s="14" t="s">
        <v>203</v>
      </c>
      <c r="BN37" s="16">
        <v>20.0</v>
      </c>
      <c r="BO37" s="14" t="s">
        <v>203</v>
      </c>
      <c r="BP37" s="14" t="s">
        <v>203</v>
      </c>
      <c r="BQ37" s="14" t="s">
        <v>203</v>
      </c>
      <c r="BR37" s="14" t="s">
        <v>203</v>
      </c>
      <c r="BS37" s="14" t="s">
        <v>203</v>
      </c>
      <c r="BT37" s="14" t="s">
        <v>203</v>
      </c>
      <c r="BU37" s="17">
        <v>2260.0</v>
      </c>
      <c r="BV37" s="16">
        <v>540.0</v>
      </c>
      <c r="BW37" s="14" t="s">
        <v>203</v>
      </c>
      <c r="BX37" s="14" t="s">
        <v>203</v>
      </c>
      <c r="BY37" s="14" t="s">
        <v>203</v>
      </c>
      <c r="BZ37" s="16">
        <v>600.0</v>
      </c>
      <c r="CA37" s="16">
        <v>140.0</v>
      </c>
      <c r="CB37" s="14" t="s">
        <v>203</v>
      </c>
      <c r="CC37" s="16">
        <v>10.0</v>
      </c>
      <c r="CD37" s="14" t="s">
        <v>203</v>
      </c>
      <c r="CE37" s="17">
        <v>1700.0</v>
      </c>
      <c r="CF37" s="16">
        <v>310.0</v>
      </c>
      <c r="CG37" s="14" t="s">
        <v>203</v>
      </c>
      <c r="CH37" s="14" t="s">
        <v>203</v>
      </c>
      <c r="CI37" s="14" t="s">
        <v>203</v>
      </c>
      <c r="CJ37" s="17">
        <v>1736.0</v>
      </c>
      <c r="CK37" s="16">
        <v>368.0</v>
      </c>
      <c r="CL37" s="14" t="s">
        <v>203</v>
      </c>
      <c r="CM37" s="14" t="s">
        <v>203</v>
      </c>
      <c r="CN37" s="14" t="s">
        <v>203</v>
      </c>
      <c r="CO37" s="17">
        <v>1132.0</v>
      </c>
      <c r="CP37" s="16">
        <v>182.0</v>
      </c>
      <c r="CQ37" s="14" t="s">
        <v>203</v>
      </c>
      <c r="CR37" s="14" t="s">
        <v>203</v>
      </c>
      <c r="CS37" s="14" t="s">
        <v>203</v>
      </c>
      <c r="CT37" s="17">
        <v>1435.0</v>
      </c>
      <c r="CU37" s="16">
        <v>535.0</v>
      </c>
      <c r="CV37" s="14" t="s">
        <v>203</v>
      </c>
      <c r="CW37" s="14" t="s">
        <v>203</v>
      </c>
      <c r="CX37" s="14" t="s">
        <v>203</v>
      </c>
      <c r="CY37" s="16">
        <v>720.0</v>
      </c>
      <c r="CZ37" s="16">
        <v>180.0</v>
      </c>
      <c r="DA37" s="14" t="s">
        <v>203</v>
      </c>
      <c r="DB37" s="14" t="s">
        <v>203</v>
      </c>
      <c r="DC37" s="14" t="s">
        <v>203</v>
      </c>
      <c r="DD37" s="16">
        <v>720.0</v>
      </c>
      <c r="DE37" s="16">
        <v>180.0</v>
      </c>
      <c r="DF37" s="14" t="s">
        <v>203</v>
      </c>
      <c r="DG37" s="14" t="s">
        <v>203</v>
      </c>
      <c r="DH37" s="14" t="s">
        <v>203</v>
      </c>
      <c r="DI37" s="17">
        <v>1320.0</v>
      </c>
      <c r="DJ37" s="16">
        <v>640.0</v>
      </c>
      <c r="DK37" s="14" t="s">
        <v>203</v>
      </c>
      <c r="DL37" s="14" t="s">
        <v>203</v>
      </c>
      <c r="DM37" s="14" t="s">
        <v>203</v>
      </c>
      <c r="DN37" s="14" t="s">
        <v>203</v>
      </c>
      <c r="DO37" s="14" t="s">
        <v>203</v>
      </c>
      <c r="DP37" s="14" t="s">
        <v>203</v>
      </c>
      <c r="DQ37" s="14" t="s">
        <v>203</v>
      </c>
      <c r="DR37" s="14" t="s">
        <v>203</v>
      </c>
      <c r="DS37" s="16">
        <v>905.0</v>
      </c>
      <c r="DT37" s="16">
        <v>341.0</v>
      </c>
      <c r="DU37" s="17">
        <v>7418.0</v>
      </c>
      <c r="DV37" s="17">
        <v>2645.0</v>
      </c>
      <c r="DW37" s="16">
        <v>45.0</v>
      </c>
      <c r="DX37" s="16">
        <v>8.0</v>
      </c>
      <c r="DY37" s="16">
        <v>259.0</v>
      </c>
      <c r="DZ37" s="16">
        <v>74.0</v>
      </c>
      <c r="EA37" s="16">
        <v>92.0</v>
      </c>
      <c r="EB37" s="16">
        <v>31.0</v>
      </c>
      <c r="EC37" s="14" t="s">
        <v>203</v>
      </c>
      <c r="ED37" s="16">
        <v>68.0</v>
      </c>
      <c r="EE37" s="16">
        <v>65.0</v>
      </c>
      <c r="EF37" s="14" t="s">
        <v>203</v>
      </c>
      <c r="EG37" s="14" t="s">
        <v>203</v>
      </c>
    </row>
    <row r="38" ht="15.75" customHeight="1">
      <c r="A38" s="14" t="s">
        <v>200</v>
      </c>
      <c r="B38" s="14" t="s">
        <v>206</v>
      </c>
      <c r="C38" s="18">
        <v>44337.0</v>
      </c>
      <c r="D38" s="14" t="s">
        <v>202</v>
      </c>
      <c r="E38" s="16">
        <v>18.0</v>
      </c>
      <c r="F38" s="16">
        <v>229.0</v>
      </c>
      <c r="G38" s="16">
        <v>87.0</v>
      </c>
      <c r="H38" s="16">
        <v>9.0</v>
      </c>
      <c r="I38" s="17">
        <v>1461.0</v>
      </c>
      <c r="J38" s="14" t="s">
        <v>203</v>
      </c>
      <c r="K38" s="14" t="s">
        <v>203</v>
      </c>
      <c r="L38" s="16">
        <v>911.0</v>
      </c>
      <c r="M38" s="17">
        <v>1346.0</v>
      </c>
      <c r="N38" s="14" t="s">
        <v>203</v>
      </c>
      <c r="O38" s="17">
        <v>1236.0</v>
      </c>
      <c r="P38" s="14" t="s">
        <v>203</v>
      </c>
      <c r="Q38" s="17">
        <v>1197.0</v>
      </c>
      <c r="R38" s="14" t="s">
        <v>203</v>
      </c>
      <c r="S38" s="17">
        <v>1197.0</v>
      </c>
      <c r="T38" s="17">
        <v>1346.0</v>
      </c>
      <c r="U38" s="14" t="s">
        <v>203</v>
      </c>
      <c r="V38" s="17">
        <v>1236.0</v>
      </c>
      <c r="W38" s="14" t="s">
        <v>203</v>
      </c>
      <c r="X38" s="17">
        <v>1197.0</v>
      </c>
      <c r="Y38" s="14" t="s">
        <v>203</v>
      </c>
      <c r="Z38" s="17">
        <v>1346.0</v>
      </c>
      <c r="AA38" s="14" t="s">
        <v>203</v>
      </c>
      <c r="AB38" s="17">
        <v>1236.0</v>
      </c>
      <c r="AC38" s="14" t="s">
        <v>203</v>
      </c>
      <c r="AD38" s="17">
        <v>1197.0</v>
      </c>
      <c r="AE38" s="14" t="s">
        <v>203</v>
      </c>
      <c r="AF38" s="17">
        <v>1346.0</v>
      </c>
      <c r="AG38" s="17">
        <v>1236.0</v>
      </c>
      <c r="AH38" s="17">
        <v>1182.0</v>
      </c>
      <c r="AI38" s="16">
        <v>986.0</v>
      </c>
      <c r="AJ38" s="17">
        <v>1182.0</v>
      </c>
      <c r="AK38" s="14" t="s">
        <v>203</v>
      </c>
      <c r="AL38" s="17">
        <v>1182.0</v>
      </c>
      <c r="AM38" s="14" t="s">
        <v>203</v>
      </c>
      <c r="AN38" s="17">
        <v>1181.0</v>
      </c>
      <c r="AO38" s="14" t="s">
        <v>203</v>
      </c>
      <c r="AP38" s="17">
        <v>1372.0</v>
      </c>
      <c r="AQ38" s="14" t="s">
        <v>203</v>
      </c>
      <c r="AR38" s="16">
        <v>436.0</v>
      </c>
      <c r="AS38" s="14" t="s">
        <v>203</v>
      </c>
      <c r="AT38" s="14" t="s">
        <v>203</v>
      </c>
      <c r="AU38" s="17">
        <v>1780.0</v>
      </c>
      <c r="AV38" s="14" t="s">
        <v>203</v>
      </c>
      <c r="AW38" s="17">
        <v>4960.0</v>
      </c>
      <c r="AX38" s="17">
        <v>1330.0</v>
      </c>
      <c r="AY38" s="17">
        <v>4010.0</v>
      </c>
      <c r="AZ38" s="17">
        <v>3948.0</v>
      </c>
      <c r="BA38" s="17">
        <v>2628.0</v>
      </c>
      <c r="BB38" s="17">
        <v>2345.0</v>
      </c>
      <c r="BC38" s="17">
        <v>1380.0</v>
      </c>
      <c r="BD38" s="17">
        <v>1380.0</v>
      </c>
      <c r="BE38" s="17">
        <v>2700.0</v>
      </c>
      <c r="BF38" s="14" t="s">
        <v>203</v>
      </c>
      <c r="BG38" s="16">
        <v>2.0</v>
      </c>
      <c r="BH38" s="16">
        <v>16.0</v>
      </c>
      <c r="BI38" s="14" t="s">
        <v>203</v>
      </c>
      <c r="BJ38" s="14" t="s">
        <v>203</v>
      </c>
      <c r="BK38" s="17">
        <v>1760.0</v>
      </c>
      <c r="BL38" s="16">
        <v>620.0</v>
      </c>
      <c r="BM38" s="16">
        <v>20.0</v>
      </c>
      <c r="BN38" s="14" t="s">
        <v>203</v>
      </c>
      <c r="BO38" s="14" t="s">
        <v>203</v>
      </c>
      <c r="BP38" s="14" t="s">
        <v>203</v>
      </c>
      <c r="BQ38" s="14" t="s">
        <v>203</v>
      </c>
      <c r="BR38" s="14" t="s">
        <v>203</v>
      </c>
      <c r="BS38" s="14" t="s">
        <v>203</v>
      </c>
      <c r="BT38" s="14" t="s">
        <v>203</v>
      </c>
      <c r="BU38" s="17">
        <v>4760.0</v>
      </c>
      <c r="BV38" s="17">
        <v>1560.0</v>
      </c>
      <c r="BW38" s="14" t="s">
        <v>203</v>
      </c>
      <c r="BX38" s="14" t="s">
        <v>203</v>
      </c>
      <c r="BY38" s="14" t="s">
        <v>203</v>
      </c>
      <c r="BZ38" s="17">
        <v>1315.0</v>
      </c>
      <c r="CA38" s="16">
        <v>475.0</v>
      </c>
      <c r="CB38" s="14" t="s">
        <v>203</v>
      </c>
      <c r="CC38" s="14" t="s">
        <v>203</v>
      </c>
      <c r="CD38" s="14" t="s">
        <v>203</v>
      </c>
      <c r="CE38" s="17">
        <v>3820.0</v>
      </c>
      <c r="CF38" s="17">
        <v>1050.0</v>
      </c>
      <c r="CG38" s="14" t="s">
        <v>203</v>
      </c>
      <c r="CH38" s="14" t="s">
        <v>203</v>
      </c>
      <c r="CI38" s="14" t="s">
        <v>203</v>
      </c>
      <c r="CJ38" s="17">
        <v>3740.0</v>
      </c>
      <c r="CK38" s="17">
        <v>1052.0</v>
      </c>
      <c r="CL38" s="14" t="s">
        <v>203</v>
      </c>
      <c r="CM38" s="14" t="s">
        <v>203</v>
      </c>
      <c r="CN38" s="14" t="s">
        <v>203</v>
      </c>
      <c r="CO38" s="17">
        <v>2466.0</v>
      </c>
      <c r="CP38" s="16">
        <v>436.0</v>
      </c>
      <c r="CQ38" s="14" t="s">
        <v>203</v>
      </c>
      <c r="CR38" s="14" t="s">
        <v>203</v>
      </c>
      <c r="CS38" s="14" t="s">
        <v>203</v>
      </c>
      <c r="CT38" s="17">
        <v>2415.0</v>
      </c>
      <c r="CU38" s="17">
        <v>1370.0</v>
      </c>
      <c r="CV38" s="14" t="s">
        <v>203</v>
      </c>
      <c r="CW38" s="14" t="s">
        <v>203</v>
      </c>
      <c r="CX38" s="14" t="s">
        <v>203</v>
      </c>
      <c r="CY38" s="17">
        <v>1260.0</v>
      </c>
      <c r="CZ38" s="16">
        <v>570.0</v>
      </c>
      <c r="DA38" s="14" t="s">
        <v>203</v>
      </c>
      <c r="DB38" s="14" t="s">
        <v>203</v>
      </c>
      <c r="DC38" s="14" t="s">
        <v>203</v>
      </c>
      <c r="DD38" s="17">
        <v>1250.0</v>
      </c>
      <c r="DE38" s="16">
        <v>550.0</v>
      </c>
      <c r="DF38" s="14" t="s">
        <v>203</v>
      </c>
      <c r="DG38" s="14" t="s">
        <v>203</v>
      </c>
      <c r="DH38" s="14" t="s">
        <v>203</v>
      </c>
      <c r="DI38" s="17">
        <v>2640.0</v>
      </c>
      <c r="DJ38" s="17">
        <v>1580.0</v>
      </c>
      <c r="DK38" s="14" t="s">
        <v>203</v>
      </c>
      <c r="DL38" s="14" t="s">
        <v>203</v>
      </c>
      <c r="DM38" s="14" t="s">
        <v>203</v>
      </c>
      <c r="DN38" s="14" t="s">
        <v>203</v>
      </c>
      <c r="DO38" s="14" t="s">
        <v>203</v>
      </c>
      <c r="DP38" s="14" t="s">
        <v>203</v>
      </c>
      <c r="DQ38" s="14" t="s">
        <v>203</v>
      </c>
      <c r="DR38" s="14" t="s">
        <v>203</v>
      </c>
      <c r="DS38" s="17">
        <v>1710.0</v>
      </c>
      <c r="DT38" s="16">
        <v>686.0</v>
      </c>
      <c r="DU38" s="17">
        <v>15718.0</v>
      </c>
      <c r="DV38" s="17">
        <v>6197.0</v>
      </c>
      <c r="DW38" s="16">
        <v>87.0</v>
      </c>
      <c r="DX38" s="16">
        <v>23.0</v>
      </c>
      <c r="DY38" s="16">
        <v>558.0</v>
      </c>
      <c r="DZ38" s="16">
        <v>131.0</v>
      </c>
      <c r="EA38" s="16">
        <v>196.0</v>
      </c>
      <c r="EB38" s="16">
        <v>31.0</v>
      </c>
      <c r="EC38" s="14" t="s">
        <v>203</v>
      </c>
      <c r="ED38" s="16">
        <v>183.0</v>
      </c>
      <c r="EE38" s="16">
        <v>151.0</v>
      </c>
      <c r="EF38" s="16">
        <v>3.0</v>
      </c>
      <c r="EG38" s="16">
        <v>45.0</v>
      </c>
    </row>
    <row r="39" ht="15.75" customHeight="1">
      <c r="A39" s="14" t="s">
        <v>200</v>
      </c>
      <c r="B39" s="14" t="s">
        <v>200</v>
      </c>
      <c r="C39" s="18">
        <v>44337.0</v>
      </c>
      <c r="D39" s="14" t="s">
        <v>202</v>
      </c>
      <c r="E39" s="16">
        <v>43.0</v>
      </c>
      <c r="F39" s="16">
        <v>775.0</v>
      </c>
      <c r="G39" s="16">
        <v>121.0</v>
      </c>
      <c r="H39" s="16">
        <v>9.0</v>
      </c>
      <c r="I39" s="17">
        <v>2657.0</v>
      </c>
      <c r="J39" s="14" t="s">
        <v>203</v>
      </c>
      <c r="K39" s="14" t="s">
        <v>203</v>
      </c>
      <c r="L39" s="17">
        <v>1083.0</v>
      </c>
      <c r="M39" s="17">
        <v>2325.0</v>
      </c>
      <c r="N39" s="14" t="s">
        <v>203</v>
      </c>
      <c r="O39" s="17">
        <v>2305.0</v>
      </c>
      <c r="P39" s="14" t="s">
        <v>203</v>
      </c>
      <c r="Q39" s="17">
        <v>2262.0</v>
      </c>
      <c r="R39" s="14" t="s">
        <v>203</v>
      </c>
      <c r="S39" s="17">
        <v>2271.0</v>
      </c>
      <c r="T39" s="17">
        <v>2325.0</v>
      </c>
      <c r="U39" s="14" t="s">
        <v>203</v>
      </c>
      <c r="V39" s="17">
        <v>2305.0</v>
      </c>
      <c r="W39" s="14" t="s">
        <v>203</v>
      </c>
      <c r="X39" s="17">
        <v>2262.0</v>
      </c>
      <c r="Y39" s="14" t="s">
        <v>203</v>
      </c>
      <c r="Z39" s="17">
        <v>2325.0</v>
      </c>
      <c r="AA39" s="14" t="s">
        <v>203</v>
      </c>
      <c r="AB39" s="17">
        <v>2305.0</v>
      </c>
      <c r="AC39" s="14" t="s">
        <v>203</v>
      </c>
      <c r="AD39" s="17">
        <v>2262.0</v>
      </c>
      <c r="AE39" s="14" t="s">
        <v>203</v>
      </c>
      <c r="AF39" s="17">
        <v>2325.0</v>
      </c>
      <c r="AG39" s="17">
        <v>2305.0</v>
      </c>
      <c r="AH39" s="17">
        <v>2166.0</v>
      </c>
      <c r="AI39" s="17">
        <v>1273.0</v>
      </c>
      <c r="AJ39" s="17">
        <v>2147.0</v>
      </c>
      <c r="AK39" s="14" t="s">
        <v>203</v>
      </c>
      <c r="AL39" s="17">
        <v>2147.0</v>
      </c>
      <c r="AM39" s="14" t="s">
        <v>203</v>
      </c>
      <c r="AN39" s="17">
        <v>1708.0</v>
      </c>
      <c r="AO39" s="14" t="s">
        <v>203</v>
      </c>
      <c r="AP39" s="17">
        <v>2103.0</v>
      </c>
      <c r="AQ39" s="14" t="s">
        <v>203</v>
      </c>
      <c r="AR39" s="16">
        <v>626.0</v>
      </c>
      <c r="AS39" s="14" t="s">
        <v>203</v>
      </c>
      <c r="AT39" s="14" t="s">
        <v>203</v>
      </c>
      <c r="AU39" s="17">
        <v>3460.0</v>
      </c>
      <c r="AV39" s="14" t="s">
        <v>203</v>
      </c>
      <c r="AW39" s="17">
        <v>8474.0</v>
      </c>
      <c r="AX39" s="17">
        <v>2560.0</v>
      </c>
      <c r="AY39" s="17">
        <v>7220.0</v>
      </c>
      <c r="AZ39" s="17">
        <v>7128.0</v>
      </c>
      <c r="BA39" s="17">
        <v>4662.0</v>
      </c>
      <c r="BB39" s="17">
        <v>3775.0</v>
      </c>
      <c r="BC39" s="17">
        <v>2510.0</v>
      </c>
      <c r="BD39" s="17">
        <v>2520.0</v>
      </c>
      <c r="BE39" s="17">
        <v>4110.0</v>
      </c>
      <c r="BF39" s="14" t="s">
        <v>203</v>
      </c>
      <c r="BG39" s="16">
        <v>1.0</v>
      </c>
      <c r="BH39" s="16">
        <v>17.0</v>
      </c>
      <c r="BI39" s="16">
        <v>13.0</v>
      </c>
      <c r="BJ39" s="16">
        <v>15.0</v>
      </c>
      <c r="BK39" s="17">
        <v>3400.0</v>
      </c>
      <c r="BL39" s="17">
        <v>1240.0</v>
      </c>
      <c r="BM39" s="14" t="s">
        <v>203</v>
      </c>
      <c r="BN39" s="14" t="s">
        <v>203</v>
      </c>
      <c r="BO39" s="14" t="s">
        <v>203</v>
      </c>
      <c r="BP39" s="14" t="s">
        <v>203</v>
      </c>
      <c r="BQ39" s="14" t="s">
        <v>203</v>
      </c>
      <c r="BR39" s="14" t="s">
        <v>203</v>
      </c>
      <c r="BS39" s="14" t="s">
        <v>203</v>
      </c>
      <c r="BT39" s="14" t="s">
        <v>203</v>
      </c>
      <c r="BU39" s="17">
        <v>8130.0</v>
      </c>
      <c r="BV39" s="17">
        <v>2500.0</v>
      </c>
      <c r="BW39" s="14" t="s">
        <v>203</v>
      </c>
      <c r="BX39" s="14" t="s">
        <v>203</v>
      </c>
      <c r="BY39" s="14" t="s">
        <v>203</v>
      </c>
      <c r="BZ39" s="17">
        <v>2190.0</v>
      </c>
      <c r="CA39" s="16">
        <v>850.0</v>
      </c>
      <c r="CB39" s="14" t="s">
        <v>203</v>
      </c>
      <c r="CC39" s="14" t="s">
        <v>203</v>
      </c>
      <c r="CD39" s="14" t="s">
        <v>203</v>
      </c>
      <c r="CE39" s="17">
        <v>6670.0</v>
      </c>
      <c r="CF39" s="17">
        <v>1940.0</v>
      </c>
      <c r="CG39" s="14" t="s">
        <v>203</v>
      </c>
      <c r="CH39" s="14" t="s">
        <v>203</v>
      </c>
      <c r="CI39" s="14" t="s">
        <v>203</v>
      </c>
      <c r="CJ39" s="17">
        <v>6418.0</v>
      </c>
      <c r="CK39" s="17">
        <v>2094.0</v>
      </c>
      <c r="CL39" s="14" t="s">
        <v>203</v>
      </c>
      <c r="CM39" s="14" t="s">
        <v>203</v>
      </c>
      <c r="CN39" s="14" t="s">
        <v>203</v>
      </c>
      <c r="CO39" s="17">
        <v>4456.0</v>
      </c>
      <c r="CP39" s="17">
        <v>1201.0</v>
      </c>
      <c r="CQ39" s="14" t="s">
        <v>203</v>
      </c>
      <c r="CR39" s="14" t="s">
        <v>203</v>
      </c>
      <c r="CS39" s="14" t="s">
        <v>203</v>
      </c>
      <c r="CT39" s="17">
        <v>3830.0</v>
      </c>
      <c r="CU39" s="17">
        <v>2750.0</v>
      </c>
      <c r="CV39" s="14" t="s">
        <v>203</v>
      </c>
      <c r="CW39" s="14" t="s">
        <v>203</v>
      </c>
      <c r="CX39" s="14" t="s">
        <v>203</v>
      </c>
      <c r="CY39" s="17">
        <v>2500.0</v>
      </c>
      <c r="CZ39" s="17">
        <v>1240.0</v>
      </c>
      <c r="DA39" s="14" t="s">
        <v>203</v>
      </c>
      <c r="DB39" s="14" t="s">
        <v>203</v>
      </c>
      <c r="DC39" s="14" t="s">
        <v>203</v>
      </c>
      <c r="DD39" s="17">
        <v>2440.0</v>
      </c>
      <c r="DE39" s="17">
        <v>1200.0</v>
      </c>
      <c r="DF39" s="14" t="s">
        <v>203</v>
      </c>
      <c r="DG39" s="14" t="s">
        <v>203</v>
      </c>
      <c r="DH39" s="14" t="s">
        <v>203</v>
      </c>
      <c r="DI39" s="17">
        <v>4260.0</v>
      </c>
      <c r="DJ39" s="17">
        <v>1870.0</v>
      </c>
      <c r="DK39" s="14" t="s">
        <v>203</v>
      </c>
      <c r="DL39" s="14" t="s">
        <v>203</v>
      </c>
      <c r="DM39" s="14" t="s">
        <v>203</v>
      </c>
      <c r="DN39" s="14" t="s">
        <v>203</v>
      </c>
      <c r="DO39" s="14" t="s">
        <v>203</v>
      </c>
      <c r="DP39" s="14" t="s">
        <v>203</v>
      </c>
      <c r="DQ39" s="14" t="s">
        <v>203</v>
      </c>
      <c r="DR39" s="14" t="s">
        <v>203</v>
      </c>
      <c r="DS39" s="17">
        <v>2967.0</v>
      </c>
      <c r="DT39" s="17">
        <v>2328.0</v>
      </c>
      <c r="DU39" s="17">
        <v>26100.0</v>
      </c>
      <c r="DV39" s="17">
        <v>8088.0</v>
      </c>
      <c r="DW39" s="16">
        <v>211.0</v>
      </c>
      <c r="DX39" s="16">
        <v>55.0</v>
      </c>
      <c r="DY39" s="17">
        <v>1129.0</v>
      </c>
      <c r="DZ39" s="16">
        <v>371.0</v>
      </c>
      <c r="EA39" s="16">
        <v>278.0</v>
      </c>
      <c r="EB39" s="16">
        <v>351.0</v>
      </c>
      <c r="EC39" s="16">
        <v>10.0</v>
      </c>
      <c r="ED39" s="16">
        <v>293.0</v>
      </c>
      <c r="EE39" s="16">
        <v>273.0</v>
      </c>
      <c r="EF39" s="16">
        <v>89.0</v>
      </c>
      <c r="EG39" s="16">
        <v>60.0</v>
      </c>
    </row>
    <row r="40" ht="15.75" customHeight="1">
      <c r="A40" s="14" t="s">
        <v>200</v>
      </c>
      <c r="B40" s="14" t="s">
        <v>209</v>
      </c>
      <c r="C40" s="18">
        <v>44337.0</v>
      </c>
      <c r="D40" s="14" t="s">
        <v>202</v>
      </c>
      <c r="E40" s="16">
        <v>13.0</v>
      </c>
      <c r="F40" s="16">
        <v>123.0</v>
      </c>
      <c r="G40" s="16">
        <v>50.0</v>
      </c>
      <c r="H40" s="16">
        <v>2.0</v>
      </c>
      <c r="I40" s="16">
        <v>611.0</v>
      </c>
      <c r="J40" s="14" t="s">
        <v>203</v>
      </c>
      <c r="K40" s="14" t="s">
        <v>203</v>
      </c>
      <c r="L40" s="16">
        <v>299.0</v>
      </c>
      <c r="M40" s="16">
        <v>589.0</v>
      </c>
      <c r="N40" s="14" t="s">
        <v>203</v>
      </c>
      <c r="O40" s="16">
        <v>547.0</v>
      </c>
      <c r="P40" s="14" t="s">
        <v>203</v>
      </c>
      <c r="Q40" s="16">
        <v>503.0</v>
      </c>
      <c r="R40" s="14" t="s">
        <v>203</v>
      </c>
      <c r="S40" s="16">
        <v>503.0</v>
      </c>
      <c r="T40" s="16">
        <v>589.0</v>
      </c>
      <c r="U40" s="14" t="s">
        <v>203</v>
      </c>
      <c r="V40" s="16">
        <v>547.0</v>
      </c>
      <c r="W40" s="14" t="s">
        <v>203</v>
      </c>
      <c r="X40" s="16">
        <v>503.0</v>
      </c>
      <c r="Y40" s="14" t="s">
        <v>203</v>
      </c>
      <c r="Z40" s="16">
        <v>589.0</v>
      </c>
      <c r="AA40" s="14" t="s">
        <v>203</v>
      </c>
      <c r="AB40" s="16">
        <v>547.0</v>
      </c>
      <c r="AC40" s="14" t="s">
        <v>203</v>
      </c>
      <c r="AD40" s="16">
        <v>503.0</v>
      </c>
      <c r="AE40" s="14" t="s">
        <v>203</v>
      </c>
      <c r="AF40" s="16">
        <v>589.0</v>
      </c>
      <c r="AG40" s="16">
        <v>540.0</v>
      </c>
      <c r="AH40" s="16">
        <v>593.0</v>
      </c>
      <c r="AI40" s="16">
        <v>467.0</v>
      </c>
      <c r="AJ40" s="16">
        <v>593.0</v>
      </c>
      <c r="AK40" s="14" t="s">
        <v>203</v>
      </c>
      <c r="AL40" s="16">
        <v>592.0</v>
      </c>
      <c r="AM40" s="14" t="s">
        <v>203</v>
      </c>
      <c r="AN40" s="16">
        <v>644.0</v>
      </c>
      <c r="AO40" s="14" t="s">
        <v>203</v>
      </c>
      <c r="AP40" s="16">
        <v>528.0</v>
      </c>
      <c r="AQ40" s="14" t="s">
        <v>203</v>
      </c>
      <c r="AR40" s="16">
        <v>16.0</v>
      </c>
      <c r="AS40" s="14" t="s">
        <v>203</v>
      </c>
      <c r="AT40" s="14" t="s">
        <v>203</v>
      </c>
      <c r="AU40" s="16">
        <v>780.0</v>
      </c>
      <c r="AV40" s="14" t="s">
        <v>203</v>
      </c>
      <c r="AW40" s="17">
        <v>2100.0</v>
      </c>
      <c r="AX40" s="16">
        <v>590.0</v>
      </c>
      <c r="AY40" s="17">
        <v>1750.0</v>
      </c>
      <c r="AZ40" s="17">
        <v>1752.0</v>
      </c>
      <c r="BA40" s="17">
        <v>1130.0</v>
      </c>
      <c r="BB40" s="17">
        <v>1175.0</v>
      </c>
      <c r="BC40" s="16">
        <v>650.0</v>
      </c>
      <c r="BD40" s="16">
        <v>650.0</v>
      </c>
      <c r="BE40" s="17">
        <v>1220.0</v>
      </c>
      <c r="BF40" s="14" t="s">
        <v>203</v>
      </c>
      <c r="BG40" s="16">
        <v>2.0</v>
      </c>
      <c r="BH40" s="16">
        <v>23.0</v>
      </c>
      <c r="BI40" s="14" t="s">
        <v>203</v>
      </c>
      <c r="BJ40" s="14" t="s">
        <v>203</v>
      </c>
      <c r="BK40" s="16">
        <v>960.0</v>
      </c>
      <c r="BL40" s="16">
        <v>320.0</v>
      </c>
      <c r="BM40" s="14" t="s">
        <v>203</v>
      </c>
      <c r="BN40" s="14" t="s">
        <v>203</v>
      </c>
      <c r="BO40" s="14" t="s">
        <v>203</v>
      </c>
      <c r="BP40" s="14" t="s">
        <v>203</v>
      </c>
      <c r="BQ40" s="14" t="s">
        <v>203</v>
      </c>
      <c r="BR40" s="14" t="s">
        <v>203</v>
      </c>
      <c r="BS40" s="14" t="s">
        <v>203</v>
      </c>
      <c r="BT40" s="14" t="s">
        <v>203</v>
      </c>
      <c r="BU40" s="17">
        <v>2200.0</v>
      </c>
      <c r="BV40" s="16">
        <v>700.0</v>
      </c>
      <c r="BW40" s="14" t="s">
        <v>203</v>
      </c>
      <c r="BX40" s="14" t="s">
        <v>203</v>
      </c>
      <c r="BY40" s="14" t="s">
        <v>203</v>
      </c>
      <c r="BZ40" s="16">
        <v>650.0</v>
      </c>
      <c r="CA40" s="16">
        <v>145.0</v>
      </c>
      <c r="CB40" s="14" t="s">
        <v>203</v>
      </c>
      <c r="CC40" s="14" t="s">
        <v>203</v>
      </c>
      <c r="CD40" s="14" t="s">
        <v>203</v>
      </c>
      <c r="CE40" s="17">
        <v>1890.0</v>
      </c>
      <c r="CF40" s="16">
        <v>310.0</v>
      </c>
      <c r="CG40" s="14" t="s">
        <v>203</v>
      </c>
      <c r="CH40" s="14" t="s">
        <v>203</v>
      </c>
      <c r="CI40" s="14" t="s">
        <v>203</v>
      </c>
      <c r="CJ40" s="17">
        <v>1912.0</v>
      </c>
      <c r="CK40" s="16">
        <v>346.0</v>
      </c>
      <c r="CL40" s="14" t="s">
        <v>203</v>
      </c>
      <c r="CM40" s="14" t="s">
        <v>203</v>
      </c>
      <c r="CN40" s="14" t="s">
        <v>203</v>
      </c>
      <c r="CO40" s="17">
        <v>1212.0</v>
      </c>
      <c r="CP40" s="16">
        <v>183.0</v>
      </c>
      <c r="CQ40" s="14" t="s">
        <v>203</v>
      </c>
      <c r="CR40" s="14" t="s">
        <v>203</v>
      </c>
      <c r="CS40" s="14" t="s">
        <v>203</v>
      </c>
      <c r="CT40" s="17">
        <v>1490.0</v>
      </c>
      <c r="CU40" s="16">
        <v>680.0</v>
      </c>
      <c r="CV40" s="14" t="s">
        <v>203</v>
      </c>
      <c r="CW40" s="14" t="s">
        <v>203</v>
      </c>
      <c r="CX40" s="14" t="s">
        <v>203</v>
      </c>
      <c r="CY40" s="16">
        <v>730.0</v>
      </c>
      <c r="CZ40" s="16">
        <v>200.0</v>
      </c>
      <c r="DA40" s="16">
        <v>20.0</v>
      </c>
      <c r="DB40" s="16">
        <v>50.0</v>
      </c>
      <c r="DC40" s="14" t="s">
        <v>203</v>
      </c>
      <c r="DD40" s="16">
        <v>730.0</v>
      </c>
      <c r="DE40" s="16">
        <v>270.0</v>
      </c>
      <c r="DF40" s="14" t="s">
        <v>203</v>
      </c>
      <c r="DG40" s="14" t="s">
        <v>203</v>
      </c>
      <c r="DH40" s="14" t="s">
        <v>203</v>
      </c>
      <c r="DI40" s="17">
        <v>1280.0</v>
      </c>
      <c r="DJ40" s="16">
        <v>540.0</v>
      </c>
      <c r="DK40" s="14" t="s">
        <v>203</v>
      </c>
      <c r="DL40" s="14" t="s">
        <v>203</v>
      </c>
      <c r="DM40" s="14" t="s">
        <v>203</v>
      </c>
      <c r="DN40" s="14" t="s">
        <v>203</v>
      </c>
      <c r="DO40" s="14" t="s">
        <v>203</v>
      </c>
      <c r="DP40" s="14" t="s">
        <v>203</v>
      </c>
      <c r="DQ40" s="14" t="s">
        <v>203</v>
      </c>
      <c r="DR40" s="14" t="s">
        <v>203</v>
      </c>
      <c r="DS40" s="16">
        <v>983.0</v>
      </c>
      <c r="DT40" s="16">
        <v>389.0</v>
      </c>
      <c r="DU40" s="17">
        <v>9082.0</v>
      </c>
      <c r="DV40" s="17">
        <v>2670.0</v>
      </c>
      <c r="DW40" s="16">
        <v>49.0</v>
      </c>
      <c r="DX40" s="16">
        <v>12.0</v>
      </c>
      <c r="DY40" s="16">
        <v>361.0</v>
      </c>
      <c r="DZ40" s="16">
        <v>87.0</v>
      </c>
      <c r="EA40" s="16">
        <v>91.0</v>
      </c>
      <c r="EB40" s="16">
        <v>32.0</v>
      </c>
      <c r="EC40" s="14" t="s">
        <v>203</v>
      </c>
      <c r="ED40" s="16">
        <v>83.0</v>
      </c>
      <c r="EE40" s="16">
        <v>78.0</v>
      </c>
      <c r="EF40" s="16">
        <v>28.0</v>
      </c>
      <c r="EG40" s="16">
        <v>89.0</v>
      </c>
    </row>
    <row r="41" ht="15.75" customHeight="1">
      <c r="A41" s="14" t="s">
        <v>200</v>
      </c>
      <c r="B41" s="14" t="s">
        <v>205</v>
      </c>
      <c r="C41" s="18">
        <v>44337.0</v>
      </c>
      <c r="D41" s="14" t="s">
        <v>210</v>
      </c>
      <c r="E41" s="16">
        <v>17.0</v>
      </c>
      <c r="F41" s="16">
        <v>228.0</v>
      </c>
      <c r="G41" s="16">
        <v>54.0</v>
      </c>
      <c r="H41" s="16">
        <v>0.0</v>
      </c>
      <c r="I41" s="16">
        <v>864.0</v>
      </c>
      <c r="J41" s="14" t="s">
        <v>203</v>
      </c>
      <c r="K41" s="14" t="s">
        <v>203</v>
      </c>
      <c r="L41" s="16">
        <v>325.0</v>
      </c>
      <c r="M41" s="16">
        <v>868.0</v>
      </c>
      <c r="N41" s="14" t="s">
        <v>203</v>
      </c>
      <c r="O41" s="16">
        <v>766.0</v>
      </c>
      <c r="P41" s="14" t="s">
        <v>203</v>
      </c>
      <c r="Q41" s="16">
        <v>828.0</v>
      </c>
      <c r="R41" s="14" t="s">
        <v>203</v>
      </c>
      <c r="S41" s="16">
        <v>826.0</v>
      </c>
      <c r="T41" s="16">
        <v>868.0</v>
      </c>
      <c r="U41" s="14" t="s">
        <v>203</v>
      </c>
      <c r="V41" s="16">
        <v>766.0</v>
      </c>
      <c r="W41" s="14" t="s">
        <v>203</v>
      </c>
      <c r="X41" s="16">
        <v>828.0</v>
      </c>
      <c r="Y41" s="14" t="s">
        <v>203</v>
      </c>
      <c r="Z41" s="16">
        <v>868.0</v>
      </c>
      <c r="AA41" s="14" t="s">
        <v>203</v>
      </c>
      <c r="AB41" s="16">
        <v>766.0</v>
      </c>
      <c r="AC41" s="14" t="s">
        <v>203</v>
      </c>
      <c r="AD41" s="16">
        <v>828.0</v>
      </c>
      <c r="AE41" s="14" t="s">
        <v>203</v>
      </c>
      <c r="AF41" s="16">
        <v>868.0</v>
      </c>
      <c r="AG41" s="16">
        <v>766.0</v>
      </c>
      <c r="AH41" s="16">
        <v>775.0</v>
      </c>
      <c r="AI41" s="16">
        <v>472.0</v>
      </c>
      <c r="AJ41" s="16">
        <v>775.0</v>
      </c>
      <c r="AK41" s="14" t="s">
        <v>203</v>
      </c>
      <c r="AL41" s="16">
        <v>775.0</v>
      </c>
      <c r="AM41" s="14" t="s">
        <v>203</v>
      </c>
      <c r="AN41" s="16">
        <v>594.0</v>
      </c>
      <c r="AO41" s="14" t="s">
        <v>203</v>
      </c>
      <c r="AP41" s="16">
        <v>712.0</v>
      </c>
      <c r="AQ41" s="14" t="s">
        <v>203</v>
      </c>
      <c r="AR41" s="16">
        <v>230.0</v>
      </c>
      <c r="AS41" s="14" t="s">
        <v>203</v>
      </c>
      <c r="AT41" s="14" t="s">
        <v>203</v>
      </c>
      <c r="AU41" s="17">
        <v>1140.0</v>
      </c>
      <c r="AV41" s="14" t="s">
        <v>203</v>
      </c>
      <c r="AW41" s="17">
        <v>2980.0</v>
      </c>
      <c r="AX41" s="16">
        <v>890.0</v>
      </c>
      <c r="AY41" s="17">
        <v>2570.0</v>
      </c>
      <c r="AZ41" s="17">
        <v>2546.0</v>
      </c>
      <c r="BA41" s="17">
        <v>1657.0</v>
      </c>
      <c r="BB41" s="17">
        <v>1400.0</v>
      </c>
      <c r="BC41" s="16">
        <v>890.0</v>
      </c>
      <c r="BD41" s="16">
        <v>900.0</v>
      </c>
      <c r="BE41" s="17">
        <v>1400.0</v>
      </c>
      <c r="BF41" s="14" t="s">
        <v>203</v>
      </c>
      <c r="BG41" s="16">
        <v>3.0</v>
      </c>
      <c r="BH41" s="16">
        <v>19.0</v>
      </c>
      <c r="BI41" s="14" t="s">
        <v>203</v>
      </c>
      <c r="BJ41" s="14" t="s">
        <v>203</v>
      </c>
      <c r="BK41" s="17">
        <v>1680.0</v>
      </c>
      <c r="BL41" s="16">
        <v>500.0</v>
      </c>
      <c r="BM41" s="14" t="s">
        <v>203</v>
      </c>
      <c r="BN41" s="14" t="s">
        <v>203</v>
      </c>
      <c r="BO41" s="14" t="s">
        <v>203</v>
      </c>
      <c r="BP41" s="14" t="s">
        <v>203</v>
      </c>
      <c r="BQ41" s="14" t="s">
        <v>203</v>
      </c>
      <c r="BR41" s="14" t="s">
        <v>203</v>
      </c>
      <c r="BS41" s="14" t="s">
        <v>203</v>
      </c>
      <c r="BT41" s="14" t="s">
        <v>203</v>
      </c>
      <c r="BU41" s="17">
        <v>4060.0</v>
      </c>
      <c r="BV41" s="17">
        <v>1080.0</v>
      </c>
      <c r="BW41" s="14" t="s">
        <v>203</v>
      </c>
      <c r="BX41" s="14" t="s">
        <v>203</v>
      </c>
      <c r="BY41" s="14" t="s">
        <v>203</v>
      </c>
      <c r="BZ41" s="17">
        <v>1205.0</v>
      </c>
      <c r="CA41" s="16">
        <v>315.0</v>
      </c>
      <c r="CB41" s="14" t="s">
        <v>203</v>
      </c>
      <c r="CC41" s="14" t="s">
        <v>203</v>
      </c>
      <c r="CD41" s="14" t="s">
        <v>203</v>
      </c>
      <c r="CE41" s="17">
        <v>3250.0</v>
      </c>
      <c r="CF41" s="16">
        <v>680.0</v>
      </c>
      <c r="CG41" s="14" t="s">
        <v>203</v>
      </c>
      <c r="CH41" s="14" t="s">
        <v>203</v>
      </c>
      <c r="CI41" s="14" t="s">
        <v>203</v>
      </c>
      <c r="CJ41" s="17">
        <v>3402.0</v>
      </c>
      <c r="CK41" s="16">
        <v>856.0</v>
      </c>
      <c r="CL41" s="14" t="s">
        <v>203</v>
      </c>
      <c r="CM41" s="14" t="s">
        <v>203</v>
      </c>
      <c r="CN41" s="14" t="s">
        <v>203</v>
      </c>
      <c r="CO41" s="17">
        <v>2122.0</v>
      </c>
      <c r="CP41" s="16">
        <v>365.0</v>
      </c>
      <c r="CQ41" s="14" t="s">
        <v>203</v>
      </c>
      <c r="CR41" s="14" t="s">
        <v>203</v>
      </c>
      <c r="CS41" s="14" t="s">
        <v>203</v>
      </c>
      <c r="CT41" s="17">
        <v>2470.0</v>
      </c>
      <c r="CU41" s="17">
        <v>1035.0</v>
      </c>
      <c r="CV41" s="14" t="s">
        <v>203</v>
      </c>
      <c r="CW41" s="14" t="s">
        <v>203</v>
      </c>
      <c r="CX41" s="14" t="s">
        <v>203</v>
      </c>
      <c r="CY41" s="17">
        <v>1370.0</v>
      </c>
      <c r="CZ41" s="16">
        <v>480.0</v>
      </c>
      <c r="DA41" s="14" t="s">
        <v>203</v>
      </c>
      <c r="DB41" s="14" t="s">
        <v>203</v>
      </c>
      <c r="DC41" s="14" t="s">
        <v>203</v>
      </c>
      <c r="DD41" s="17">
        <v>1380.0</v>
      </c>
      <c r="DE41" s="16">
        <v>480.0</v>
      </c>
      <c r="DF41" s="14" t="s">
        <v>203</v>
      </c>
      <c r="DG41" s="14" t="s">
        <v>203</v>
      </c>
      <c r="DH41" s="14" t="s">
        <v>203</v>
      </c>
      <c r="DI41" s="17">
        <v>2420.0</v>
      </c>
      <c r="DJ41" s="17">
        <v>1020.0</v>
      </c>
      <c r="DK41" s="14" t="s">
        <v>203</v>
      </c>
      <c r="DL41" s="14" t="s">
        <v>203</v>
      </c>
      <c r="DM41" s="14" t="s">
        <v>203</v>
      </c>
      <c r="DN41" s="14" t="s">
        <v>203</v>
      </c>
      <c r="DO41" s="14" t="s">
        <v>203</v>
      </c>
      <c r="DP41" s="14" t="s">
        <v>203</v>
      </c>
      <c r="DQ41" s="14" t="s">
        <v>203</v>
      </c>
      <c r="DR41" s="14" t="s">
        <v>203</v>
      </c>
      <c r="DS41" s="17">
        <v>1610.0</v>
      </c>
      <c r="DT41" s="16">
        <v>692.0</v>
      </c>
      <c r="DU41" s="17">
        <v>11902.0</v>
      </c>
      <c r="DV41" s="17">
        <v>2932.0</v>
      </c>
      <c r="DW41" s="16">
        <v>106.0</v>
      </c>
      <c r="DX41" s="16">
        <v>29.0</v>
      </c>
      <c r="DY41" s="16">
        <v>418.0</v>
      </c>
      <c r="DZ41" s="16">
        <v>153.0</v>
      </c>
      <c r="EA41" s="16">
        <v>177.0</v>
      </c>
      <c r="EB41" s="16">
        <v>75.0</v>
      </c>
      <c r="EC41" s="14" t="s">
        <v>203</v>
      </c>
      <c r="ED41" s="16">
        <v>105.0</v>
      </c>
      <c r="EE41" s="16">
        <v>102.0</v>
      </c>
      <c r="EF41" s="16">
        <v>3.0</v>
      </c>
      <c r="EG41" s="16">
        <v>3.0</v>
      </c>
    </row>
    <row r="42" ht="15.75" customHeight="1">
      <c r="A42" s="14" t="s">
        <v>200</v>
      </c>
      <c r="B42" s="14" t="s">
        <v>204</v>
      </c>
      <c r="C42" s="15">
        <v>44368.0</v>
      </c>
      <c r="D42" s="14" t="s">
        <v>202</v>
      </c>
      <c r="E42" s="16">
        <v>16.0</v>
      </c>
      <c r="F42" s="16">
        <v>286.0</v>
      </c>
      <c r="G42" s="16">
        <v>52.0</v>
      </c>
      <c r="H42" s="16">
        <v>12.0</v>
      </c>
      <c r="I42" s="17">
        <v>1221.0</v>
      </c>
      <c r="J42" s="14" t="s">
        <v>203</v>
      </c>
      <c r="K42" s="14" t="s">
        <v>203</v>
      </c>
      <c r="L42" s="16">
        <v>560.0</v>
      </c>
      <c r="M42" s="17">
        <v>1278.0</v>
      </c>
      <c r="N42" s="14" t="s">
        <v>203</v>
      </c>
      <c r="O42" s="17">
        <v>1178.0</v>
      </c>
      <c r="P42" s="14" t="s">
        <v>203</v>
      </c>
      <c r="Q42" s="17">
        <v>1198.0</v>
      </c>
      <c r="R42" s="14" t="s">
        <v>203</v>
      </c>
      <c r="S42" s="17">
        <v>1198.0</v>
      </c>
      <c r="T42" s="17">
        <v>1324.0</v>
      </c>
      <c r="U42" s="14" t="s">
        <v>203</v>
      </c>
      <c r="V42" s="17">
        <v>1237.0</v>
      </c>
      <c r="W42" s="14" t="s">
        <v>203</v>
      </c>
      <c r="X42" s="17">
        <v>1213.0</v>
      </c>
      <c r="Y42" s="14" t="s">
        <v>203</v>
      </c>
      <c r="Z42" s="17">
        <v>1204.0</v>
      </c>
      <c r="AA42" s="14" t="s">
        <v>203</v>
      </c>
      <c r="AB42" s="17">
        <v>1224.0</v>
      </c>
      <c r="AC42" s="14" t="s">
        <v>203</v>
      </c>
      <c r="AD42" s="17">
        <v>1213.0</v>
      </c>
      <c r="AE42" s="14" t="s">
        <v>203</v>
      </c>
      <c r="AF42" s="17">
        <v>1287.0</v>
      </c>
      <c r="AG42" s="17">
        <v>1244.0</v>
      </c>
      <c r="AH42" s="17">
        <v>1206.0</v>
      </c>
      <c r="AI42" s="16">
        <v>799.0</v>
      </c>
      <c r="AJ42" s="17">
        <v>1188.0</v>
      </c>
      <c r="AK42" s="14" t="s">
        <v>203</v>
      </c>
      <c r="AL42" s="17">
        <v>1188.0</v>
      </c>
      <c r="AM42" s="14" t="s">
        <v>203</v>
      </c>
      <c r="AN42" s="16">
        <v>994.0</v>
      </c>
      <c r="AO42" s="14" t="s">
        <v>203</v>
      </c>
      <c r="AP42" s="17">
        <v>1189.0</v>
      </c>
      <c r="AQ42" s="14" t="s">
        <v>203</v>
      </c>
      <c r="AR42" s="16">
        <v>344.0</v>
      </c>
      <c r="AS42" s="14" t="s">
        <v>203</v>
      </c>
      <c r="AT42" s="14" t="s">
        <v>203</v>
      </c>
      <c r="AU42" s="17">
        <v>1500.0</v>
      </c>
      <c r="AV42" s="14" t="s">
        <v>203</v>
      </c>
      <c r="AW42" s="17">
        <v>4980.0</v>
      </c>
      <c r="AX42" s="17">
        <v>1535.0</v>
      </c>
      <c r="AY42" s="17">
        <v>4140.0</v>
      </c>
      <c r="AZ42" s="17">
        <v>4058.0</v>
      </c>
      <c r="BA42" s="17">
        <v>3072.0</v>
      </c>
      <c r="BB42" s="17">
        <v>2210.0</v>
      </c>
      <c r="BC42" s="17">
        <v>1460.0</v>
      </c>
      <c r="BD42" s="17">
        <v>1380.0</v>
      </c>
      <c r="BE42" s="17">
        <v>2300.0</v>
      </c>
      <c r="BF42" s="14" t="s">
        <v>203</v>
      </c>
      <c r="BG42" s="16">
        <v>2.0</v>
      </c>
      <c r="BH42" s="16">
        <v>25.0</v>
      </c>
      <c r="BI42" s="14" t="s">
        <v>203</v>
      </c>
      <c r="BJ42" s="14" t="s">
        <v>203</v>
      </c>
      <c r="BK42" s="17">
        <v>1840.0</v>
      </c>
      <c r="BL42" s="16">
        <v>540.0</v>
      </c>
      <c r="BM42" s="14" t="s">
        <v>203</v>
      </c>
      <c r="BN42" s="14" t="s">
        <v>203</v>
      </c>
      <c r="BO42" s="14" t="s">
        <v>203</v>
      </c>
      <c r="BP42" s="14" t="s">
        <v>203</v>
      </c>
      <c r="BQ42" s="14" t="s">
        <v>203</v>
      </c>
      <c r="BR42" s="14" t="s">
        <v>203</v>
      </c>
      <c r="BS42" s="14" t="s">
        <v>203</v>
      </c>
      <c r="BT42" s="14" t="s">
        <v>203</v>
      </c>
      <c r="BU42" s="17">
        <v>5140.0</v>
      </c>
      <c r="BV42" s="17">
        <v>1700.0</v>
      </c>
      <c r="BW42" s="14" t="s">
        <v>203</v>
      </c>
      <c r="BX42" s="14" t="s">
        <v>203</v>
      </c>
      <c r="BY42" s="14" t="s">
        <v>203</v>
      </c>
      <c r="BZ42" s="17">
        <v>1470.0</v>
      </c>
      <c r="CA42" s="16">
        <v>350.0</v>
      </c>
      <c r="CB42" s="14" t="s">
        <v>203</v>
      </c>
      <c r="CC42" s="14" t="s">
        <v>203</v>
      </c>
      <c r="CD42" s="14" t="s">
        <v>203</v>
      </c>
      <c r="CE42" s="17">
        <v>4130.0</v>
      </c>
      <c r="CF42" s="17">
        <v>1060.0</v>
      </c>
      <c r="CG42" s="14" t="s">
        <v>203</v>
      </c>
      <c r="CH42" s="14" t="s">
        <v>203</v>
      </c>
      <c r="CI42" s="14" t="s">
        <v>203</v>
      </c>
      <c r="CJ42" s="17">
        <v>3894.0</v>
      </c>
      <c r="CK42" s="17">
        <v>1102.0</v>
      </c>
      <c r="CL42" s="14" t="s">
        <v>203</v>
      </c>
      <c r="CM42" s="14" t="s">
        <v>203</v>
      </c>
      <c r="CN42" s="14" t="s">
        <v>203</v>
      </c>
      <c r="CO42" s="17">
        <v>2597.0</v>
      </c>
      <c r="CP42" s="16">
        <v>741.0</v>
      </c>
      <c r="CQ42" s="14" t="s">
        <v>203</v>
      </c>
      <c r="CR42" s="14" t="s">
        <v>203</v>
      </c>
      <c r="CS42" s="14" t="s">
        <v>203</v>
      </c>
      <c r="CT42" s="17">
        <v>2510.0</v>
      </c>
      <c r="CU42" s="17">
        <v>1305.0</v>
      </c>
      <c r="CV42" s="14" t="s">
        <v>203</v>
      </c>
      <c r="CW42" s="14" t="s">
        <v>203</v>
      </c>
      <c r="CX42" s="14" t="s">
        <v>203</v>
      </c>
      <c r="CY42" s="17">
        <v>1660.0</v>
      </c>
      <c r="CZ42" s="16">
        <v>660.0</v>
      </c>
      <c r="DA42" s="14" t="s">
        <v>203</v>
      </c>
      <c r="DB42" s="14" t="s">
        <v>203</v>
      </c>
      <c r="DC42" s="14" t="s">
        <v>203</v>
      </c>
      <c r="DD42" s="17">
        <v>1660.0</v>
      </c>
      <c r="DE42" s="16">
        <v>660.0</v>
      </c>
      <c r="DF42" s="14" t="s">
        <v>203</v>
      </c>
      <c r="DG42" s="14" t="s">
        <v>203</v>
      </c>
      <c r="DH42" s="14" t="s">
        <v>203</v>
      </c>
      <c r="DI42" s="17">
        <v>2460.0</v>
      </c>
      <c r="DJ42" s="17">
        <v>1350.0</v>
      </c>
      <c r="DK42" s="14" t="s">
        <v>203</v>
      </c>
      <c r="DL42" s="14" t="s">
        <v>203</v>
      </c>
      <c r="DM42" s="14" t="s">
        <v>203</v>
      </c>
      <c r="DN42" s="14" t="s">
        <v>203</v>
      </c>
      <c r="DO42" s="14" t="s">
        <v>203</v>
      </c>
      <c r="DP42" s="14" t="s">
        <v>203</v>
      </c>
      <c r="DQ42" s="14" t="s">
        <v>203</v>
      </c>
      <c r="DR42" s="14" t="s">
        <v>203</v>
      </c>
      <c r="DS42" s="17">
        <v>1874.0</v>
      </c>
      <c r="DT42" s="17">
        <v>1186.0</v>
      </c>
      <c r="DU42" s="17">
        <v>14447.0</v>
      </c>
      <c r="DV42" s="17">
        <v>10838.0</v>
      </c>
      <c r="DW42" s="16">
        <v>88.0</v>
      </c>
      <c r="DX42" s="16">
        <v>32.0</v>
      </c>
      <c r="DY42" s="16">
        <v>430.0</v>
      </c>
      <c r="DZ42" s="16">
        <v>71.0</v>
      </c>
      <c r="EA42" s="16">
        <v>185.0</v>
      </c>
      <c r="EB42" s="16">
        <v>111.0</v>
      </c>
      <c r="EC42" s="14" t="s">
        <v>203</v>
      </c>
      <c r="ED42" s="16">
        <v>194.0</v>
      </c>
      <c r="EE42" s="16">
        <v>193.0</v>
      </c>
      <c r="EF42" s="14" t="s">
        <v>203</v>
      </c>
      <c r="EG42" s="14" t="s">
        <v>203</v>
      </c>
    </row>
    <row r="43" ht="15.75" customHeight="1">
      <c r="A43" s="14" t="s">
        <v>200</v>
      </c>
      <c r="B43" s="14" t="s">
        <v>201</v>
      </c>
      <c r="C43" s="15">
        <v>44368.0</v>
      </c>
      <c r="D43" s="14" t="s">
        <v>202</v>
      </c>
      <c r="E43" s="16">
        <v>24.0</v>
      </c>
      <c r="F43" s="16">
        <v>552.0</v>
      </c>
      <c r="G43" s="16">
        <v>104.0</v>
      </c>
      <c r="H43" s="16">
        <v>10.0</v>
      </c>
      <c r="I43" s="17">
        <v>1299.0</v>
      </c>
      <c r="J43" s="14" t="s">
        <v>203</v>
      </c>
      <c r="K43" s="14" t="s">
        <v>203</v>
      </c>
      <c r="L43" s="16">
        <v>767.0</v>
      </c>
      <c r="M43" s="17">
        <v>1409.0</v>
      </c>
      <c r="N43" s="14" t="s">
        <v>203</v>
      </c>
      <c r="O43" s="17">
        <v>1177.0</v>
      </c>
      <c r="P43" s="14" t="s">
        <v>203</v>
      </c>
      <c r="Q43" s="17">
        <v>1100.0</v>
      </c>
      <c r="R43" s="14" t="s">
        <v>203</v>
      </c>
      <c r="S43" s="17">
        <v>1100.0</v>
      </c>
      <c r="T43" s="17">
        <v>1409.0</v>
      </c>
      <c r="U43" s="14" t="s">
        <v>203</v>
      </c>
      <c r="V43" s="17">
        <v>1177.0</v>
      </c>
      <c r="W43" s="14" t="s">
        <v>203</v>
      </c>
      <c r="X43" s="17">
        <v>1100.0</v>
      </c>
      <c r="Y43" s="14" t="s">
        <v>203</v>
      </c>
      <c r="Z43" s="17">
        <v>1409.0</v>
      </c>
      <c r="AA43" s="14" t="s">
        <v>203</v>
      </c>
      <c r="AB43" s="17">
        <v>1177.0</v>
      </c>
      <c r="AC43" s="14" t="s">
        <v>203</v>
      </c>
      <c r="AD43" s="17">
        <v>1100.0</v>
      </c>
      <c r="AE43" s="14" t="s">
        <v>203</v>
      </c>
      <c r="AF43" s="17">
        <v>1409.0</v>
      </c>
      <c r="AG43" s="17">
        <v>1177.0</v>
      </c>
      <c r="AH43" s="17">
        <v>1075.0</v>
      </c>
      <c r="AI43" s="16">
        <v>681.0</v>
      </c>
      <c r="AJ43" s="17">
        <v>1075.0</v>
      </c>
      <c r="AK43" s="14" t="s">
        <v>203</v>
      </c>
      <c r="AL43" s="17">
        <v>1075.0</v>
      </c>
      <c r="AM43" s="14" t="s">
        <v>203</v>
      </c>
      <c r="AN43" s="16">
        <v>464.0</v>
      </c>
      <c r="AO43" s="16">
        <v>5.0</v>
      </c>
      <c r="AP43" s="16">
        <v>689.0</v>
      </c>
      <c r="AQ43" s="14" t="s">
        <v>203</v>
      </c>
      <c r="AR43" s="16">
        <v>276.0</v>
      </c>
      <c r="AS43" s="14" t="s">
        <v>203</v>
      </c>
      <c r="AT43" s="14" t="s">
        <v>203</v>
      </c>
      <c r="AU43" s="17">
        <v>1660.0</v>
      </c>
      <c r="AV43" s="14" t="s">
        <v>203</v>
      </c>
      <c r="AW43" s="17">
        <v>4780.0</v>
      </c>
      <c r="AX43" s="17">
        <v>1200.0</v>
      </c>
      <c r="AY43" s="17">
        <v>3840.0</v>
      </c>
      <c r="AZ43" s="17">
        <v>3784.0</v>
      </c>
      <c r="BA43" s="17">
        <v>2597.0</v>
      </c>
      <c r="BB43" s="17">
        <v>1895.0</v>
      </c>
      <c r="BC43" s="17">
        <v>1400.0</v>
      </c>
      <c r="BD43" s="17">
        <v>1360.0</v>
      </c>
      <c r="BE43" s="17">
        <v>1320.0</v>
      </c>
      <c r="BF43" s="14" t="s">
        <v>203</v>
      </c>
      <c r="BG43" s="16">
        <v>-2.0</v>
      </c>
      <c r="BH43" s="16">
        <v>31.0</v>
      </c>
      <c r="BI43" s="16">
        <v>1.0</v>
      </c>
      <c r="BJ43" s="16">
        <v>21.0</v>
      </c>
      <c r="BK43" s="17">
        <v>2300.0</v>
      </c>
      <c r="BL43" s="16">
        <v>640.0</v>
      </c>
      <c r="BM43" s="14" t="s">
        <v>203</v>
      </c>
      <c r="BN43" s="14" t="s">
        <v>203</v>
      </c>
      <c r="BO43" s="14" t="s">
        <v>203</v>
      </c>
      <c r="BP43" s="14" t="s">
        <v>203</v>
      </c>
      <c r="BQ43" s="14" t="s">
        <v>203</v>
      </c>
      <c r="BR43" s="14" t="s">
        <v>203</v>
      </c>
      <c r="BS43" s="14" t="s">
        <v>203</v>
      </c>
      <c r="BT43" s="14" t="s">
        <v>203</v>
      </c>
      <c r="BU43" s="17">
        <v>6380.0</v>
      </c>
      <c r="BV43" s="17">
        <v>1600.0</v>
      </c>
      <c r="BW43" s="14" t="s">
        <v>203</v>
      </c>
      <c r="BX43" s="14" t="s">
        <v>203</v>
      </c>
      <c r="BY43" s="14" t="s">
        <v>203</v>
      </c>
      <c r="BZ43" s="17">
        <v>1775.0</v>
      </c>
      <c r="CA43" s="16">
        <v>575.0</v>
      </c>
      <c r="CB43" s="14" t="s">
        <v>203</v>
      </c>
      <c r="CC43" s="14" t="s">
        <v>203</v>
      </c>
      <c r="CD43" s="14" t="s">
        <v>203</v>
      </c>
      <c r="CE43" s="17">
        <v>4810.0</v>
      </c>
      <c r="CF43" s="16">
        <v>970.0</v>
      </c>
      <c r="CG43" s="14" t="s">
        <v>203</v>
      </c>
      <c r="CH43" s="14" t="s">
        <v>203</v>
      </c>
      <c r="CI43" s="14" t="s">
        <v>203</v>
      </c>
      <c r="CJ43" s="17">
        <v>4796.0</v>
      </c>
      <c r="CK43" s="17">
        <v>1012.0</v>
      </c>
      <c r="CL43" s="14" t="s">
        <v>203</v>
      </c>
      <c r="CM43" s="14" t="s">
        <v>203</v>
      </c>
      <c r="CN43" s="14" t="s">
        <v>203</v>
      </c>
      <c r="CO43" s="17">
        <v>3121.0</v>
      </c>
      <c r="CP43" s="16">
        <v>524.0</v>
      </c>
      <c r="CQ43" s="14" t="s">
        <v>203</v>
      </c>
      <c r="CR43" s="14" t="s">
        <v>203</v>
      </c>
      <c r="CS43" s="14" t="s">
        <v>203</v>
      </c>
      <c r="CT43" s="17">
        <v>3690.0</v>
      </c>
      <c r="CU43" s="17">
        <v>1795.0</v>
      </c>
      <c r="CV43" s="14" t="s">
        <v>203</v>
      </c>
      <c r="CW43" s="14" t="s">
        <v>203</v>
      </c>
      <c r="CX43" s="14" t="s">
        <v>203</v>
      </c>
      <c r="CY43" s="17">
        <v>2040.0</v>
      </c>
      <c r="CZ43" s="16">
        <v>640.0</v>
      </c>
      <c r="DA43" s="14" t="s">
        <v>203</v>
      </c>
      <c r="DB43" s="14" t="s">
        <v>203</v>
      </c>
      <c r="DC43" s="14" t="s">
        <v>203</v>
      </c>
      <c r="DD43" s="17">
        <v>2050.0</v>
      </c>
      <c r="DE43" s="16">
        <v>690.0</v>
      </c>
      <c r="DF43" s="14" t="s">
        <v>203</v>
      </c>
      <c r="DG43" s="14" t="s">
        <v>203</v>
      </c>
      <c r="DH43" s="14" t="s">
        <v>203</v>
      </c>
      <c r="DI43" s="17">
        <v>3660.0</v>
      </c>
      <c r="DJ43" s="17">
        <v>2340.0</v>
      </c>
      <c r="DK43" s="14" t="s">
        <v>203</v>
      </c>
      <c r="DL43" s="14" t="s">
        <v>203</v>
      </c>
      <c r="DM43" s="14" t="s">
        <v>203</v>
      </c>
      <c r="DN43" s="14" t="s">
        <v>203</v>
      </c>
      <c r="DO43" s="14" t="s">
        <v>203</v>
      </c>
      <c r="DP43" s="14" t="s">
        <v>203</v>
      </c>
      <c r="DQ43" s="14" t="s">
        <v>203</v>
      </c>
      <c r="DR43" s="14" t="s">
        <v>203</v>
      </c>
      <c r="DS43" s="17">
        <v>2234.0</v>
      </c>
      <c r="DT43" s="16">
        <v>755.0</v>
      </c>
      <c r="DU43" s="17">
        <v>21297.0</v>
      </c>
      <c r="DV43" s="17">
        <v>7346.0</v>
      </c>
      <c r="DW43" s="16">
        <v>116.0</v>
      </c>
      <c r="DX43" s="16">
        <v>35.0</v>
      </c>
      <c r="DY43" s="16">
        <v>943.0</v>
      </c>
      <c r="DZ43" s="16">
        <v>268.0</v>
      </c>
      <c r="EA43" s="16">
        <v>235.0</v>
      </c>
      <c r="EB43" s="16">
        <v>87.0</v>
      </c>
      <c r="EC43" s="14" t="s">
        <v>203</v>
      </c>
      <c r="ED43" s="16">
        <v>148.0</v>
      </c>
      <c r="EE43" s="16">
        <v>147.0</v>
      </c>
      <c r="EF43" s="16">
        <v>43.0</v>
      </c>
      <c r="EG43" s="16">
        <v>76.0</v>
      </c>
    </row>
    <row r="44" ht="15.75" customHeight="1">
      <c r="A44" s="14" t="s">
        <v>200</v>
      </c>
      <c r="B44" s="14" t="s">
        <v>208</v>
      </c>
      <c r="C44" s="15">
        <v>44368.0</v>
      </c>
      <c r="D44" s="14" t="s">
        <v>202</v>
      </c>
      <c r="E44" s="16">
        <v>19.0</v>
      </c>
      <c r="F44" s="16">
        <v>269.0</v>
      </c>
      <c r="G44" s="16">
        <v>91.0</v>
      </c>
      <c r="H44" s="16">
        <v>23.0</v>
      </c>
      <c r="I44" s="17">
        <v>2054.0</v>
      </c>
      <c r="J44" s="14" t="s">
        <v>203</v>
      </c>
      <c r="K44" s="14" t="s">
        <v>203</v>
      </c>
      <c r="L44" s="16">
        <v>731.0</v>
      </c>
      <c r="M44" s="17">
        <v>1959.0</v>
      </c>
      <c r="N44" s="14" t="s">
        <v>203</v>
      </c>
      <c r="O44" s="17">
        <v>1826.0</v>
      </c>
      <c r="P44" s="14" t="s">
        <v>203</v>
      </c>
      <c r="Q44" s="17">
        <v>1744.0</v>
      </c>
      <c r="R44" s="14" t="s">
        <v>203</v>
      </c>
      <c r="S44" s="17">
        <v>1744.0</v>
      </c>
      <c r="T44" s="17">
        <v>1959.0</v>
      </c>
      <c r="U44" s="14" t="s">
        <v>203</v>
      </c>
      <c r="V44" s="17">
        <v>1826.0</v>
      </c>
      <c r="W44" s="14" t="s">
        <v>203</v>
      </c>
      <c r="X44" s="17">
        <v>1744.0</v>
      </c>
      <c r="Y44" s="14" t="s">
        <v>203</v>
      </c>
      <c r="Z44" s="17">
        <v>1959.0</v>
      </c>
      <c r="AA44" s="14" t="s">
        <v>203</v>
      </c>
      <c r="AB44" s="17">
        <v>1826.0</v>
      </c>
      <c r="AC44" s="14" t="s">
        <v>203</v>
      </c>
      <c r="AD44" s="17">
        <v>1744.0</v>
      </c>
      <c r="AE44" s="14" t="s">
        <v>203</v>
      </c>
      <c r="AF44" s="17">
        <v>2001.0</v>
      </c>
      <c r="AG44" s="17">
        <v>1838.0</v>
      </c>
      <c r="AH44" s="17">
        <v>1750.0</v>
      </c>
      <c r="AI44" s="17">
        <v>1258.0</v>
      </c>
      <c r="AJ44" s="17">
        <v>1707.0</v>
      </c>
      <c r="AK44" s="14" t="s">
        <v>203</v>
      </c>
      <c r="AL44" s="17">
        <v>1723.0</v>
      </c>
      <c r="AM44" s="14" t="s">
        <v>203</v>
      </c>
      <c r="AN44" s="17">
        <v>1287.0</v>
      </c>
      <c r="AO44" s="14" t="s">
        <v>203</v>
      </c>
      <c r="AP44" s="17">
        <v>1433.0</v>
      </c>
      <c r="AQ44" s="14" t="s">
        <v>203</v>
      </c>
      <c r="AR44" s="16">
        <v>483.0</v>
      </c>
      <c r="AS44" s="14" t="s">
        <v>203</v>
      </c>
      <c r="AT44" s="14" t="s">
        <v>203</v>
      </c>
      <c r="AU44" s="17">
        <v>2490.0</v>
      </c>
      <c r="AV44" s="14" t="s">
        <v>203</v>
      </c>
      <c r="AW44" s="17">
        <v>6540.0</v>
      </c>
      <c r="AX44" s="17">
        <v>1955.0</v>
      </c>
      <c r="AY44" s="17">
        <v>5668.0</v>
      </c>
      <c r="AZ44" s="17">
        <v>5696.0</v>
      </c>
      <c r="BA44" s="17">
        <v>3800.0</v>
      </c>
      <c r="BB44" s="17">
        <v>3125.0</v>
      </c>
      <c r="BC44" s="17">
        <v>1940.0</v>
      </c>
      <c r="BD44" s="17">
        <v>1910.0</v>
      </c>
      <c r="BE44" s="17">
        <v>2920.0</v>
      </c>
      <c r="BF44" s="14" t="s">
        <v>203</v>
      </c>
      <c r="BG44" s="16">
        <v>-2.0</v>
      </c>
      <c r="BH44" s="16">
        <v>17.0</v>
      </c>
      <c r="BI44" s="14" t="s">
        <v>203</v>
      </c>
      <c r="BJ44" s="14" t="s">
        <v>203</v>
      </c>
      <c r="BK44" s="17">
        <v>2140.0</v>
      </c>
      <c r="BL44" s="16">
        <v>620.0</v>
      </c>
      <c r="BM44" s="14" t="s">
        <v>203</v>
      </c>
      <c r="BN44" s="14" t="s">
        <v>203</v>
      </c>
      <c r="BO44" s="14" t="s">
        <v>203</v>
      </c>
      <c r="BP44" s="14" t="s">
        <v>203</v>
      </c>
      <c r="BQ44" s="14" t="s">
        <v>203</v>
      </c>
      <c r="BR44" s="14" t="s">
        <v>203</v>
      </c>
      <c r="BS44" s="14" t="s">
        <v>203</v>
      </c>
      <c r="BT44" s="14" t="s">
        <v>203</v>
      </c>
      <c r="BU44" s="17">
        <v>6420.0</v>
      </c>
      <c r="BV44" s="16">
        <v>980.0</v>
      </c>
      <c r="BW44" s="14" t="s">
        <v>203</v>
      </c>
      <c r="BX44" s="14" t="s">
        <v>203</v>
      </c>
      <c r="BY44" s="14" t="s">
        <v>203</v>
      </c>
      <c r="BZ44" s="17">
        <v>1850.0</v>
      </c>
      <c r="CA44" s="16">
        <v>575.0</v>
      </c>
      <c r="CB44" s="14" t="s">
        <v>203</v>
      </c>
      <c r="CC44" s="14" t="s">
        <v>203</v>
      </c>
      <c r="CD44" s="14" t="s">
        <v>203</v>
      </c>
      <c r="CE44" s="17">
        <v>5470.0</v>
      </c>
      <c r="CF44" s="16">
        <v>610.0</v>
      </c>
      <c r="CG44" s="14" t="s">
        <v>203</v>
      </c>
      <c r="CH44" s="14" t="s">
        <v>203</v>
      </c>
      <c r="CI44" s="14" t="s">
        <v>203</v>
      </c>
      <c r="CJ44" s="17">
        <v>5402.0</v>
      </c>
      <c r="CK44" s="16">
        <v>772.0</v>
      </c>
      <c r="CL44" s="14" t="s">
        <v>203</v>
      </c>
      <c r="CM44" s="14" t="s">
        <v>203</v>
      </c>
      <c r="CN44" s="14" t="s">
        <v>203</v>
      </c>
      <c r="CO44" s="17">
        <v>3783.0</v>
      </c>
      <c r="CP44" s="16">
        <v>550.0</v>
      </c>
      <c r="CQ44" s="16">
        <v>46.0</v>
      </c>
      <c r="CR44" s="14" t="s">
        <v>203</v>
      </c>
      <c r="CS44" s="14" t="s">
        <v>203</v>
      </c>
      <c r="CT44" s="17">
        <v>3145.0</v>
      </c>
      <c r="CU44" s="17">
        <v>1390.0</v>
      </c>
      <c r="CV44" s="14" t="s">
        <v>203</v>
      </c>
      <c r="CW44" s="14" t="s">
        <v>203</v>
      </c>
      <c r="CX44" s="14" t="s">
        <v>203</v>
      </c>
      <c r="CY44" s="17">
        <v>1960.0</v>
      </c>
      <c r="CZ44" s="16">
        <v>740.0</v>
      </c>
      <c r="DA44" s="14" t="s">
        <v>203</v>
      </c>
      <c r="DB44" s="14" t="s">
        <v>203</v>
      </c>
      <c r="DC44" s="14" t="s">
        <v>203</v>
      </c>
      <c r="DD44" s="17">
        <v>1910.0</v>
      </c>
      <c r="DE44" s="16">
        <v>650.0</v>
      </c>
      <c r="DF44" s="14" t="s">
        <v>203</v>
      </c>
      <c r="DG44" s="14" t="s">
        <v>203</v>
      </c>
      <c r="DH44" s="14" t="s">
        <v>203</v>
      </c>
      <c r="DI44" s="17">
        <v>2910.0</v>
      </c>
      <c r="DJ44" s="17">
        <v>1170.0</v>
      </c>
      <c r="DK44" s="14" t="s">
        <v>203</v>
      </c>
      <c r="DL44" s="14" t="s">
        <v>203</v>
      </c>
      <c r="DM44" s="14" t="s">
        <v>203</v>
      </c>
      <c r="DN44" s="14" t="s">
        <v>203</v>
      </c>
      <c r="DO44" s="14" t="s">
        <v>203</v>
      </c>
      <c r="DP44" s="14" t="s">
        <v>203</v>
      </c>
      <c r="DQ44" s="14" t="s">
        <v>203</v>
      </c>
      <c r="DR44" s="14" t="s">
        <v>203</v>
      </c>
      <c r="DS44" s="17">
        <v>3505.0</v>
      </c>
      <c r="DT44" s="16">
        <v>818.0</v>
      </c>
      <c r="DU44" s="17">
        <v>18136.0</v>
      </c>
      <c r="DV44" s="17">
        <v>3728.0</v>
      </c>
      <c r="DW44" s="16">
        <v>197.0</v>
      </c>
      <c r="DX44" s="16">
        <v>22.0</v>
      </c>
      <c r="DY44" s="16">
        <v>415.0</v>
      </c>
      <c r="DZ44" s="16">
        <v>79.0</v>
      </c>
      <c r="EA44" s="16">
        <v>252.0</v>
      </c>
      <c r="EB44" s="16">
        <v>99.0</v>
      </c>
      <c r="EC44" s="14" t="s">
        <v>203</v>
      </c>
      <c r="ED44" s="16">
        <v>228.0</v>
      </c>
      <c r="EE44" s="16">
        <v>222.0</v>
      </c>
      <c r="EF44" s="16">
        <v>55.0</v>
      </c>
      <c r="EG44" s="16">
        <v>58.0</v>
      </c>
    </row>
    <row r="45" ht="15.75" customHeight="1">
      <c r="A45" s="14" t="s">
        <v>200</v>
      </c>
      <c r="B45" s="14" t="s">
        <v>207</v>
      </c>
      <c r="C45" s="15">
        <v>44368.0</v>
      </c>
      <c r="D45" s="14" t="s">
        <v>202</v>
      </c>
      <c r="E45" s="16">
        <v>10.0</v>
      </c>
      <c r="F45" s="16">
        <v>210.0</v>
      </c>
      <c r="G45" s="16">
        <v>30.0</v>
      </c>
      <c r="H45" s="16">
        <v>8.0</v>
      </c>
      <c r="I45" s="16">
        <v>634.0</v>
      </c>
      <c r="J45" s="14" t="s">
        <v>203</v>
      </c>
      <c r="K45" s="14" t="s">
        <v>203</v>
      </c>
      <c r="L45" s="16">
        <v>313.0</v>
      </c>
      <c r="M45" s="16">
        <v>557.0</v>
      </c>
      <c r="N45" s="14" t="s">
        <v>203</v>
      </c>
      <c r="O45" s="16">
        <v>538.0</v>
      </c>
      <c r="P45" s="14" t="s">
        <v>203</v>
      </c>
      <c r="Q45" s="16">
        <v>545.0</v>
      </c>
      <c r="R45" s="14" t="s">
        <v>203</v>
      </c>
      <c r="S45" s="16">
        <v>546.0</v>
      </c>
      <c r="T45" s="16">
        <v>557.0</v>
      </c>
      <c r="U45" s="14" t="s">
        <v>203</v>
      </c>
      <c r="V45" s="16">
        <v>538.0</v>
      </c>
      <c r="W45" s="14" t="s">
        <v>203</v>
      </c>
      <c r="X45" s="16">
        <v>546.0</v>
      </c>
      <c r="Y45" s="14" t="s">
        <v>203</v>
      </c>
      <c r="Z45" s="16">
        <v>557.0</v>
      </c>
      <c r="AA45" s="14" t="s">
        <v>203</v>
      </c>
      <c r="AB45" s="16">
        <v>537.0</v>
      </c>
      <c r="AC45" s="14" t="s">
        <v>203</v>
      </c>
      <c r="AD45" s="16">
        <v>547.0</v>
      </c>
      <c r="AE45" s="14" t="s">
        <v>203</v>
      </c>
      <c r="AF45" s="16">
        <v>557.0</v>
      </c>
      <c r="AG45" s="16">
        <v>538.0</v>
      </c>
      <c r="AH45" s="16">
        <v>520.0</v>
      </c>
      <c r="AI45" s="16">
        <v>425.0</v>
      </c>
      <c r="AJ45" s="16">
        <v>521.0</v>
      </c>
      <c r="AK45" s="14" t="s">
        <v>203</v>
      </c>
      <c r="AL45" s="16">
        <v>521.0</v>
      </c>
      <c r="AM45" s="14" t="s">
        <v>203</v>
      </c>
      <c r="AN45" s="16">
        <v>533.0</v>
      </c>
      <c r="AO45" s="14" t="s">
        <v>203</v>
      </c>
      <c r="AP45" s="16">
        <v>527.0</v>
      </c>
      <c r="AQ45" s="14" t="s">
        <v>203</v>
      </c>
      <c r="AR45" s="16">
        <v>70.0</v>
      </c>
      <c r="AS45" s="14" t="s">
        <v>203</v>
      </c>
      <c r="AT45" s="14" t="s">
        <v>203</v>
      </c>
      <c r="AU45" s="16">
        <v>860.0</v>
      </c>
      <c r="AV45" s="14" t="s">
        <v>203</v>
      </c>
      <c r="AW45" s="17">
        <v>2140.0</v>
      </c>
      <c r="AX45" s="16">
        <v>575.0</v>
      </c>
      <c r="AY45" s="17">
        <v>1690.0</v>
      </c>
      <c r="AZ45" s="17">
        <v>1674.0</v>
      </c>
      <c r="BA45" s="17">
        <v>1095.0</v>
      </c>
      <c r="BB45" s="17">
        <v>1045.0</v>
      </c>
      <c r="BC45" s="16">
        <v>630.0</v>
      </c>
      <c r="BD45" s="16">
        <v>630.0</v>
      </c>
      <c r="BE45" s="17">
        <v>1140.0</v>
      </c>
      <c r="BF45" s="14" t="s">
        <v>203</v>
      </c>
      <c r="BG45" s="16">
        <v>-1.0</v>
      </c>
      <c r="BH45" s="16">
        <v>14.0</v>
      </c>
      <c r="BI45" s="14" t="s">
        <v>203</v>
      </c>
      <c r="BJ45" s="14" t="s">
        <v>203</v>
      </c>
      <c r="BK45" s="16">
        <v>960.0</v>
      </c>
      <c r="BL45" s="16">
        <v>140.0</v>
      </c>
      <c r="BM45" s="14" t="s">
        <v>203</v>
      </c>
      <c r="BN45" s="14" t="s">
        <v>203</v>
      </c>
      <c r="BO45" s="14" t="s">
        <v>203</v>
      </c>
      <c r="BP45" s="14" t="s">
        <v>203</v>
      </c>
      <c r="BQ45" s="14" t="s">
        <v>203</v>
      </c>
      <c r="BR45" s="14" t="s">
        <v>203</v>
      </c>
      <c r="BS45" s="14" t="s">
        <v>203</v>
      </c>
      <c r="BT45" s="14" t="s">
        <v>203</v>
      </c>
      <c r="BU45" s="17">
        <v>2480.0</v>
      </c>
      <c r="BV45" s="16">
        <v>460.0</v>
      </c>
      <c r="BW45" s="14" t="s">
        <v>203</v>
      </c>
      <c r="BX45" s="14" t="s">
        <v>203</v>
      </c>
      <c r="BY45" s="14" t="s">
        <v>203</v>
      </c>
      <c r="BZ45" s="16">
        <v>700.0</v>
      </c>
      <c r="CA45" s="16">
        <v>185.0</v>
      </c>
      <c r="CB45" s="14" t="s">
        <v>203</v>
      </c>
      <c r="CC45" s="14" t="s">
        <v>203</v>
      </c>
      <c r="CD45" s="14" t="s">
        <v>203</v>
      </c>
      <c r="CE45" s="17">
        <v>1920.0</v>
      </c>
      <c r="CF45" s="16">
        <v>360.0</v>
      </c>
      <c r="CG45" s="14" t="s">
        <v>203</v>
      </c>
      <c r="CH45" s="14" t="s">
        <v>203</v>
      </c>
      <c r="CI45" s="14" t="s">
        <v>203</v>
      </c>
      <c r="CJ45" s="17">
        <v>1826.0</v>
      </c>
      <c r="CK45" s="16">
        <v>256.0</v>
      </c>
      <c r="CL45" s="14" t="s">
        <v>203</v>
      </c>
      <c r="CM45" s="14" t="s">
        <v>203</v>
      </c>
      <c r="CN45" s="14" t="s">
        <v>203</v>
      </c>
      <c r="CO45" s="17">
        <v>1259.0</v>
      </c>
      <c r="CP45" s="16">
        <v>171.0</v>
      </c>
      <c r="CQ45" s="14" t="s">
        <v>203</v>
      </c>
      <c r="CR45" s="14" t="s">
        <v>203</v>
      </c>
      <c r="CS45" s="14" t="s">
        <v>203</v>
      </c>
      <c r="CT45" s="17">
        <v>1400.0</v>
      </c>
      <c r="CU45" s="16">
        <v>555.0</v>
      </c>
      <c r="CV45" s="14" t="s">
        <v>203</v>
      </c>
      <c r="CW45" s="14" t="s">
        <v>203</v>
      </c>
      <c r="CX45" s="14" t="s">
        <v>203</v>
      </c>
      <c r="CY45" s="16">
        <v>780.0</v>
      </c>
      <c r="CZ45" s="16">
        <v>230.0</v>
      </c>
      <c r="DA45" s="14" t="s">
        <v>203</v>
      </c>
      <c r="DB45" s="14" t="s">
        <v>203</v>
      </c>
      <c r="DC45" s="14" t="s">
        <v>203</v>
      </c>
      <c r="DD45" s="16">
        <v>780.0</v>
      </c>
      <c r="DE45" s="16">
        <v>230.0</v>
      </c>
      <c r="DF45" s="14" t="s">
        <v>203</v>
      </c>
      <c r="DG45" s="14" t="s">
        <v>203</v>
      </c>
      <c r="DH45" s="14" t="s">
        <v>203</v>
      </c>
      <c r="DI45" s="17">
        <v>1540.0</v>
      </c>
      <c r="DJ45" s="16">
        <v>520.0</v>
      </c>
      <c r="DK45" s="14" t="s">
        <v>203</v>
      </c>
      <c r="DL45" s="14" t="s">
        <v>203</v>
      </c>
      <c r="DM45" s="14" t="s">
        <v>203</v>
      </c>
      <c r="DN45" s="14" t="s">
        <v>203</v>
      </c>
      <c r="DO45" s="14" t="s">
        <v>203</v>
      </c>
      <c r="DP45" s="14" t="s">
        <v>203</v>
      </c>
      <c r="DQ45" s="14" t="s">
        <v>203</v>
      </c>
      <c r="DR45" s="14" t="s">
        <v>203</v>
      </c>
      <c r="DS45" s="16">
        <v>895.0</v>
      </c>
      <c r="DT45" s="16">
        <v>245.0</v>
      </c>
      <c r="DU45" s="17">
        <v>8730.0</v>
      </c>
      <c r="DV45" s="17">
        <v>2895.0</v>
      </c>
      <c r="DW45" s="16">
        <v>47.0</v>
      </c>
      <c r="DX45" s="16">
        <v>6.0</v>
      </c>
      <c r="DY45" s="16">
        <v>301.0</v>
      </c>
      <c r="DZ45" s="16">
        <v>61.0</v>
      </c>
      <c r="EA45" s="16">
        <v>86.0</v>
      </c>
      <c r="EB45" s="16">
        <v>17.0</v>
      </c>
      <c r="EC45" s="14" t="s">
        <v>203</v>
      </c>
      <c r="ED45" s="16">
        <v>73.0</v>
      </c>
      <c r="EE45" s="16">
        <v>72.0</v>
      </c>
      <c r="EF45" s="14" t="s">
        <v>203</v>
      </c>
      <c r="EG45" s="14" t="s">
        <v>203</v>
      </c>
    </row>
    <row r="46" ht="15.75" customHeight="1">
      <c r="A46" s="14" t="s">
        <v>200</v>
      </c>
      <c r="B46" s="14" t="s">
        <v>205</v>
      </c>
      <c r="C46" s="15">
        <v>44368.0</v>
      </c>
      <c r="D46" s="14" t="s">
        <v>202</v>
      </c>
      <c r="E46" s="16">
        <v>17.0</v>
      </c>
      <c r="F46" s="16">
        <v>241.0</v>
      </c>
      <c r="G46" s="16">
        <v>64.0</v>
      </c>
      <c r="H46" s="16">
        <v>1.0</v>
      </c>
      <c r="I46" s="16">
        <v>921.0</v>
      </c>
      <c r="J46" s="14" t="s">
        <v>203</v>
      </c>
      <c r="K46" s="14" t="s">
        <v>203</v>
      </c>
      <c r="L46" s="16">
        <v>363.0</v>
      </c>
      <c r="M46" s="16">
        <v>931.0</v>
      </c>
      <c r="N46" s="14" t="s">
        <v>203</v>
      </c>
      <c r="O46" s="16">
        <v>855.0</v>
      </c>
      <c r="P46" s="14" t="s">
        <v>203</v>
      </c>
      <c r="Q46" s="16">
        <v>800.0</v>
      </c>
      <c r="R46" s="14" t="s">
        <v>203</v>
      </c>
      <c r="S46" s="16">
        <v>800.0</v>
      </c>
      <c r="T46" s="16">
        <v>931.0</v>
      </c>
      <c r="U46" s="14" t="s">
        <v>203</v>
      </c>
      <c r="V46" s="16">
        <v>855.0</v>
      </c>
      <c r="W46" s="14" t="s">
        <v>203</v>
      </c>
      <c r="X46" s="16">
        <v>800.0</v>
      </c>
      <c r="Y46" s="14" t="s">
        <v>203</v>
      </c>
      <c r="Z46" s="16">
        <v>931.0</v>
      </c>
      <c r="AA46" s="14" t="s">
        <v>203</v>
      </c>
      <c r="AB46" s="16">
        <v>855.0</v>
      </c>
      <c r="AC46" s="14" t="s">
        <v>203</v>
      </c>
      <c r="AD46" s="16">
        <v>800.0</v>
      </c>
      <c r="AE46" s="14" t="s">
        <v>203</v>
      </c>
      <c r="AF46" s="16">
        <v>931.0</v>
      </c>
      <c r="AG46" s="16">
        <v>855.0</v>
      </c>
      <c r="AH46" s="16">
        <v>855.0</v>
      </c>
      <c r="AI46" s="16">
        <v>513.0</v>
      </c>
      <c r="AJ46" s="16">
        <v>855.0</v>
      </c>
      <c r="AK46" s="14" t="s">
        <v>203</v>
      </c>
      <c r="AL46" s="16">
        <v>855.0</v>
      </c>
      <c r="AM46" s="14" t="s">
        <v>203</v>
      </c>
      <c r="AN46" s="16">
        <v>679.0</v>
      </c>
      <c r="AO46" s="14" t="s">
        <v>203</v>
      </c>
      <c r="AP46" s="16">
        <v>670.0</v>
      </c>
      <c r="AQ46" s="14" t="s">
        <v>203</v>
      </c>
      <c r="AR46" s="16">
        <v>265.0</v>
      </c>
      <c r="AS46" s="14" t="s">
        <v>203</v>
      </c>
      <c r="AT46" s="14" t="s">
        <v>203</v>
      </c>
      <c r="AU46" s="17">
        <v>1260.0</v>
      </c>
      <c r="AV46" s="14" t="s">
        <v>203</v>
      </c>
      <c r="AW46" s="17">
        <v>3200.0</v>
      </c>
      <c r="AX46" s="16">
        <v>870.0</v>
      </c>
      <c r="AY46" s="17">
        <v>2670.0</v>
      </c>
      <c r="AZ46" s="17">
        <v>2652.0</v>
      </c>
      <c r="BA46" s="17">
        <v>1802.0</v>
      </c>
      <c r="BB46" s="17">
        <v>1460.0</v>
      </c>
      <c r="BC46" s="16">
        <v>930.0</v>
      </c>
      <c r="BD46" s="16">
        <v>930.0</v>
      </c>
      <c r="BE46" s="17">
        <v>1390.0</v>
      </c>
      <c r="BF46" s="14" t="s">
        <v>203</v>
      </c>
      <c r="BG46" s="16">
        <v>2.0</v>
      </c>
      <c r="BH46" s="16">
        <v>23.0</v>
      </c>
      <c r="BI46" s="14" t="s">
        <v>203</v>
      </c>
      <c r="BJ46" s="14" t="s">
        <v>203</v>
      </c>
      <c r="BK46" s="17">
        <v>1820.0</v>
      </c>
      <c r="BL46" s="16">
        <v>560.0</v>
      </c>
      <c r="BM46" s="14" t="s">
        <v>203</v>
      </c>
      <c r="BN46" s="14" t="s">
        <v>203</v>
      </c>
      <c r="BO46" s="14" t="s">
        <v>203</v>
      </c>
      <c r="BP46" s="14" t="s">
        <v>203</v>
      </c>
      <c r="BQ46" s="14" t="s">
        <v>203</v>
      </c>
      <c r="BR46" s="14" t="s">
        <v>203</v>
      </c>
      <c r="BS46" s="14" t="s">
        <v>203</v>
      </c>
      <c r="BT46" s="14" t="s">
        <v>203</v>
      </c>
      <c r="BU46" s="17">
        <v>4380.0</v>
      </c>
      <c r="BV46" s="17">
        <v>1180.0</v>
      </c>
      <c r="BW46" s="14" t="s">
        <v>203</v>
      </c>
      <c r="BX46" s="14" t="s">
        <v>203</v>
      </c>
      <c r="BY46" s="14" t="s">
        <v>203</v>
      </c>
      <c r="BZ46" s="17">
        <v>1195.0</v>
      </c>
      <c r="CA46" s="16">
        <v>325.0</v>
      </c>
      <c r="CB46" s="14" t="s">
        <v>203</v>
      </c>
      <c r="CC46" s="14" t="s">
        <v>203</v>
      </c>
      <c r="CD46" s="14" t="s">
        <v>203</v>
      </c>
      <c r="CE46" s="17">
        <v>3320.0</v>
      </c>
      <c r="CF46" s="16">
        <v>650.0</v>
      </c>
      <c r="CG46" s="14" t="s">
        <v>203</v>
      </c>
      <c r="CH46" s="14" t="s">
        <v>203</v>
      </c>
      <c r="CI46" s="14" t="s">
        <v>203</v>
      </c>
      <c r="CJ46" s="17">
        <v>3370.0</v>
      </c>
      <c r="CK46" s="16">
        <v>718.0</v>
      </c>
      <c r="CL46" s="14" t="s">
        <v>203</v>
      </c>
      <c r="CM46" s="14" t="s">
        <v>203</v>
      </c>
      <c r="CN46" s="14" t="s">
        <v>203</v>
      </c>
      <c r="CO46" s="17">
        <v>2148.0</v>
      </c>
      <c r="CP46" s="16">
        <v>353.0</v>
      </c>
      <c r="CQ46" s="14" t="s">
        <v>203</v>
      </c>
      <c r="CR46" s="14" t="s">
        <v>203</v>
      </c>
      <c r="CS46" s="14" t="s">
        <v>203</v>
      </c>
      <c r="CT46" s="17">
        <v>2635.0</v>
      </c>
      <c r="CU46" s="17">
        <v>1075.0</v>
      </c>
      <c r="CV46" s="14" t="s">
        <v>203</v>
      </c>
      <c r="CW46" s="14" t="s">
        <v>203</v>
      </c>
      <c r="CX46" s="14" t="s">
        <v>203</v>
      </c>
      <c r="CY46" s="17">
        <v>1370.0</v>
      </c>
      <c r="CZ46" s="16">
        <v>440.0</v>
      </c>
      <c r="DA46" s="14" t="s">
        <v>203</v>
      </c>
      <c r="DB46" s="14" t="s">
        <v>203</v>
      </c>
      <c r="DC46" s="14" t="s">
        <v>203</v>
      </c>
      <c r="DD46" s="17">
        <v>1370.0</v>
      </c>
      <c r="DE46" s="16">
        <v>420.0</v>
      </c>
      <c r="DF46" s="14" t="s">
        <v>203</v>
      </c>
      <c r="DG46" s="14" t="s">
        <v>203</v>
      </c>
      <c r="DH46" s="14" t="s">
        <v>203</v>
      </c>
      <c r="DI46" s="17">
        <v>2740.0</v>
      </c>
      <c r="DJ46" s="17">
        <v>1240.0</v>
      </c>
      <c r="DK46" s="14" t="s">
        <v>203</v>
      </c>
      <c r="DL46" s="14" t="s">
        <v>203</v>
      </c>
      <c r="DM46" s="14" t="s">
        <v>203</v>
      </c>
      <c r="DN46" s="14" t="s">
        <v>203</v>
      </c>
      <c r="DO46" s="14" t="s">
        <v>203</v>
      </c>
      <c r="DP46" s="14" t="s">
        <v>203</v>
      </c>
      <c r="DQ46" s="14" t="s">
        <v>203</v>
      </c>
      <c r="DR46" s="14" t="s">
        <v>203</v>
      </c>
      <c r="DS46" s="17">
        <v>1778.0</v>
      </c>
      <c r="DT46" s="16">
        <v>809.0</v>
      </c>
      <c r="DU46" s="17">
        <v>13648.0</v>
      </c>
      <c r="DV46" s="17">
        <v>3450.0</v>
      </c>
      <c r="DW46" s="16">
        <v>117.0</v>
      </c>
      <c r="DX46" s="16">
        <v>13.0</v>
      </c>
      <c r="DY46" s="16">
        <v>478.0</v>
      </c>
      <c r="DZ46" s="16">
        <v>154.0</v>
      </c>
      <c r="EA46" s="16">
        <v>184.0</v>
      </c>
      <c r="EB46" s="16">
        <v>56.0</v>
      </c>
      <c r="EC46" s="14" t="s">
        <v>203</v>
      </c>
      <c r="ED46" s="16">
        <v>113.0</v>
      </c>
      <c r="EE46" s="16">
        <v>108.0</v>
      </c>
      <c r="EF46" s="16">
        <v>5.0</v>
      </c>
      <c r="EG46" s="16">
        <v>1.0</v>
      </c>
    </row>
    <row r="47" ht="15.75" customHeight="1">
      <c r="A47" s="14" t="s">
        <v>200</v>
      </c>
      <c r="B47" s="14" t="s">
        <v>209</v>
      </c>
      <c r="C47" s="15">
        <v>44368.0</v>
      </c>
      <c r="D47" s="14" t="s">
        <v>202</v>
      </c>
      <c r="E47" s="16">
        <v>13.0</v>
      </c>
      <c r="F47" s="16">
        <v>145.0</v>
      </c>
      <c r="G47" s="16">
        <v>47.0</v>
      </c>
      <c r="H47" s="16">
        <v>7.0</v>
      </c>
      <c r="I47" s="16">
        <v>591.0</v>
      </c>
      <c r="J47" s="14" t="s">
        <v>203</v>
      </c>
      <c r="K47" s="14" t="s">
        <v>203</v>
      </c>
      <c r="L47" s="16">
        <v>247.0</v>
      </c>
      <c r="M47" s="16">
        <v>599.0</v>
      </c>
      <c r="N47" s="14" t="s">
        <v>203</v>
      </c>
      <c r="O47" s="16">
        <v>550.0</v>
      </c>
      <c r="P47" s="14" t="s">
        <v>203</v>
      </c>
      <c r="Q47" s="16">
        <v>484.0</v>
      </c>
      <c r="R47" s="14" t="s">
        <v>203</v>
      </c>
      <c r="S47" s="16">
        <v>534.0</v>
      </c>
      <c r="T47" s="16">
        <v>608.0</v>
      </c>
      <c r="U47" s="14" t="s">
        <v>203</v>
      </c>
      <c r="V47" s="16">
        <v>550.0</v>
      </c>
      <c r="W47" s="14" t="s">
        <v>203</v>
      </c>
      <c r="X47" s="16">
        <v>484.0</v>
      </c>
      <c r="Y47" s="14" t="s">
        <v>203</v>
      </c>
      <c r="Z47" s="16">
        <v>608.0</v>
      </c>
      <c r="AA47" s="14" t="s">
        <v>203</v>
      </c>
      <c r="AB47" s="16">
        <v>550.0</v>
      </c>
      <c r="AC47" s="14" t="s">
        <v>203</v>
      </c>
      <c r="AD47" s="16">
        <v>533.0</v>
      </c>
      <c r="AE47" s="14" t="s">
        <v>203</v>
      </c>
      <c r="AF47" s="16">
        <v>591.0</v>
      </c>
      <c r="AG47" s="16">
        <v>543.0</v>
      </c>
      <c r="AH47" s="16">
        <v>562.0</v>
      </c>
      <c r="AI47" s="16">
        <v>435.0</v>
      </c>
      <c r="AJ47" s="16">
        <v>558.0</v>
      </c>
      <c r="AK47" s="14" t="s">
        <v>203</v>
      </c>
      <c r="AL47" s="16">
        <v>558.0</v>
      </c>
      <c r="AM47" s="14" t="s">
        <v>203</v>
      </c>
      <c r="AN47" s="16">
        <v>582.0</v>
      </c>
      <c r="AO47" s="14" t="s">
        <v>203</v>
      </c>
      <c r="AP47" s="16">
        <v>609.0</v>
      </c>
      <c r="AQ47" s="16">
        <v>5.0</v>
      </c>
      <c r="AR47" s="16">
        <v>63.0</v>
      </c>
      <c r="AS47" s="14" t="s">
        <v>203</v>
      </c>
      <c r="AT47" s="14" t="s">
        <v>203</v>
      </c>
      <c r="AU47" s="16">
        <v>720.0</v>
      </c>
      <c r="AV47" s="14" t="s">
        <v>203</v>
      </c>
      <c r="AW47" s="17">
        <v>2030.0</v>
      </c>
      <c r="AX47" s="16">
        <v>570.0</v>
      </c>
      <c r="AY47" s="17">
        <v>1730.0</v>
      </c>
      <c r="AZ47" s="17">
        <v>1720.0</v>
      </c>
      <c r="BA47" s="17">
        <v>1140.0</v>
      </c>
      <c r="BB47" s="17">
        <v>1120.0</v>
      </c>
      <c r="BC47" s="16">
        <v>640.0</v>
      </c>
      <c r="BD47" s="16">
        <v>640.0</v>
      </c>
      <c r="BE47" s="17">
        <v>1240.0</v>
      </c>
      <c r="BF47" s="14" t="s">
        <v>203</v>
      </c>
      <c r="BG47" s="16">
        <v>2.0</v>
      </c>
      <c r="BH47" s="16">
        <v>17.0</v>
      </c>
      <c r="BI47" s="14" t="s">
        <v>203</v>
      </c>
      <c r="BJ47" s="16">
        <v>1.0</v>
      </c>
      <c r="BK47" s="16">
        <v>940.0</v>
      </c>
      <c r="BL47" s="16">
        <v>400.0</v>
      </c>
      <c r="BM47" s="14" t="s">
        <v>203</v>
      </c>
      <c r="BN47" s="14" t="s">
        <v>203</v>
      </c>
      <c r="BO47" s="14" t="s">
        <v>203</v>
      </c>
      <c r="BP47" s="14" t="s">
        <v>203</v>
      </c>
      <c r="BQ47" s="14" t="s">
        <v>203</v>
      </c>
      <c r="BR47" s="14" t="s">
        <v>203</v>
      </c>
      <c r="BS47" s="14" t="s">
        <v>203</v>
      </c>
      <c r="BT47" s="14" t="s">
        <v>203</v>
      </c>
      <c r="BU47" s="17">
        <v>2340.0</v>
      </c>
      <c r="BV47" s="16">
        <v>760.0</v>
      </c>
      <c r="BW47" s="14" t="s">
        <v>203</v>
      </c>
      <c r="BX47" s="14" t="s">
        <v>203</v>
      </c>
      <c r="BY47" s="14" t="s">
        <v>203</v>
      </c>
      <c r="BZ47" s="16">
        <v>700.0</v>
      </c>
      <c r="CA47" s="16">
        <v>205.0</v>
      </c>
      <c r="CB47" s="14" t="s">
        <v>203</v>
      </c>
      <c r="CC47" s="14" t="s">
        <v>203</v>
      </c>
      <c r="CD47" s="14" t="s">
        <v>203</v>
      </c>
      <c r="CE47" s="17">
        <v>1910.0</v>
      </c>
      <c r="CF47" s="16">
        <v>450.0</v>
      </c>
      <c r="CG47" s="14" t="s">
        <v>203</v>
      </c>
      <c r="CH47" s="14" t="s">
        <v>203</v>
      </c>
      <c r="CI47" s="14" t="s">
        <v>203</v>
      </c>
      <c r="CJ47" s="17">
        <v>1908.0</v>
      </c>
      <c r="CK47" s="16">
        <v>288.0</v>
      </c>
      <c r="CL47" s="14" t="s">
        <v>203</v>
      </c>
      <c r="CM47" s="14" t="s">
        <v>203</v>
      </c>
      <c r="CN47" s="14" t="s">
        <v>203</v>
      </c>
      <c r="CO47" s="17">
        <v>1251.0</v>
      </c>
      <c r="CP47" s="16">
        <v>193.0</v>
      </c>
      <c r="CQ47" s="14" t="s">
        <v>203</v>
      </c>
      <c r="CR47" s="14" t="s">
        <v>203</v>
      </c>
      <c r="CS47" s="14" t="s">
        <v>203</v>
      </c>
      <c r="CT47" s="17">
        <v>1400.0</v>
      </c>
      <c r="CU47" s="16">
        <v>430.0</v>
      </c>
      <c r="CV47" s="14" t="s">
        <v>203</v>
      </c>
      <c r="CW47" s="14" t="s">
        <v>203</v>
      </c>
      <c r="CX47" s="14" t="s">
        <v>203</v>
      </c>
      <c r="CY47" s="16">
        <v>800.0</v>
      </c>
      <c r="CZ47" s="16">
        <v>270.0</v>
      </c>
      <c r="DA47" s="14" t="s">
        <v>203</v>
      </c>
      <c r="DB47" s="14" t="s">
        <v>203</v>
      </c>
      <c r="DC47" s="14" t="s">
        <v>203</v>
      </c>
      <c r="DD47" s="16">
        <v>750.0</v>
      </c>
      <c r="DE47" s="16">
        <v>270.0</v>
      </c>
      <c r="DF47" s="14" t="s">
        <v>203</v>
      </c>
      <c r="DG47" s="14" t="s">
        <v>203</v>
      </c>
      <c r="DH47" s="14" t="s">
        <v>203</v>
      </c>
      <c r="DI47" s="17">
        <v>1390.0</v>
      </c>
      <c r="DJ47" s="16">
        <v>500.0</v>
      </c>
      <c r="DK47" s="14" t="s">
        <v>203</v>
      </c>
      <c r="DL47" s="14" t="s">
        <v>203</v>
      </c>
      <c r="DM47" s="14" t="s">
        <v>203</v>
      </c>
      <c r="DN47" s="14" t="s">
        <v>203</v>
      </c>
      <c r="DO47" s="14" t="s">
        <v>203</v>
      </c>
      <c r="DP47" s="14" t="s">
        <v>203</v>
      </c>
      <c r="DQ47" s="14" t="s">
        <v>203</v>
      </c>
      <c r="DR47" s="14" t="s">
        <v>203</v>
      </c>
      <c r="DS47" s="16">
        <v>902.0</v>
      </c>
      <c r="DT47" s="16">
        <v>397.0</v>
      </c>
      <c r="DU47" s="17">
        <v>8347.0</v>
      </c>
      <c r="DV47" s="17">
        <v>2825.0</v>
      </c>
      <c r="DW47" s="16">
        <v>47.0</v>
      </c>
      <c r="DX47" s="16">
        <v>16.0</v>
      </c>
      <c r="DY47" s="16">
        <v>345.0</v>
      </c>
      <c r="DZ47" s="16">
        <v>78.0</v>
      </c>
      <c r="EA47" s="16">
        <v>88.0</v>
      </c>
      <c r="EB47" s="16">
        <v>38.0</v>
      </c>
      <c r="EC47" s="14" t="s">
        <v>203</v>
      </c>
      <c r="ED47" s="16">
        <v>77.0</v>
      </c>
      <c r="EE47" s="16">
        <v>72.0</v>
      </c>
      <c r="EF47" s="16">
        <v>9.0</v>
      </c>
      <c r="EG47" s="16">
        <v>72.0</v>
      </c>
    </row>
    <row r="48" ht="15.75" customHeight="1">
      <c r="A48" s="14" t="s">
        <v>200</v>
      </c>
      <c r="B48" s="14" t="s">
        <v>200</v>
      </c>
      <c r="C48" s="15">
        <v>44368.0</v>
      </c>
      <c r="D48" s="14" t="s">
        <v>202</v>
      </c>
      <c r="E48" s="16">
        <v>43.0</v>
      </c>
      <c r="F48" s="16">
        <v>765.0</v>
      </c>
      <c r="G48" s="16">
        <v>143.0</v>
      </c>
      <c r="H48" s="16">
        <v>5.0</v>
      </c>
      <c r="I48" s="17">
        <v>2680.0</v>
      </c>
      <c r="J48" s="14" t="s">
        <v>203</v>
      </c>
      <c r="K48" s="14" t="s">
        <v>203</v>
      </c>
      <c r="L48" s="17">
        <v>1042.0</v>
      </c>
      <c r="M48" s="17">
        <v>2423.0</v>
      </c>
      <c r="N48" s="14" t="s">
        <v>203</v>
      </c>
      <c r="O48" s="17">
        <v>2308.0</v>
      </c>
      <c r="P48" s="14" t="s">
        <v>203</v>
      </c>
      <c r="Q48" s="17">
        <v>2324.0</v>
      </c>
      <c r="R48" s="14" t="s">
        <v>203</v>
      </c>
      <c r="S48" s="17">
        <v>2330.0</v>
      </c>
      <c r="T48" s="17">
        <v>2423.0</v>
      </c>
      <c r="U48" s="14" t="s">
        <v>203</v>
      </c>
      <c r="V48" s="17">
        <v>2308.0</v>
      </c>
      <c r="W48" s="14" t="s">
        <v>203</v>
      </c>
      <c r="X48" s="17">
        <v>2324.0</v>
      </c>
      <c r="Y48" s="14" t="s">
        <v>203</v>
      </c>
      <c r="Z48" s="17">
        <v>2423.0</v>
      </c>
      <c r="AA48" s="14" t="s">
        <v>203</v>
      </c>
      <c r="AB48" s="17">
        <v>2308.0</v>
      </c>
      <c r="AC48" s="14" t="s">
        <v>203</v>
      </c>
      <c r="AD48" s="17">
        <v>2324.0</v>
      </c>
      <c r="AE48" s="14" t="s">
        <v>203</v>
      </c>
      <c r="AF48" s="17">
        <v>2423.0</v>
      </c>
      <c r="AG48" s="17">
        <v>2307.0</v>
      </c>
      <c r="AH48" s="17">
        <v>2220.0</v>
      </c>
      <c r="AI48" s="17">
        <v>1402.0</v>
      </c>
      <c r="AJ48" s="17">
        <v>2220.0</v>
      </c>
      <c r="AK48" s="14" t="s">
        <v>203</v>
      </c>
      <c r="AL48" s="17">
        <v>2220.0</v>
      </c>
      <c r="AM48" s="14" t="s">
        <v>203</v>
      </c>
      <c r="AN48" s="17">
        <v>1905.0</v>
      </c>
      <c r="AO48" s="14" t="s">
        <v>203</v>
      </c>
      <c r="AP48" s="17">
        <v>2266.0</v>
      </c>
      <c r="AQ48" s="14" t="s">
        <v>203</v>
      </c>
      <c r="AR48" s="16">
        <v>684.0</v>
      </c>
      <c r="AS48" s="14" t="s">
        <v>203</v>
      </c>
      <c r="AT48" s="14" t="s">
        <v>203</v>
      </c>
      <c r="AU48" s="17">
        <v>3490.0</v>
      </c>
      <c r="AV48" s="14" t="s">
        <v>203</v>
      </c>
      <c r="AW48" s="17">
        <v>8740.0</v>
      </c>
      <c r="AX48" s="17">
        <v>2430.0</v>
      </c>
      <c r="AY48" s="17">
        <v>7290.0</v>
      </c>
      <c r="AZ48" s="17">
        <v>7144.0</v>
      </c>
      <c r="BA48" s="17">
        <v>4732.0</v>
      </c>
      <c r="BB48" s="17">
        <v>3845.0</v>
      </c>
      <c r="BC48" s="17">
        <v>2530.0</v>
      </c>
      <c r="BD48" s="17">
        <v>2530.0</v>
      </c>
      <c r="BE48" s="17">
        <v>4460.0</v>
      </c>
      <c r="BF48" s="14" t="s">
        <v>203</v>
      </c>
      <c r="BG48" s="16">
        <v>-2.0</v>
      </c>
      <c r="BH48" s="16">
        <v>15.0</v>
      </c>
      <c r="BI48" s="14" t="s">
        <v>203</v>
      </c>
      <c r="BJ48" s="14" t="s">
        <v>203</v>
      </c>
      <c r="BK48" s="17">
        <v>3340.0</v>
      </c>
      <c r="BL48" s="17">
        <v>1240.0</v>
      </c>
      <c r="BM48" s="14" t="s">
        <v>203</v>
      </c>
      <c r="BN48" s="14" t="s">
        <v>203</v>
      </c>
      <c r="BO48" s="14" t="s">
        <v>203</v>
      </c>
      <c r="BP48" s="14" t="s">
        <v>203</v>
      </c>
      <c r="BQ48" s="14" t="s">
        <v>203</v>
      </c>
      <c r="BR48" s="14" t="s">
        <v>203</v>
      </c>
      <c r="BS48" s="14" t="s">
        <v>203</v>
      </c>
      <c r="BT48" s="14" t="s">
        <v>203</v>
      </c>
      <c r="BU48" s="17">
        <v>8520.0</v>
      </c>
      <c r="BV48" s="17">
        <v>2260.0</v>
      </c>
      <c r="BW48" s="14" t="s">
        <v>203</v>
      </c>
      <c r="BX48" s="14" t="s">
        <v>203</v>
      </c>
      <c r="BY48" s="14" t="s">
        <v>203</v>
      </c>
      <c r="BZ48" s="17">
        <v>2310.0</v>
      </c>
      <c r="CA48" s="16">
        <v>810.0</v>
      </c>
      <c r="CB48" s="14" t="s">
        <v>203</v>
      </c>
      <c r="CC48" s="14" t="s">
        <v>203</v>
      </c>
      <c r="CD48" s="14" t="s">
        <v>203</v>
      </c>
      <c r="CE48" s="17">
        <v>6770.0</v>
      </c>
      <c r="CF48" s="17">
        <v>1600.0</v>
      </c>
      <c r="CG48" s="14" t="s">
        <v>203</v>
      </c>
      <c r="CH48" s="14" t="s">
        <v>203</v>
      </c>
      <c r="CI48" s="14" t="s">
        <v>203</v>
      </c>
      <c r="CJ48" s="17">
        <v>6632.0</v>
      </c>
      <c r="CK48" s="17">
        <v>1844.0</v>
      </c>
      <c r="CL48" s="14" t="s">
        <v>203</v>
      </c>
      <c r="CM48" s="14" t="s">
        <v>203</v>
      </c>
      <c r="CN48" s="14" t="s">
        <v>203</v>
      </c>
      <c r="CO48" s="17">
        <v>4466.0</v>
      </c>
      <c r="CP48" s="17">
        <v>1059.0</v>
      </c>
      <c r="CQ48" s="14" t="s">
        <v>203</v>
      </c>
      <c r="CR48" s="14" t="s">
        <v>203</v>
      </c>
      <c r="CS48" s="14" t="s">
        <v>203</v>
      </c>
      <c r="CT48" s="17">
        <v>3370.0</v>
      </c>
      <c r="CU48" s="17">
        <v>1990.0</v>
      </c>
      <c r="CV48" s="14" t="s">
        <v>203</v>
      </c>
      <c r="CW48" s="14" t="s">
        <v>203</v>
      </c>
      <c r="CX48" s="14" t="s">
        <v>203</v>
      </c>
      <c r="CY48" s="17">
        <v>2410.0</v>
      </c>
      <c r="CZ48" s="17">
        <v>1090.0</v>
      </c>
      <c r="DA48" s="14" t="s">
        <v>203</v>
      </c>
      <c r="DB48" s="14" t="s">
        <v>203</v>
      </c>
      <c r="DC48" s="14" t="s">
        <v>203</v>
      </c>
      <c r="DD48" s="17">
        <v>2480.0</v>
      </c>
      <c r="DE48" s="17">
        <v>1080.0</v>
      </c>
      <c r="DF48" s="14" t="s">
        <v>203</v>
      </c>
      <c r="DG48" s="14" t="s">
        <v>203</v>
      </c>
      <c r="DH48" s="14" t="s">
        <v>203</v>
      </c>
      <c r="DI48" s="17">
        <v>4200.0</v>
      </c>
      <c r="DJ48" s="17">
        <v>1860.0</v>
      </c>
      <c r="DK48" s="14" t="s">
        <v>203</v>
      </c>
      <c r="DL48" s="14" t="s">
        <v>203</v>
      </c>
      <c r="DM48" s="14" t="s">
        <v>203</v>
      </c>
      <c r="DN48" s="14" t="s">
        <v>203</v>
      </c>
      <c r="DO48" s="14" t="s">
        <v>203</v>
      </c>
      <c r="DP48" s="14" t="s">
        <v>203</v>
      </c>
      <c r="DQ48" s="14" t="s">
        <v>203</v>
      </c>
      <c r="DR48" s="14" t="s">
        <v>203</v>
      </c>
      <c r="DS48" s="17">
        <v>4179.0</v>
      </c>
      <c r="DT48" s="17">
        <v>1945.0</v>
      </c>
      <c r="DU48" s="17">
        <v>26098.0</v>
      </c>
      <c r="DV48" s="17">
        <v>7814.0</v>
      </c>
      <c r="DW48" s="16">
        <v>174.0</v>
      </c>
      <c r="DX48" s="16">
        <v>40.0</v>
      </c>
      <c r="DY48" s="17">
        <v>1162.0</v>
      </c>
      <c r="DZ48" s="16">
        <v>354.0</v>
      </c>
      <c r="EA48" s="16">
        <v>251.0</v>
      </c>
      <c r="EB48" s="16">
        <v>301.0</v>
      </c>
      <c r="EC48" s="14" t="s">
        <v>203</v>
      </c>
      <c r="ED48" s="16">
        <v>311.0</v>
      </c>
      <c r="EE48" s="16">
        <v>293.0</v>
      </c>
      <c r="EF48" s="16">
        <v>740.0</v>
      </c>
      <c r="EG48" s="16">
        <v>127.0</v>
      </c>
    </row>
    <row r="49" ht="15.75" customHeight="1">
      <c r="A49" s="14" t="s">
        <v>200</v>
      </c>
      <c r="B49" s="14" t="s">
        <v>206</v>
      </c>
      <c r="C49" s="15">
        <v>44368.0</v>
      </c>
      <c r="D49" s="14" t="s">
        <v>210</v>
      </c>
      <c r="E49" s="16">
        <v>18.0</v>
      </c>
      <c r="F49" s="16">
        <v>215.0</v>
      </c>
      <c r="G49" s="16">
        <v>94.0</v>
      </c>
      <c r="H49" s="16">
        <v>10.0</v>
      </c>
      <c r="I49" s="17">
        <v>1469.0</v>
      </c>
      <c r="J49" s="16">
        <v>17.0</v>
      </c>
      <c r="K49" s="14" t="s">
        <v>203</v>
      </c>
      <c r="L49" s="16">
        <v>845.0</v>
      </c>
      <c r="M49" s="17">
        <v>1386.0</v>
      </c>
      <c r="N49" s="16">
        <v>8.0</v>
      </c>
      <c r="O49" s="17">
        <v>1252.0</v>
      </c>
      <c r="P49" s="16">
        <v>9.0</v>
      </c>
      <c r="Q49" s="17">
        <v>1229.0</v>
      </c>
      <c r="R49" s="16">
        <v>9.0</v>
      </c>
      <c r="S49" s="17">
        <v>1229.0</v>
      </c>
      <c r="T49" s="17">
        <v>1386.0</v>
      </c>
      <c r="U49" s="16">
        <v>8.0</v>
      </c>
      <c r="V49" s="17">
        <v>1255.0</v>
      </c>
      <c r="W49" s="16">
        <v>9.0</v>
      </c>
      <c r="X49" s="17">
        <v>1229.0</v>
      </c>
      <c r="Y49" s="16">
        <v>9.0</v>
      </c>
      <c r="Z49" s="17">
        <v>1386.0</v>
      </c>
      <c r="AA49" s="16">
        <v>8.0</v>
      </c>
      <c r="AB49" s="17">
        <v>1255.0</v>
      </c>
      <c r="AC49" s="16">
        <v>9.0</v>
      </c>
      <c r="AD49" s="17">
        <v>1229.0</v>
      </c>
      <c r="AE49" s="16">
        <v>9.0</v>
      </c>
      <c r="AF49" s="17">
        <v>1386.0</v>
      </c>
      <c r="AG49" s="17">
        <v>1233.0</v>
      </c>
      <c r="AH49" s="17">
        <v>1271.0</v>
      </c>
      <c r="AI49" s="16">
        <v>966.0</v>
      </c>
      <c r="AJ49" s="17">
        <v>1271.0</v>
      </c>
      <c r="AK49" s="16">
        <v>7.0</v>
      </c>
      <c r="AL49" s="17">
        <v>1271.0</v>
      </c>
      <c r="AM49" s="16">
        <v>7.0</v>
      </c>
      <c r="AN49" s="17">
        <v>1135.0</v>
      </c>
      <c r="AO49" s="14" t="s">
        <v>203</v>
      </c>
      <c r="AP49" s="17">
        <v>1562.0</v>
      </c>
      <c r="AQ49" s="16">
        <v>11.0</v>
      </c>
      <c r="AR49" s="16">
        <v>318.0</v>
      </c>
      <c r="AS49" s="14" t="s">
        <v>203</v>
      </c>
      <c r="AT49" s="14" t="s">
        <v>203</v>
      </c>
      <c r="AU49" s="17">
        <v>1800.0</v>
      </c>
      <c r="AV49" s="14" t="s">
        <v>203</v>
      </c>
      <c r="AW49" s="17">
        <v>5100.0</v>
      </c>
      <c r="AX49" s="17">
        <v>1320.0</v>
      </c>
      <c r="AY49" s="17">
        <v>4090.0</v>
      </c>
      <c r="AZ49" s="17">
        <v>4036.0</v>
      </c>
      <c r="BA49" s="17">
        <v>2657.0</v>
      </c>
      <c r="BB49" s="17">
        <v>2420.0</v>
      </c>
      <c r="BC49" s="17">
        <v>1460.0</v>
      </c>
      <c r="BD49" s="17">
        <v>1450.0</v>
      </c>
      <c r="BE49" s="17">
        <v>2860.0</v>
      </c>
      <c r="BF49" s="14" t="s">
        <v>203</v>
      </c>
      <c r="BG49" s="16">
        <v>2.0</v>
      </c>
      <c r="BH49" s="16">
        <v>12.0</v>
      </c>
      <c r="BI49" s="14" t="s">
        <v>203</v>
      </c>
      <c r="BJ49" s="14" t="s">
        <v>203</v>
      </c>
      <c r="BK49" s="17">
        <v>1820.0</v>
      </c>
      <c r="BL49" s="16">
        <v>560.0</v>
      </c>
      <c r="BM49" s="14" t="s">
        <v>203</v>
      </c>
      <c r="BN49" s="14" t="s">
        <v>203</v>
      </c>
      <c r="BO49" s="14" t="s">
        <v>203</v>
      </c>
      <c r="BP49" s="14" t="s">
        <v>203</v>
      </c>
      <c r="BQ49" s="14" t="s">
        <v>203</v>
      </c>
      <c r="BR49" s="14" t="s">
        <v>203</v>
      </c>
      <c r="BS49" s="14" t="s">
        <v>203</v>
      </c>
      <c r="BT49" s="14" t="s">
        <v>203</v>
      </c>
      <c r="BU49" s="17">
        <v>4820.0</v>
      </c>
      <c r="BV49" s="17">
        <v>1460.0</v>
      </c>
      <c r="BW49" s="14" t="s">
        <v>203</v>
      </c>
      <c r="BX49" s="14" t="s">
        <v>203</v>
      </c>
      <c r="BY49" s="14" t="s">
        <v>203</v>
      </c>
      <c r="BZ49" s="17">
        <v>1225.0</v>
      </c>
      <c r="CA49" s="16">
        <v>395.0</v>
      </c>
      <c r="CB49" s="14" t="s">
        <v>203</v>
      </c>
      <c r="CC49" s="14" t="s">
        <v>203</v>
      </c>
      <c r="CD49" s="14" t="s">
        <v>203</v>
      </c>
      <c r="CE49" s="17">
        <v>3840.0</v>
      </c>
      <c r="CF49" s="16">
        <v>830.0</v>
      </c>
      <c r="CG49" s="14" t="s">
        <v>203</v>
      </c>
      <c r="CH49" s="14" t="s">
        <v>203</v>
      </c>
      <c r="CI49" s="14" t="s">
        <v>203</v>
      </c>
      <c r="CJ49" s="17">
        <v>3716.0</v>
      </c>
      <c r="CK49" s="16">
        <v>892.0</v>
      </c>
      <c r="CL49" s="14" t="s">
        <v>203</v>
      </c>
      <c r="CM49" s="14" t="s">
        <v>203</v>
      </c>
      <c r="CN49" s="14" t="s">
        <v>203</v>
      </c>
      <c r="CO49" s="17">
        <v>2408.0</v>
      </c>
      <c r="CP49" s="16">
        <v>309.0</v>
      </c>
      <c r="CQ49" s="14" t="s">
        <v>203</v>
      </c>
      <c r="CR49" s="14" t="s">
        <v>203</v>
      </c>
      <c r="CS49" s="14" t="s">
        <v>203</v>
      </c>
      <c r="CT49" s="17">
        <v>2185.0</v>
      </c>
      <c r="CU49" s="17">
        <v>1135.0</v>
      </c>
      <c r="CV49" s="14" t="s">
        <v>203</v>
      </c>
      <c r="CW49" s="14" t="s">
        <v>203</v>
      </c>
      <c r="CX49" s="14" t="s">
        <v>203</v>
      </c>
      <c r="CY49" s="17">
        <v>1280.0</v>
      </c>
      <c r="CZ49" s="16">
        <v>460.0</v>
      </c>
      <c r="DA49" s="14" t="s">
        <v>203</v>
      </c>
      <c r="DB49" s="14" t="s">
        <v>203</v>
      </c>
      <c r="DC49" s="14" t="s">
        <v>203</v>
      </c>
      <c r="DD49" s="17">
        <v>1300.0</v>
      </c>
      <c r="DE49" s="16">
        <v>450.0</v>
      </c>
      <c r="DF49" s="14" t="s">
        <v>203</v>
      </c>
      <c r="DG49" s="14" t="s">
        <v>203</v>
      </c>
      <c r="DH49" s="14" t="s">
        <v>203</v>
      </c>
      <c r="DI49" s="17">
        <v>2540.0</v>
      </c>
      <c r="DJ49" s="17">
        <v>1250.0</v>
      </c>
      <c r="DK49" s="14" t="s">
        <v>203</v>
      </c>
      <c r="DL49" s="14" t="s">
        <v>203</v>
      </c>
      <c r="DM49" s="14" t="s">
        <v>203</v>
      </c>
      <c r="DN49" s="14" t="s">
        <v>203</v>
      </c>
      <c r="DO49" s="14" t="s">
        <v>203</v>
      </c>
      <c r="DP49" s="14" t="s">
        <v>203</v>
      </c>
      <c r="DQ49" s="14" t="s">
        <v>203</v>
      </c>
      <c r="DR49" s="14" t="s">
        <v>203</v>
      </c>
      <c r="DS49" s="17">
        <v>1716.0</v>
      </c>
      <c r="DT49" s="16">
        <v>696.0</v>
      </c>
      <c r="DU49" s="17">
        <v>14550.0</v>
      </c>
      <c r="DV49" s="17">
        <v>5001.0</v>
      </c>
      <c r="DW49" s="16">
        <v>89.0</v>
      </c>
      <c r="DX49" s="16">
        <v>20.0</v>
      </c>
      <c r="DY49" s="16">
        <v>580.0</v>
      </c>
      <c r="DZ49" s="16">
        <v>151.0</v>
      </c>
      <c r="EA49" s="16">
        <v>193.0</v>
      </c>
      <c r="EB49" s="16">
        <v>44.0</v>
      </c>
      <c r="EC49" s="14" t="s">
        <v>203</v>
      </c>
      <c r="ED49" s="16">
        <v>194.0</v>
      </c>
      <c r="EE49" s="16">
        <v>181.0</v>
      </c>
      <c r="EF49" s="16">
        <v>10.0</v>
      </c>
      <c r="EG49" s="16">
        <v>36.0</v>
      </c>
    </row>
    <row r="50" ht="15.75" customHeight="1">
      <c r="A50" s="14" t="s">
        <v>200</v>
      </c>
      <c r="B50" s="14" t="s">
        <v>201</v>
      </c>
      <c r="C50" s="15">
        <v>44398.0</v>
      </c>
      <c r="D50" s="14" t="s">
        <v>202</v>
      </c>
      <c r="E50" s="16">
        <v>24.0</v>
      </c>
      <c r="F50" s="16">
        <v>526.0</v>
      </c>
      <c r="G50" s="16">
        <v>93.0</v>
      </c>
      <c r="H50" s="16">
        <v>18.0</v>
      </c>
      <c r="I50" s="17">
        <v>1205.0</v>
      </c>
      <c r="J50" s="14" t="s">
        <v>203</v>
      </c>
      <c r="K50" s="14" t="s">
        <v>203</v>
      </c>
      <c r="L50" s="16">
        <v>722.0</v>
      </c>
      <c r="M50" s="17">
        <v>1203.0</v>
      </c>
      <c r="N50" s="14" t="s">
        <v>203</v>
      </c>
      <c r="O50" s="17">
        <v>1306.0</v>
      </c>
      <c r="P50" s="14" t="s">
        <v>203</v>
      </c>
      <c r="Q50" s="17">
        <v>1164.0</v>
      </c>
      <c r="R50" s="14" t="s">
        <v>203</v>
      </c>
      <c r="S50" s="17">
        <v>1164.0</v>
      </c>
      <c r="T50" s="17">
        <v>1203.0</v>
      </c>
      <c r="U50" s="14" t="s">
        <v>203</v>
      </c>
      <c r="V50" s="17">
        <v>1306.0</v>
      </c>
      <c r="W50" s="14" t="s">
        <v>203</v>
      </c>
      <c r="X50" s="17">
        <v>1164.0</v>
      </c>
      <c r="Y50" s="14" t="s">
        <v>203</v>
      </c>
      <c r="Z50" s="17">
        <v>1203.0</v>
      </c>
      <c r="AA50" s="14" t="s">
        <v>203</v>
      </c>
      <c r="AB50" s="17">
        <v>1306.0</v>
      </c>
      <c r="AC50" s="14" t="s">
        <v>203</v>
      </c>
      <c r="AD50" s="17">
        <v>1164.0</v>
      </c>
      <c r="AE50" s="14" t="s">
        <v>203</v>
      </c>
      <c r="AF50" s="17">
        <v>1203.0</v>
      </c>
      <c r="AG50" s="17">
        <v>1306.0</v>
      </c>
      <c r="AH50" s="17">
        <v>1004.0</v>
      </c>
      <c r="AI50" s="16">
        <v>600.0</v>
      </c>
      <c r="AJ50" s="17">
        <v>1006.0</v>
      </c>
      <c r="AK50" s="14" t="s">
        <v>203</v>
      </c>
      <c r="AL50" s="17">
        <v>1006.0</v>
      </c>
      <c r="AM50" s="14" t="s">
        <v>203</v>
      </c>
      <c r="AN50" s="16">
        <v>509.0</v>
      </c>
      <c r="AO50" s="14" t="s">
        <v>203</v>
      </c>
      <c r="AP50" s="16">
        <v>711.0</v>
      </c>
      <c r="AQ50" s="16">
        <v>11.0</v>
      </c>
      <c r="AR50" s="16">
        <v>351.0</v>
      </c>
      <c r="AS50" s="14" t="s">
        <v>203</v>
      </c>
      <c r="AT50" s="14" t="s">
        <v>203</v>
      </c>
      <c r="AU50" s="17">
        <v>1620.0</v>
      </c>
      <c r="AV50" s="14" t="s">
        <v>203</v>
      </c>
      <c r="AW50" s="17">
        <v>4560.0</v>
      </c>
      <c r="AX50" s="17">
        <v>1265.0</v>
      </c>
      <c r="AY50" s="17">
        <v>3750.0</v>
      </c>
      <c r="AZ50" s="17">
        <v>3728.0</v>
      </c>
      <c r="BA50" s="17">
        <v>2513.0</v>
      </c>
      <c r="BB50" s="17">
        <v>1750.0</v>
      </c>
      <c r="BC50" s="17">
        <v>1300.0</v>
      </c>
      <c r="BD50" s="17">
        <v>1310.0</v>
      </c>
      <c r="BE50" s="17">
        <v>1350.0</v>
      </c>
      <c r="BF50" s="14" t="s">
        <v>203</v>
      </c>
      <c r="BG50" s="16">
        <v>-4.0</v>
      </c>
      <c r="BH50" s="16">
        <v>25.0</v>
      </c>
      <c r="BI50" s="16">
        <v>9.0</v>
      </c>
      <c r="BJ50" s="16">
        <v>4.0</v>
      </c>
      <c r="BK50" s="17">
        <v>2320.0</v>
      </c>
      <c r="BL50" s="16">
        <v>700.0</v>
      </c>
      <c r="BM50" s="14" t="s">
        <v>203</v>
      </c>
      <c r="BN50" s="14" t="s">
        <v>203</v>
      </c>
      <c r="BO50" s="14" t="s">
        <v>203</v>
      </c>
      <c r="BP50" s="14" t="s">
        <v>203</v>
      </c>
      <c r="BQ50" s="14" t="s">
        <v>203</v>
      </c>
      <c r="BR50" s="14" t="s">
        <v>203</v>
      </c>
      <c r="BS50" s="14" t="s">
        <v>203</v>
      </c>
      <c r="BT50" s="14" t="s">
        <v>203</v>
      </c>
      <c r="BU50" s="17">
        <v>6620.0</v>
      </c>
      <c r="BV50" s="17">
        <v>2060.0</v>
      </c>
      <c r="BW50" s="14" t="s">
        <v>203</v>
      </c>
      <c r="BX50" s="14" t="s">
        <v>203</v>
      </c>
      <c r="BY50" s="14" t="s">
        <v>203</v>
      </c>
      <c r="BZ50" s="17">
        <v>1775.0</v>
      </c>
      <c r="CA50" s="16">
        <v>510.0</v>
      </c>
      <c r="CB50" s="14" t="s">
        <v>203</v>
      </c>
      <c r="CC50" s="14" t="s">
        <v>203</v>
      </c>
      <c r="CD50" s="14" t="s">
        <v>203</v>
      </c>
      <c r="CE50" s="17">
        <v>4850.0</v>
      </c>
      <c r="CF50" s="17">
        <v>1100.0</v>
      </c>
      <c r="CG50" s="14" t="s">
        <v>203</v>
      </c>
      <c r="CH50" s="14" t="s">
        <v>203</v>
      </c>
      <c r="CI50" s="14" t="s">
        <v>203</v>
      </c>
      <c r="CJ50" s="17">
        <v>4716.0</v>
      </c>
      <c r="CK50" s="16">
        <v>988.0</v>
      </c>
      <c r="CL50" s="14" t="s">
        <v>203</v>
      </c>
      <c r="CM50" s="14" t="s">
        <v>203</v>
      </c>
      <c r="CN50" s="14" t="s">
        <v>203</v>
      </c>
      <c r="CO50" s="17">
        <v>3065.0</v>
      </c>
      <c r="CP50" s="16">
        <v>552.0</v>
      </c>
      <c r="CQ50" s="14" t="s">
        <v>203</v>
      </c>
      <c r="CR50" s="14" t="s">
        <v>203</v>
      </c>
      <c r="CS50" s="14" t="s">
        <v>203</v>
      </c>
      <c r="CT50" s="17">
        <v>3655.0</v>
      </c>
      <c r="CU50" s="17">
        <v>1905.0</v>
      </c>
      <c r="CV50" s="14" t="s">
        <v>203</v>
      </c>
      <c r="CW50" s="14" t="s">
        <v>203</v>
      </c>
      <c r="CX50" s="14" t="s">
        <v>203</v>
      </c>
      <c r="CY50" s="17">
        <v>2060.0</v>
      </c>
      <c r="CZ50" s="16">
        <v>760.0</v>
      </c>
      <c r="DA50" s="14" t="s">
        <v>203</v>
      </c>
      <c r="DB50" s="14" t="s">
        <v>203</v>
      </c>
      <c r="DC50" s="14" t="s">
        <v>203</v>
      </c>
      <c r="DD50" s="17">
        <v>2030.0</v>
      </c>
      <c r="DE50" s="16">
        <v>720.0</v>
      </c>
      <c r="DF50" s="14" t="s">
        <v>203</v>
      </c>
      <c r="DG50" s="16">
        <v>10.0</v>
      </c>
      <c r="DH50" s="14" t="s">
        <v>203</v>
      </c>
      <c r="DI50" s="17">
        <v>3630.0</v>
      </c>
      <c r="DJ50" s="17">
        <v>2280.0</v>
      </c>
      <c r="DK50" s="14" t="s">
        <v>203</v>
      </c>
      <c r="DL50" s="14" t="s">
        <v>203</v>
      </c>
      <c r="DM50" s="14" t="s">
        <v>203</v>
      </c>
      <c r="DN50" s="14" t="s">
        <v>203</v>
      </c>
      <c r="DO50" s="14" t="s">
        <v>203</v>
      </c>
      <c r="DP50" s="14" t="s">
        <v>203</v>
      </c>
      <c r="DQ50" s="14" t="s">
        <v>203</v>
      </c>
      <c r="DR50" s="14" t="s">
        <v>203</v>
      </c>
      <c r="DS50" s="17">
        <v>2292.0</v>
      </c>
      <c r="DT50" s="16">
        <v>894.0</v>
      </c>
      <c r="DU50" s="17">
        <v>22837.0</v>
      </c>
      <c r="DV50" s="17">
        <v>9037.0</v>
      </c>
      <c r="DW50" s="16">
        <v>211.0</v>
      </c>
      <c r="DX50" s="16">
        <v>128.0</v>
      </c>
      <c r="DY50" s="16">
        <v>969.0</v>
      </c>
      <c r="DZ50" s="16">
        <v>330.0</v>
      </c>
      <c r="EA50" s="16">
        <v>242.0</v>
      </c>
      <c r="EB50" s="16">
        <v>96.0</v>
      </c>
      <c r="EC50" s="14" t="s">
        <v>203</v>
      </c>
      <c r="ED50" s="16">
        <v>146.0</v>
      </c>
      <c r="EE50" s="16">
        <v>145.0</v>
      </c>
      <c r="EF50" s="16">
        <v>50.0</v>
      </c>
      <c r="EG50" s="16">
        <v>75.0</v>
      </c>
    </row>
    <row r="51" ht="15.75" customHeight="1">
      <c r="A51" s="14" t="s">
        <v>200</v>
      </c>
      <c r="B51" s="14" t="s">
        <v>208</v>
      </c>
      <c r="C51" s="15">
        <v>44398.0</v>
      </c>
      <c r="D51" s="14" t="s">
        <v>202</v>
      </c>
      <c r="E51" s="16">
        <v>19.0</v>
      </c>
      <c r="F51" s="16">
        <v>272.0</v>
      </c>
      <c r="G51" s="16">
        <v>81.0</v>
      </c>
      <c r="H51" s="16">
        <v>19.0</v>
      </c>
      <c r="I51" s="17">
        <v>1870.0</v>
      </c>
      <c r="J51" s="14" t="s">
        <v>203</v>
      </c>
      <c r="K51" s="14" t="s">
        <v>203</v>
      </c>
      <c r="L51" s="16">
        <v>800.0</v>
      </c>
      <c r="M51" s="17">
        <v>1698.0</v>
      </c>
      <c r="N51" s="14" t="s">
        <v>203</v>
      </c>
      <c r="O51" s="17">
        <v>1752.0</v>
      </c>
      <c r="P51" s="14" t="s">
        <v>203</v>
      </c>
      <c r="Q51" s="17">
        <v>1558.0</v>
      </c>
      <c r="R51" s="14" t="s">
        <v>203</v>
      </c>
      <c r="S51" s="17">
        <v>1558.0</v>
      </c>
      <c r="T51" s="17">
        <v>1698.0</v>
      </c>
      <c r="U51" s="14" t="s">
        <v>203</v>
      </c>
      <c r="V51" s="17">
        <v>1752.0</v>
      </c>
      <c r="W51" s="14" t="s">
        <v>203</v>
      </c>
      <c r="X51" s="17">
        <v>1558.0</v>
      </c>
      <c r="Y51" s="14" t="s">
        <v>203</v>
      </c>
      <c r="Z51" s="17">
        <v>1698.0</v>
      </c>
      <c r="AA51" s="14" t="s">
        <v>203</v>
      </c>
      <c r="AB51" s="17">
        <v>1752.0</v>
      </c>
      <c r="AC51" s="14" t="s">
        <v>203</v>
      </c>
      <c r="AD51" s="17">
        <v>1558.0</v>
      </c>
      <c r="AE51" s="14" t="s">
        <v>203</v>
      </c>
      <c r="AF51" s="17">
        <v>1650.0</v>
      </c>
      <c r="AG51" s="17">
        <v>1675.0</v>
      </c>
      <c r="AH51" s="17">
        <v>1583.0</v>
      </c>
      <c r="AI51" s="17">
        <v>1064.0</v>
      </c>
      <c r="AJ51" s="17">
        <v>1589.0</v>
      </c>
      <c r="AK51" s="14" t="s">
        <v>203</v>
      </c>
      <c r="AL51" s="17">
        <v>1589.0</v>
      </c>
      <c r="AM51" s="14" t="s">
        <v>203</v>
      </c>
      <c r="AN51" s="17">
        <v>1154.0</v>
      </c>
      <c r="AO51" s="14" t="s">
        <v>203</v>
      </c>
      <c r="AP51" s="17">
        <v>1358.0</v>
      </c>
      <c r="AQ51" s="14" t="s">
        <v>203</v>
      </c>
      <c r="AR51" s="16">
        <v>473.0</v>
      </c>
      <c r="AS51" s="14" t="s">
        <v>203</v>
      </c>
      <c r="AT51" s="14" t="s">
        <v>203</v>
      </c>
      <c r="AU51" s="17">
        <v>2180.0</v>
      </c>
      <c r="AV51" s="14" t="s">
        <v>203</v>
      </c>
      <c r="AW51" s="17">
        <v>6240.0</v>
      </c>
      <c r="AX51" s="17">
        <v>1790.0</v>
      </c>
      <c r="AY51" s="17">
        <v>5310.0</v>
      </c>
      <c r="AZ51" s="17">
        <v>5282.0</v>
      </c>
      <c r="BA51" s="17">
        <v>3524.0</v>
      </c>
      <c r="BB51" s="17">
        <v>2970.0</v>
      </c>
      <c r="BC51" s="17">
        <v>1870.0</v>
      </c>
      <c r="BD51" s="17">
        <v>1830.0</v>
      </c>
      <c r="BE51" s="17">
        <v>2710.0</v>
      </c>
      <c r="BF51" s="14" t="s">
        <v>203</v>
      </c>
      <c r="BG51" s="16">
        <v>-1.0</v>
      </c>
      <c r="BH51" s="16">
        <v>13.0</v>
      </c>
      <c r="BI51" s="16">
        <v>9.0</v>
      </c>
      <c r="BJ51" s="14" t="s">
        <v>203</v>
      </c>
      <c r="BK51" s="17">
        <v>2620.0</v>
      </c>
      <c r="BL51" s="16">
        <v>860.0</v>
      </c>
      <c r="BM51" s="14" t="s">
        <v>203</v>
      </c>
      <c r="BN51" s="14" t="s">
        <v>203</v>
      </c>
      <c r="BO51" s="14" t="s">
        <v>203</v>
      </c>
      <c r="BP51" s="14" t="s">
        <v>203</v>
      </c>
      <c r="BQ51" s="14" t="s">
        <v>203</v>
      </c>
      <c r="BR51" s="14" t="s">
        <v>203</v>
      </c>
      <c r="BS51" s="14" t="s">
        <v>203</v>
      </c>
      <c r="BT51" s="14" t="s">
        <v>203</v>
      </c>
      <c r="BU51" s="17">
        <v>7600.0</v>
      </c>
      <c r="BV51" s="17">
        <v>1920.0</v>
      </c>
      <c r="BW51" s="14" t="s">
        <v>203</v>
      </c>
      <c r="BX51" s="14" t="s">
        <v>203</v>
      </c>
      <c r="BY51" s="16">
        <v>140.0</v>
      </c>
      <c r="BZ51" s="17">
        <v>1885.0</v>
      </c>
      <c r="CA51" s="16">
        <v>520.0</v>
      </c>
      <c r="CB51" s="14" t="s">
        <v>203</v>
      </c>
      <c r="CC51" s="14" t="s">
        <v>203</v>
      </c>
      <c r="CD51" s="14" t="s">
        <v>203</v>
      </c>
      <c r="CE51" s="17">
        <v>5890.0</v>
      </c>
      <c r="CF51" s="17">
        <v>1090.0</v>
      </c>
      <c r="CG51" s="14" t="s">
        <v>203</v>
      </c>
      <c r="CH51" s="14" t="s">
        <v>203</v>
      </c>
      <c r="CI51" s="14" t="s">
        <v>203</v>
      </c>
      <c r="CJ51" s="17">
        <v>5606.0</v>
      </c>
      <c r="CK51" s="16">
        <v>994.0</v>
      </c>
      <c r="CL51" s="14" t="s">
        <v>203</v>
      </c>
      <c r="CM51" s="14" t="s">
        <v>203</v>
      </c>
      <c r="CN51" s="14" t="s">
        <v>203</v>
      </c>
      <c r="CO51" s="17">
        <v>3908.0</v>
      </c>
      <c r="CP51" s="16">
        <v>854.0</v>
      </c>
      <c r="CQ51" s="14" t="s">
        <v>203</v>
      </c>
      <c r="CR51" s="14" t="s">
        <v>203</v>
      </c>
      <c r="CS51" s="14" t="s">
        <v>203</v>
      </c>
      <c r="CT51" s="17">
        <v>3590.0</v>
      </c>
      <c r="CU51" s="17">
        <v>1590.0</v>
      </c>
      <c r="CV51" s="14" t="s">
        <v>203</v>
      </c>
      <c r="CW51" s="14" t="s">
        <v>203</v>
      </c>
      <c r="CX51" s="14" t="s">
        <v>203</v>
      </c>
      <c r="CY51" s="17">
        <v>2110.0</v>
      </c>
      <c r="CZ51" s="16">
        <v>910.0</v>
      </c>
      <c r="DA51" s="16">
        <v>70.0</v>
      </c>
      <c r="DB51" s="14" t="s">
        <v>203</v>
      </c>
      <c r="DC51" s="14" t="s">
        <v>203</v>
      </c>
      <c r="DD51" s="17">
        <v>2220.0</v>
      </c>
      <c r="DE51" s="16">
        <v>860.0</v>
      </c>
      <c r="DF51" s="14" t="s">
        <v>203</v>
      </c>
      <c r="DG51" s="14" t="s">
        <v>203</v>
      </c>
      <c r="DH51" s="14" t="s">
        <v>203</v>
      </c>
      <c r="DI51" s="17">
        <v>3490.0</v>
      </c>
      <c r="DJ51" s="17">
        <v>1670.0</v>
      </c>
      <c r="DK51" s="14" t="s">
        <v>203</v>
      </c>
      <c r="DL51" s="14" t="s">
        <v>203</v>
      </c>
      <c r="DM51" s="14" t="s">
        <v>203</v>
      </c>
      <c r="DN51" s="14" t="s">
        <v>203</v>
      </c>
      <c r="DO51" s="14" t="s">
        <v>203</v>
      </c>
      <c r="DP51" s="14" t="s">
        <v>203</v>
      </c>
      <c r="DQ51" s="14" t="s">
        <v>203</v>
      </c>
      <c r="DR51" s="14" t="s">
        <v>203</v>
      </c>
      <c r="DS51" s="17">
        <v>2455.0</v>
      </c>
      <c r="DT51" s="17">
        <v>2944.0</v>
      </c>
      <c r="DU51" s="17">
        <v>24183.0</v>
      </c>
      <c r="DV51" s="17">
        <v>6586.0</v>
      </c>
      <c r="DW51" s="16">
        <v>190.0</v>
      </c>
      <c r="DX51" s="16">
        <v>34.0</v>
      </c>
      <c r="DY51" s="16">
        <v>444.0</v>
      </c>
      <c r="DZ51" s="16">
        <v>36.0</v>
      </c>
      <c r="EA51" s="16">
        <v>285.0</v>
      </c>
      <c r="EB51" s="16">
        <v>111.0</v>
      </c>
      <c r="EC51" s="14" t="s">
        <v>203</v>
      </c>
      <c r="ED51" s="16">
        <v>252.0</v>
      </c>
      <c r="EE51" s="16">
        <v>252.0</v>
      </c>
      <c r="EF51" s="16">
        <v>21.0</v>
      </c>
      <c r="EG51" s="16">
        <v>29.0</v>
      </c>
    </row>
    <row r="52" ht="15.75" customHeight="1">
      <c r="A52" s="14" t="s">
        <v>200</v>
      </c>
      <c r="B52" s="14" t="s">
        <v>207</v>
      </c>
      <c r="C52" s="15">
        <v>44398.0</v>
      </c>
      <c r="D52" s="14" t="s">
        <v>202</v>
      </c>
      <c r="E52" s="16">
        <v>10.0</v>
      </c>
      <c r="F52" s="16">
        <v>220.0</v>
      </c>
      <c r="G52" s="16">
        <v>24.0</v>
      </c>
      <c r="H52" s="16">
        <v>5.0</v>
      </c>
      <c r="I52" s="16">
        <v>560.0</v>
      </c>
      <c r="J52" s="14" t="s">
        <v>203</v>
      </c>
      <c r="K52" s="14" t="s">
        <v>203</v>
      </c>
      <c r="L52" s="16">
        <v>318.0</v>
      </c>
      <c r="M52" s="16">
        <v>537.0</v>
      </c>
      <c r="N52" s="14" t="s">
        <v>203</v>
      </c>
      <c r="O52" s="16">
        <v>513.0</v>
      </c>
      <c r="P52" s="14" t="s">
        <v>203</v>
      </c>
      <c r="Q52" s="16">
        <v>562.0</v>
      </c>
      <c r="R52" s="14" t="s">
        <v>203</v>
      </c>
      <c r="S52" s="16">
        <v>562.0</v>
      </c>
      <c r="T52" s="16">
        <v>536.0</v>
      </c>
      <c r="U52" s="14" t="s">
        <v>203</v>
      </c>
      <c r="V52" s="16">
        <v>513.0</v>
      </c>
      <c r="W52" s="14" t="s">
        <v>203</v>
      </c>
      <c r="X52" s="16">
        <v>562.0</v>
      </c>
      <c r="Y52" s="14" t="s">
        <v>203</v>
      </c>
      <c r="Z52" s="16">
        <v>536.0</v>
      </c>
      <c r="AA52" s="14" t="s">
        <v>203</v>
      </c>
      <c r="AB52" s="16">
        <v>513.0</v>
      </c>
      <c r="AC52" s="14" t="s">
        <v>203</v>
      </c>
      <c r="AD52" s="16">
        <v>562.0</v>
      </c>
      <c r="AE52" s="14" t="s">
        <v>203</v>
      </c>
      <c r="AF52" s="16">
        <v>516.0</v>
      </c>
      <c r="AG52" s="16">
        <v>508.0</v>
      </c>
      <c r="AH52" s="16">
        <v>535.0</v>
      </c>
      <c r="AI52" s="16">
        <v>469.0</v>
      </c>
      <c r="AJ52" s="16">
        <v>535.0</v>
      </c>
      <c r="AK52" s="14" t="s">
        <v>203</v>
      </c>
      <c r="AL52" s="16">
        <v>535.0</v>
      </c>
      <c r="AM52" s="14" t="s">
        <v>203</v>
      </c>
      <c r="AN52" s="16">
        <v>456.0</v>
      </c>
      <c r="AO52" s="14" t="s">
        <v>203</v>
      </c>
      <c r="AP52" s="16">
        <v>519.0</v>
      </c>
      <c r="AQ52" s="14" t="s">
        <v>203</v>
      </c>
      <c r="AR52" s="16">
        <v>4.0</v>
      </c>
      <c r="AS52" s="14" t="s">
        <v>203</v>
      </c>
      <c r="AT52" s="14" t="s">
        <v>203</v>
      </c>
      <c r="AU52" s="16">
        <v>760.0</v>
      </c>
      <c r="AV52" s="14" t="s">
        <v>203</v>
      </c>
      <c r="AW52" s="17">
        <v>2060.0</v>
      </c>
      <c r="AX52" s="16">
        <v>595.0</v>
      </c>
      <c r="AY52" s="17">
        <v>1660.0</v>
      </c>
      <c r="AZ52" s="17">
        <v>1610.0</v>
      </c>
      <c r="BA52" s="17">
        <v>1048.0</v>
      </c>
      <c r="BB52" s="17">
        <v>1050.0</v>
      </c>
      <c r="BC52" s="16">
        <v>590.0</v>
      </c>
      <c r="BD52" s="16">
        <v>590.0</v>
      </c>
      <c r="BE52" s="17">
        <v>1020.0</v>
      </c>
      <c r="BF52" s="14" t="s">
        <v>203</v>
      </c>
      <c r="BG52" s="16">
        <v>1.0</v>
      </c>
      <c r="BH52" s="16">
        <v>18.0</v>
      </c>
      <c r="BI52" s="14" t="s">
        <v>203</v>
      </c>
      <c r="BJ52" s="14" t="s">
        <v>203</v>
      </c>
      <c r="BK52" s="16">
        <v>880.0</v>
      </c>
      <c r="BL52" s="16">
        <v>160.0</v>
      </c>
      <c r="BM52" s="14" t="s">
        <v>203</v>
      </c>
      <c r="BN52" s="14" t="s">
        <v>203</v>
      </c>
      <c r="BO52" s="14" t="s">
        <v>203</v>
      </c>
      <c r="BP52" s="14" t="s">
        <v>203</v>
      </c>
      <c r="BQ52" s="14" t="s">
        <v>203</v>
      </c>
      <c r="BR52" s="14" t="s">
        <v>203</v>
      </c>
      <c r="BS52" s="14" t="s">
        <v>203</v>
      </c>
      <c r="BT52" s="14" t="s">
        <v>203</v>
      </c>
      <c r="BU52" s="17">
        <v>2460.0</v>
      </c>
      <c r="BV52" s="16">
        <v>440.0</v>
      </c>
      <c r="BW52" s="14" t="s">
        <v>203</v>
      </c>
      <c r="BX52" s="14" t="s">
        <v>203</v>
      </c>
      <c r="BY52" s="14" t="s">
        <v>203</v>
      </c>
      <c r="BZ52" s="16">
        <v>705.0</v>
      </c>
      <c r="CA52" s="16">
        <v>135.0</v>
      </c>
      <c r="CB52" s="14" t="s">
        <v>203</v>
      </c>
      <c r="CC52" s="14" t="s">
        <v>203</v>
      </c>
      <c r="CD52" s="14" t="s">
        <v>203</v>
      </c>
      <c r="CE52" s="17">
        <v>1830.0</v>
      </c>
      <c r="CF52" s="16">
        <v>260.0</v>
      </c>
      <c r="CG52" s="14" t="s">
        <v>203</v>
      </c>
      <c r="CH52" s="14" t="s">
        <v>203</v>
      </c>
      <c r="CI52" s="14" t="s">
        <v>203</v>
      </c>
      <c r="CJ52" s="17">
        <v>1788.0</v>
      </c>
      <c r="CK52" s="16">
        <v>288.0</v>
      </c>
      <c r="CL52" s="14" t="s">
        <v>203</v>
      </c>
      <c r="CM52" s="14" t="s">
        <v>203</v>
      </c>
      <c r="CN52" s="14" t="s">
        <v>203</v>
      </c>
      <c r="CO52" s="17">
        <v>1170.0</v>
      </c>
      <c r="CP52" s="16">
        <v>178.0</v>
      </c>
      <c r="CQ52" s="14" t="s">
        <v>203</v>
      </c>
      <c r="CR52" s="14" t="s">
        <v>203</v>
      </c>
      <c r="CS52" s="14" t="s">
        <v>203</v>
      </c>
      <c r="CT52" s="17">
        <v>1440.0</v>
      </c>
      <c r="CU52" s="16">
        <v>540.0</v>
      </c>
      <c r="CV52" s="14" t="s">
        <v>203</v>
      </c>
      <c r="CW52" s="14" t="s">
        <v>203</v>
      </c>
      <c r="CX52" s="14" t="s">
        <v>203</v>
      </c>
      <c r="CY52" s="16">
        <v>740.0</v>
      </c>
      <c r="CZ52" s="16">
        <v>240.0</v>
      </c>
      <c r="DA52" s="14" t="s">
        <v>203</v>
      </c>
      <c r="DB52" s="14" t="s">
        <v>203</v>
      </c>
      <c r="DC52" s="14" t="s">
        <v>203</v>
      </c>
      <c r="DD52" s="16">
        <v>740.0</v>
      </c>
      <c r="DE52" s="16">
        <v>240.0</v>
      </c>
      <c r="DF52" s="14" t="s">
        <v>203</v>
      </c>
      <c r="DG52" s="14" t="s">
        <v>203</v>
      </c>
      <c r="DH52" s="14" t="s">
        <v>203</v>
      </c>
      <c r="DI52" s="17">
        <v>1510.0</v>
      </c>
      <c r="DJ52" s="16">
        <v>650.0</v>
      </c>
      <c r="DK52" s="14" t="s">
        <v>203</v>
      </c>
      <c r="DL52" s="14" t="s">
        <v>203</v>
      </c>
      <c r="DM52" s="14" t="s">
        <v>203</v>
      </c>
      <c r="DN52" s="14" t="s">
        <v>203</v>
      </c>
      <c r="DO52" s="14" t="s">
        <v>203</v>
      </c>
      <c r="DP52" s="14" t="s">
        <v>203</v>
      </c>
      <c r="DQ52" s="14" t="s">
        <v>203</v>
      </c>
      <c r="DR52" s="14" t="s">
        <v>203</v>
      </c>
      <c r="DS52" s="16">
        <v>939.0</v>
      </c>
      <c r="DT52" s="16">
        <v>326.0</v>
      </c>
      <c r="DU52" s="17">
        <v>9034.0</v>
      </c>
      <c r="DV52" s="17">
        <v>2507.0</v>
      </c>
      <c r="DW52" s="16">
        <v>45.0</v>
      </c>
      <c r="DX52" s="16">
        <v>8.0</v>
      </c>
      <c r="DY52" s="16">
        <v>273.0</v>
      </c>
      <c r="DZ52" s="16">
        <v>39.0</v>
      </c>
      <c r="EA52" s="16">
        <v>165.0</v>
      </c>
      <c r="EB52" s="16">
        <v>32.0</v>
      </c>
      <c r="EC52" s="14" t="s">
        <v>203</v>
      </c>
      <c r="ED52" s="16">
        <v>69.0</v>
      </c>
      <c r="EE52" s="16">
        <v>66.0</v>
      </c>
      <c r="EF52" s="14" t="s">
        <v>203</v>
      </c>
      <c r="EG52" s="14" t="s">
        <v>203</v>
      </c>
    </row>
    <row r="53" ht="15.75" customHeight="1">
      <c r="A53" s="14" t="s">
        <v>200</v>
      </c>
      <c r="B53" s="14" t="s">
        <v>204</v>
      </c>
      <c r="C53" s="15">
        <v>44398.0</v>
      </c>
      <c r="D53" s="14" t="s">
        <v>202</v>
      </c>
      <c r="E53" s="16">
        <v>16.0</v>
      </c>
      <c r="F53" s="16">
        <v>302.0</v>
      </c>
      <c r="G53" s="16">
        <v>53.0</v>
      </c>
      <c r="H53" s="16">
        <v>13.0</v>
      </c>
      <c r="I53" s="17">
        <v>1120.0</v>
      </c>
      <c r="J53" s="14" t="s">
        <v>203</v>
      </c>
      <c r="K53" s="14" t="s">
        <v>203</v>
      </c>
      <c r="L53" s="16">
        <v>493.0</v>
      </c>
      <c r="M53" s="17">
        <v>1254.0</v>
      </c>
      <c r="N53" s="14" t="s">
        <v>203</v>
      </c>
      <c r="O53" s="17">
        <v>1181.0</v>
      </c>
      <c r="P53" s="14" t="s">
        <v>203</v>
      </c>
      <c r="Q53" s="17">
        <v>1127.0</v>
      </c>
      <c r="R53" s="14" t="s">
        <v>203</v>
      </c>
      <c r="S53" s="17">
        <v>1127.0</v>
      </c>
      <c r="T53" s="17">
        <v>1254.0</v>
      </c>
      <c r="U53" s="14" t="s">
        <v>203</v>
      </c>
      <c r="V53" s="17">
        <v>1181.0</v>
      </c>
      <c r="W53" s="14" t="s">
        <v>203</v>
      </c>
      <c r="X53" s="17">
        <v>1127.0</v>
      </c>
      <c r="Y53" s="14" t="s">
        <v>203</v>
      </c>
      <c r="Z53" s="17">
        <v>1254.0</v>
      </c>
      <c r="AA53" s="14" t="s">
        <v>203</v>
      </c>
      <c r="AB53" s="17">
        <v>1181.0</v>
      </c>
      <c r="AC53" s="14" t="s">
        <v>203</v>
      </c>
      <c r="AD53" s="17">
        <v>1127.0</v>
      </c>
      <c r="AE53" s="14" t="s">
        <v>203</v>
      </c>
      <c r="AF53" s="17">
        <v>1234.0</v>
      </c>
      <c r="AG53" s="17">
        <v>1163.0</v>
      </c>
      <c r="AH53" s="17">
        <v>1105.0</v>
      </c>
      <c r="AI53" s="16">
        <v>704.0</v>
      </c>
      <c r="AJ53" s="17">
        <v>1102.0</v>
      </c>
      <c r="AK53" s="14" t="s">
        <v>203</v>
      </c>
      <c r="AL53" s="17">
        <v>1102.0</v>
      </c>
      <c r="AM53" s="14" t="s">
        <v>203</v>
      </c>
      <c r="AN53" s="16">
        <v>920.0</v>
      </c>
      <c r="AO53" s="14" t="s">
        <v>203</v>
      </c>
      <c r="AP53" s="17">
        <v>1144.0</v>
      </c>
      <c r="AQ53" s="14" t="s">
        <v>203</v>
      </c>
      <c r="AR53" s="16">
        <v>324.0</v>
      </c>
      <c r="AS53" s="14" t="s">
        <v>203</v>
      </c>
      <c r="AT53" s="14" t="s">
        <v>203</v>
      </c>
      <c r="AU53" s="17">
        <v>1520.0</v>
      </c>
      <c r="AV53" s="14" t="s">
        <v>203</v>
      </c>
      <c r="AW53" s="17">
        <v>4420.0</v>
      </c>
      <c r="AX53" s="17">
        <v>2254.0</v>
      </c>
      <c r="AY53" s="17">
        <v>3630.0</v>
      </c>
      <c r="AZ53" s="17">
        <v>3616.0</v>
      </c>
      <c r="BA53" s="17">
        <v>2442.0</v>
      </c>
      <c r="BB53" s="17">
        <v>2046.0</v>
      </c>
      <c r="BC53" s="17">
        <v>1370.0</v>
      </c>
      <c r="BD53" s="17">
        <v>1370.0</v>
      </c>
      <c r="BE53" s="17">
        <v>2460.0</v>
      </c>
      <c r="BF53" s="14" t="s">
        <v>203</v>
      </c>
      <c r="BG53" s="16">
        <v>2.0</v>
      </c>
      <c r="BH53" s="16">
        <v>24.0</v>
      </c>
      <c r="BI53" s="14" t="s">
        <v>203</v>
      </c>
      <c r="BJ53" s="14" t="s">
        <v>203</v>
      </c>
      <c r="BK53" s="17">
        <v>2080.0</v>
      </c>
      <c r="BL53" s="16">
        <v>760.0</v>
      </c>
      <c r="BM53" s="14" t="s">
        <v>203</v>
      </c>
      <c r="BN53" s="14" t="s">
        <v>203</v>
      </c>
      <c r="BO53" s="14" t="s">
        <v>203</v>
      </c>
      <c r="BP53" s="14" t="s">
        <v>203</v>
      </c>
      <c r="BQ53" s="14" t="s">
        <v>203</v>
      </c>
      <c r="BR53" s="14" t="s">
        <v>203</v>
      </c>
      <c r="BS53" s="14" t="s">
        <v>203</v>
      </c>
      <c r="BT53" s="14" t="s">
        <v>203</v>
      </c>
      <c r="BU53" s="17">
        <v>5320.0</v>
      </c>
      <c r="BV53" s="17">
        <v>1680.0</v>
      </c>
      <c r="BW53" s="14" t="s">
        <v>203</v>
      </c>
      <c r="BX53" s="14" t="s">
        <v>203</v>
      </c>
      <c r="BY53" s="14" t="s">
        <v>203</v>
      </c>
      <c r="BZ53" s="17">
        <v>1440.0</v>
      </c>
      <c r="CA53" s="16">
        <v>575.0</v>
      </c>
      <c r="CB53" s="14" t="s">
        <v>203</v>
      </c>
      <c r="CC53" s="14" t="s">
        <v>203</v>
      </c>
      <c r="CD53" s="14" t="s">
        <v>203</v>
      </c>
      <c r="CE53" s="17">
        <v>3850.0</v>
      </c>
      <c r="CF53" s="17">
        <v>1090.0</v>
      </c>
      <c r="CG53" s="14" t="s">
        <v>203</v>
      </c>
      <c r="CH53" s="14" t="s">
        <v>203</v>
      </c>
      <c r="CI53" s="14" t="s">
        <v>203</v>
      </c>
      <c r="CJ53" s="17">
        <v>4004.0</v>
      </c>
      <c r="CK53" s="17">
        <v>1268.0</v>
      </c>
      <c r="CL53" s="14" t="s">
        <v>203</v>
      </c>
      <c r="CM53" s="14" t="s">
        <v>203</v>
      </c>
      <c r="CN53" s="14" t="s">
        <v>203</v>
      </c>
      <c r="CO53" s="17">
        <v>2634.0</v>
      </c>
      <c r="CP53" s="16">
        <v>845.0</v>
      </c>
      <c r="CQ53" s="14" t="s">
        <v>203</v>
      </c>
      <c r="CR53" s="14" t="s">
        <v>203</v>
      </c>
      <c r="CS53" s="14" t="s">
        <v>203</v>
      </c>
      <c r="CT53" s="17">
        <v>2540.0</v>
      </c>
      <c r="CU53" s="17">
        <v>1865.0</v>
      </c>
      <c r="CV53" s="14" t="s">
        <v>203</v>
      </c>
      <c r="CW53" s="14" t="s">
        <v>203</v>
      </c>
      <c r="CX53" s="14" t="s">
        <v>203</v>
      </c>
      <c r="CY53" s="17">
        <v>1740.0</v>
      </c>
      <c r="CZ53" s="16">
        <v>820.0</v>
      </c>
      <c r="DA53" s="14" t="s">
        <v>203</v>
      </c>
      <c r="DB53" s="14" t="s">
        <v>203</v>
      </c>
      <c r="DC53" s="14" t="s">
        <v>203</v>
      </c>
      <c r="DD53" s="17">
        <v>1580.0</v>
      </c>
      <c r="DE53" s="16">
        <v>690.0</v>
      </c>
      <c r="DF53" s="14" t="s">
        <v>203</v>
      </c>
      <c r="DG53" s="14" t="s">
        <v>203</v>
      </c>
      <c r="DH53" s="14" t="s">
        <v>203</v>
      </c>
      <c r="DI53" s="17">
        <v>2980.0</v>
      </c>
      <c r="DJ53" s="17">
        <v>1400.0</v>
      </c>
      <c r="DK53" s="14" t="s">
        <v>203</v>
      </c>
      <c r="DL53" s="14" t="s">
        <v>203</v>
      </c>
      <c r="DM53" s="14" t="s">
        <v>203</v>
      </c>
      <c r="DN53" s="14" t="s">
        <v>203</v>
      </c>
      <c r="DO53" s="14" t="s">
        <v>203</v>
      </c>
      <c r="DP53" s="14" t="s">
        <v>203</v>
      </c>
      <c r="DQ53" s="14" t="s">
        <v>203</v>
      </c>
      <c r="DR53" s="14" t="s">
        <v>203</v>
      </c>
      <c r="DS53" s="17">
        <v>1580.0</v>
      </c>
      <c r="DT53" s="17">
        <v>1467.0</v>
      </c>
      <c r="DU53" s="17">
        <v>14484.0</v>
      </c>
      <c r="DV53" s="17">
        <v>8309.0</v>
      </c>
      <c r="DW53" s="16">
        <v>106.0</v>
      </c>
      <c r="DX53" s="16">
        <v>15.0</v>
      </c>
      <c r="DY53" s="16">
        <v>448.0</v>
      </c>
      <c r="DZ53" s="16">
        <v>99.0</v>
      </c>
      <c r="EA53" s="16">
        <v>244.0</v>
      </c>
      <c r="EB53" s="16">
        <v>106.0</v>
      </c>
      <c r="EC53" s="14" t="s">
        <v>203</v>
      </c>
      <c r="ED53" s="16">
        <v>194.0</v>
      </c>
      <c r="EE53" s="16">
        <v>192.0</v>
      </c>
      <c r="EF53" s="14" t="s">
        <v>203</v>
      </c>
      <c r="EG53" s="16">
        <v>13.0</v>
      </c>
    </row>
    <row r="54" ht="15.75" customHeight="1">
      <c r="A54" s="14" t="s">
        <v>200</v>
      </c>
      <c r="B54" s="14" t="s">
        <v>209</v>
      </c>
      <c r="C54" s="15">
        <v>44398.0</v>
      </c>
      <c r="D54" s="14" t="s">
        <v>202</v>
      </c>
      <c r="E54" s="16">
        <v>13.0</v>
      </c>
      <c r="F54" s="16">
        <v>123.0</v>
      </c>
      <c r="G54" s="16">
        <v>51.0</v>
      </c>
      <c r="H54" s="16">
        <v>5.0</v>
      </c>
      <c r="I54" s="16">
        <v>617.0</v>
      </c>
      <c r="J54" s="14" t="s">
        <v>203</v>
      </c>
      <c r="K54" s="14" t="s">
        <v>203</v>
      </c>
      <c r="L54" s="16">
        <v>237.0</v>
      </c>
      <c r="M54" s="16">
        <v>600.0</v>
      </c>
      <c r="N54" s="14" t="s">
        <v>203</v>
      </c>
      <c r="O54" s="16">
        <v>567.0</v>
      </c>
      <c r="P54" s="14" t="s">
        <v>203</v>
      </c>
      <c r="Q54" s="16">
        <v>531.0</v>
      </c>
      <c r="R54" s="14" t="s">
        <v>203</v>
      </c>
      <c r="S54" s="16">
        <v>534.0</v>
      </c>
      <c r="T54" s="16">
        <v>600.0</v>
      </c>
      <c r="U54" s="14" t="s">
        <v>203</v>
      </c>
      <c r="V54" s="16">
        <v>567.0</v>
      </c>
      <c r="W54" s="14" t="s">
        <v>203</v>
      </c>
      <c r="X54" s="16">
        <v>531.0</v>
      </c>
      <c r="Y54" s="14" t="s">
        <v>203</v>
      </c>
      <c r="Z54" s="16">
        <v>600.0</v>
      </c>
      <c r="AA54" s="14" t="s">
        <v>203</v>
      </c>
      <c r="AB54" s="16">
        <v>567.0</v>
      </c>
      <c r="AC54" s="14" t="s">
        <v>203</v>
      </c>
      <c r="AD54" s="16">
        <v>531.0</v>
      </c>
      <c r="AE54" s="14" t="s">
        <v>203</v>
      </c>
      <c r="AF54" s="16">
        <v>600.0</v>
      </c>
      <c r="AG54" s="16">
        <v>571.0</v>
      </c>
      <c r="AH54" s="16">
        <v>590.0</v>
      </c>
      <c r="AI54" s="16">
        <v>435.0</v>
      </c>
      <c r="AJ54" s="16">
        <v>590.0</v>
      </c>
      <c r="AK54" s="14" t="s">
        <v>203</v>
      </c>
      <c r="AL54" s="16">
        <v>590.0</v>
      </c>
      <c r="AM54" s="14" t="s">
        <v>203</v>
      </c>
      <c r="AN54" s="16">
        <v>540.0</v>
      </c>
      <c r="AO54" s="14" t="s">
        <v>203</v>
      </c>
      <c r="AP54" s="16">
        <v>590.0</v>
      </c>
      <c r="AQ54" s="14" t="s">
        <v>203</v>
      </c>
      <c r="AR54" s="16">
        <v>131.0</v>
      </c>
      <c r="AS54" s="14" t="s">
        <v>203</v>
      </c>
      <c r="AT54" s="14" t="s">
        <v>203</v>
      </c>
      <c r="AU54" s="16">
        <v>760.0</v>
      </c>
      <c r="AV54" s="14" t="s">
        <v>203</v>
      </c>
      <c r="AW54" s="17">
        <v>2040.0</v>
      </c>
      <c r="AX54" s="16">
        <v>555.0</v>
      </c>
      <c r="AY54" s="17">
        <v>1780.0</v>
      </c>
      <c r="AZ54" s="17">
        <v>1768.0</v>
      </c>
      <c r="BA54" s="17">
        <v>1161.0</v>
      </c>
      <c r="BB54" s="17">
        <v>1135.0</v>
      </c>
      <c r="BC54" s="16">
        <v>653.0</v>
      </c>
      <c r="BD54" s="16">
        <v>680.0</v>
      </c>
      <c r="BE54" s="17">
        <v>1210.0</v>
      </c>
      <c r="BF54" s="14" t="s">
        <v>203</v>
      </c>
      <c r="BG54" s="16">
        <v>2.0</v>
      </c>
      <c r="BH54" s="16">
        <v>19.0</v>
      </c>
      <c r="BI54" s="14" t="s">
        <v>203</v>
      </c>
      <c r="BJ54" s="14" t="s">
        <v>203</v>
      </c>
      <c r="BK54" s="16">
        <v>920.0</v>
      </c>
      <c r="BL54" s="16">
        <v>320.0</v>
      </c>
      <c r="BM54" s="14" t="s">
        <v>203</v>
      </c>
      <c r="BN54" s="14" t="s">
        <v>203</v>
      </c>
      <c r="BO54" s="14" t="s">
        <v>203</v>
      </c>
      <c r="BP54" s="14" t="s">
        <v>203</v>
      </c>
      <c r="BQ54" s="14" t="s">
        <v>203</v>
      </c>
      <c r="BR54" s="14" t="s">
        <v>203</v>
      </c>
      <c r="BS54" s="14" t="s">
        <v>203</v>
      </c>
      <c r="BT54" s="14" t="s">
        <v>203</v>
      </c>
      <c r="BU54" s="17">
        <v>2420.0</v>
      </c>
      <c r="BV54" s="16">
        <v>960.0</v>
      </c>
      <c r="BW54" s="14" t="s">
        <v>203</v>
      </c>
      <c r="BX54" s="14" t="s">
        <v>203</v>
      </c>
      <c r="BY54" s="14" t="s">
        <v>203</v>
      </c>
      <c r="BZ54" s="16">
        <v>675.0</v>
      </c>
      <c r="CA54" s="16">
        <v>270.0</v>
      </c>
      <c r="CB54" s="14" t="s">
        <v>203</v>
      </c>
      <c r="CC54" s="14" t="s">
        <v>203</v>
      </c>
      <c r="CD54" s="14" t="s">
        <v>203</v>
      </c>
      <c r="CE54" s="17">
        <v>1890.0</v>
      </c>
      <c r="CF54" s="16">
        <v>420.0</v>
      </c>
      <c r="CG54" s="14" t="s">
        <v>203</v>
      </c>
      <c r="CH54" s="14" t="s">
        <v>203</v>
      </c>
      <c r="CI54" s="14" t="s">
        <v>203</v>
      </c>
      <c r="CJ54" s="17">
        <v>1852.0</v>
      </c>
      <c r="CK54" s="16">
        <v>438.0</v>
      </c>
      <c r="CL54" s="14" t="s">
        <v>203</v>
      </c>
      <c r="CM54" s="14" t="s">
        <v>203</v>
      </c>
      <c r="CN54" s="14" t="s">
        <v>203</v>
      </c>
      <c r="CO54" s="17">
        <v>1210.0</v>
      </c>
      <c r="CP54" s="16">
        <v>256.0</v>
      </c>
      <c r="CQ54" s="14" t="s">
        <v>203</v>
      </c>
      <c r="CR54" s="14" t="s">
        <v>203</v>
      </c>
      <c r="CS54" s="14" t="s">
        <v>203</v>
      </c>
      <c r="CT54" s="17">
        <v>1325.0</v>
      </c>
      <c r="CU54" s="16">
        <v>630.0</v>
      </c>
      <c r="CV54" s="14" t="s">
        <v>203</v>
      </c>
      <c r="CW54" s="14" t="s">
        <v>203</v>
      </c>
      <c r="CX54" s="14" t="s">
        <v>203</v>
      </c>
      <c r="CY54" s="16">
        <v>780.0</v>
      </c>
      <c r="CZ54" s="16">
        <v>180.0</v>
      </c>
      <c r="DA54" s="14" t="s">
        <v>203</v>
      </c>
      <c r="DB54" s="14" t="s">
        <v>203</v>
      </c>
      <c r="DC54" s="14" t="s">
        <v>203</v>
      </c>
      <c r="DD54" s="16">
        <v>780.0</v>
      </c>
      <c r="DE54" s="16">
        <v>190.0</v>
      </c>
      <c r="DF54" s="14" t="s">
        <v>203</v>
      </c>
      <c r="DG54" s="14" t="s">
        <v>203</v>
      </c>
      <c r="DH54" s="14" t="s">
        <v>203</v>
      </c>
      <c r="DI54" s="17">
        <v>1410.0</v>
      </c>
      <c r="DJ54" s="16">
        <v>620.0</v>
      </c>
      <c r="DK54" s="14" t="s">
        <v>203</v>
      </c>
      <c r="DL54" s="14" t="s">
        <v>203</v>
      </c>
      <c r="DM54" s="14" t="s">
        <v>203</v>
      </c>
      <c r="DN54" s="14" t="s">
        <v>203</v>
      </c>
      <c r="DO54" s="14" t="s">
        <v>203</v>
      </c>
      <c r="DP54" s="14" t="s">
        <v>203</v>
      </c>
      <c r="DQ54" s="14" t="s">
        <v>203</v>
      </c>
      <c r="DR54" s="14" t="s">
        <v>203</v>
      </c>
      <c r="DS54" s="16">
        <v>830.0</v>
      </c>
      <c r="DT54" s="16">
        <v>476.0</v>
      </c>
      <c r="DU54" s="17">
        <v>6478.0</v>
      </c>
      <c r="DV54" s="17">
        <v>1854.0</v>
      </c>
      <c r="DW54" s="16">
        <v>73.0</v>
      </c>
      <c r="DX54" s="16">
        <v>30.0</v>
      </c>
      <c r="DY54" s="16">
        <v>310.0</v>
      </c>
      <c r="DZ54" s="16">
        <v>87.0</v>
      </c>
      <c r="EA54" s="16">
        <v>83.0</v>
      </c>
      <c r="EB54" s="16">
        <v>30.0</v>
      </c>
      <c r="EC54" s="14" t="s">
        <v>203</v>
      </c>
      <c r="ED54" s="16">
        <v>80.0</v>
      </c>
      <c r="EE54" s="16">
        <v>74.0</v>
      </c>
      <c r="EF54" s="16">
        <v>4.0</v>
      </c>
      <c r="EG54" s="16">
        <v>73.0</v>
      </c>
    </row>
    <row r="55" ht="15.75" customHeight="1">
      <c r="A55" s="14" t="s">
        <v>200</v>
      </c>
      <c r="B55" s="14" t="s">
        <v>200</v>
      </c>
      <c r="C55" s="15">
        <v>44398.0</v>
      </c>
      <c r="D55" s="14" t="s">
        <v>202</v>
      </c>
      <c r="E55" s="16">
        <v>43.0</v>
      </c>
      <c r="F55" s="16">
        <v>794.0</v>
      </c>
      <c r="G55" s="16">
        <v>158.0</v>
      </c>
      <c r="H55" s="16">
        <v>4.0</v>
      </c>
      <c r="I55" s="17">
        <v>2350.0</v>
      </c>
      <c r="J55" s="14" t="s">
        <v>203</v>
      </c>
      <c r="K55" s="14" t="s">
        <v>203</v>
      </c>
      <c r="L55" s="16">
        <v>928.0</v>
      </c>
      <c r="M55" s="17">
        <v>2365.0</v>
      </c>
      <c r="N55" s="14" t="s">
        <v>203</v>
      </c>
      <c r="O55" s="17">
        <v>2346.0</v>
      </c>
      <c r="P55" s="14" t="s">
        <v>203</v>
      </c>
      <c r="Q55" s="17">
        <v>2272.0</v>
      </c>
      <c r="R55" s="14" t="s">
        <v>203</v>
      </c>
      <c r="S55" s="17">
        <v>2272.0</v>
      </c>
      <c r="T55" s="17">
        <v>2365.0</v>
      </c>
      <c r="U55" s="14" t="s">
        <v>203</v>
      </c>
      <c r="V55" s="17">
        <v>2346.0</v>
      </c>
      <c r="W55" s="14" t="s">
        <v>203</v>
      </c>
      <c r="X55" s="17">
        <v>2272.0</v>
      </c>
      <c r="Y55" s="14" t="s">
        <v>203</v>
      </c>
      <c r="Z55" s="17">
        <v>2365.0</v>
      </c>
      <c r="AA55" s="14" t="s">
        <v>203</v>
      </c>
      <c r="AB55" s="17">
        <v>2346.0</v>
      </c>
      <c r="AC55" s="14" t="s">
        <v>203</v>
      </c>
      <c r="AD55" s="17">
        <v>2272.0</v>
      </c>
      <c r="AE55" s="14" t="s">
        <v>203</v>
      </c>
      <c r="AF55" s="17">
        <v>2365.0</v>
      </c>
      <c r="AG55" s="17">
        <v>2346.0</v>
      </c>
      <c r="AH55" s="17">
        <v>2143.0</v>
      </c>
      <c r="AI55" s="17">
        <v>1310.0</v>
      </c>
      <c r="AJ55" s="17">
        <v>2143.0</v>
      </c>
      <c r="AK55" s="14" t="s">
        <v>203</v>
      </c>
      <c r="AL55" s="17">
        <v>2143.0</v>
      </c>
      <c r="AM55" s="14" t="s">
        <v>203</v>
      </c>
      <c r="AN55" s="17">
        <v>1927.0</v>
      </c>
      <c r="AO55" s="14" t="s">
        <v>203</v>
      </c>
      <c r="AP55" s="17">
        <v>2232.0</v>
      </c>
      <c r="AQ55" s="14" t="s">
        <v>203</v>
      </c>
      <c r="AR55" s="16">
        <v>703.0</v>
      </c>
      <c r="AS55" s="14" t="s">
        <v>203</v>
      </c>
      <c r="AT55" s="14" t="s">
        <v>203</v>
      </c>
      <c r="AU55" s="17">
        <v>3040.0</v>
      </c>
      <c r="AV55" s="14" t="s">
        <v>203</v>
      </c>
      <c r="AW55" s="17">
        <v>8540.0</v>
      </c>
      <c r="AX55" s="17">
        <v>2460.0</v>
      </c>
      <c r="AY55" s="17">
        <v>7250.0</v>
      </c>
      <c r="AZ55" s="17">
        <v>7096.0</v>
      </c>
      <c r="BA55" s="17">
        <v>4760.0</v>
      </c>
      <c r="BB55" s="17">
        <v>3740.0</v>
      </c>
      <c r="BC55" s="17">
        <v>2500.0</v>
      </c>
      <c r="BD55" s="17">
        <v>2500.0</v>
      </c>
      <c r="BE55" s="17">
        <v>4390.0</v>
      </c>
      <c r="BF55" s="14" t="s">
        <v>203</v>
      </c>
      <c r="BG55" s="16">
        <v>2.0</v>
      </c>
      <c r="BH55" s="16">
        <v>19.0</v>
      </c>
      <c r="BI55" s="14" t="s">
        <v>203</v>
      </c>
      <c r="BJ55" s="16">
        <v>7.0</v>
      </c>
      <c r="BK55" s="17">
        <v>3680.0</v>
      </c>
      <c r="BL55" s="17">
        <v>1750.0</v>
      </c>
      <c r="BM55" s="14" t="s">
        <v>203</v>
      </c>
      <c r="BN55" s="14" t="s">
        <v>203</v>
      </c>
      <c r="BO55" s="14" t="s">
        <v>203</v>
      </c>
      <c r="BP55" s="14" t="s">
        <v>203</v>
      </c>
      <c r="BQ55" s="14" t="s">
        <v>203</v>
      </c>
      <c r="BR55" s="14" t="s">
        <v>203</v>
      </c>
      <c r="BS55" s="14" t="s">
        <v>203</v>
      </c>
      <c r="BT55" s="14" t="s">
        <v>203</v>
      </c>
      <c r="BU55" s="17">
        <v>8860.0</v>
      </c>
      <c r="BV55" s="17">
        <v>2360.0</v>
      </c>
      <c r="BW55" s="14" t="s">
        <v>203</v>
      </c>
      <c r="BX55" s="14" t="s">
        <v>203</v>
      </c>
      <c r="BY55" s="14" t="s">
        <v>203</v>
      </c>
      <c r="BZ55" s="17">
        <v>2385.0</v>
      </c>
      <c r="CA55" s="16">
        <v>950.0</v>
      </c>
      <c r="CB55" s="14" t="s">
        <v>203</v>
      </c>
      <c r="CC55" s="14" t="s">
        <v>203</v>
      </c>
      <c r="CD55" s="14" t="s">
        <v>203</v>
      </c>
      <c r="CE55" s="17">
        <v>7410.0</v>
      </c>
      <c r="CF55" s="17">
        <v>1740.0</v>
      </c>
      <c r="CG55" s="14" t="s">
        <v>203</v>
      </c>
      <c r="CH55" s="14" t="s">
        <v>203</v>
      </c>
      <c r="CI55" s="14" t="s">
        <v>203</v>
      </c>
      <c r="CJ55" s="17">
        <v>7032.0</v>
      </c>
      <c r="CK55" s="17">
        <v>1672.0</v>
      </c>
      <c r="CL55" s="14" t="s">
        <v>203</v>
      </c>
      <c r="CM55" s="14" t="s">
        <v>203</v>
      </c>
      <c r="CN55" s="14" t="s">
        <v>203</v>
      </c>
      <c r="CO55" s="17">
        <v>4630.0</v>
      </c>
      <c r="CP55" s="17">
        <v>1066.0</v>
      </c>
      <c r="CQ55" s="14" t="s">
        <v>203</v>
      </c>
      <c r="CR55" s="14" t="s">
        <v>203</v>
      </c>
      <c r="CS55" s="14" t="s">
        <v>203</v>
      </c>
      <c r="CT55" s="17">
        <v>3915.0</v>
      </c>
      <c r="CU55" s="17">
        <v>2175.0</v>
      </c>
      <c r="CV55" s="14" t="s">
        <v>203</v>
      </c>
      <c r="CW55" s="14" t="s">
        <v>203</v>
      </c>
      <c r="CX55" s="14" t="s">
        <v>203</v>
      </c>
      <c r="CY55" s="17">
        <v>2560.0</v>
      </c>
      <c r="CZ55" s="17">
        <v>1160.0</v>
      </c>
      <c r="DA55" s="14" t="s">
        <v>203</v>
      </c>
      <c r="DB55" s="14" t="s">
        <v>203</v>
      </c>
      <c r="DC55" s="14" t="s">
        <v>203</v>
      </c>
      <c r="DD55" s="17">
        <v>2560.0</v>
      </c>
      <c r="DE55" s="17">
        <v>1190.0</v>
      </c>
      <c r="DF55" s="14" t="s">
        <v>203</v>
      </c>
      <c r="DG55" s="14" t="s">
        <v>203</v>
      </c>
      <c r="DH55" s="14" t="s">
        <v>203</v>
      </c>
      <c r="DI55" s="17">
        <v>4030.0</v>
      </c>
      <c r="DJ55" s="17">
        <v>1480.0</v>
      </c>
      <c r="DK55" s="14" t="s">
        <v>203</v>
      </c>
      <c r="DL55" s="14" t="s">
        <v>203</v>
      </c>
      <c r="DM55" s="14" t="s">
        <v>203</v>
      </c>
      <c r="DN55" s="14" t="s">
        <v>203</v>
      </c>
      <c r="DO55" s="14" t="s">
        <v>203</v>
      </c>
      <c r="DP55" s="14" t="s">
        <v>203</v>
      </c>
      <c r="DQ55" s="14" t="s">
        <v>203</v>
      </c>
      <c r="DR55" s="14" t="s">
        <v>203</v>
      </c>
      <c r="DS55" s="17">
        <v>3241.0</v>
      </c>
      <c r="DT55" s="17">
        <v>2193.0</v>
      </c>
      <c r="DU55" s="17">
        <v>26532.0</v>
      </c>
      <c r="DV55" s="17">
        <v>8600.0</v>
      </c>
      <c r="DW55" s="16">
        <v>184.0</v>
      </c>
      <c r="DX55" s="16">
        <v>60.0</v>
      </c>
      <c r="DY55" s="17">
        <v>1069.0</v>
      </c>
      <c r="DZ55" s="16">
        <v>299.0</v>
      </c>
      <c r="EA55" s="16">
        <v>315.0</v>
      </c>
      <c r="EB55" s="16">
        <v>303.0</v>
      </c>
      <c r="EC55" s="14" t="s">
        <v>203</v>
      </c>
      <c r="ED55" s="16">
        <v>318.0</v>
      </c>
      <c r="EE55" s="16">
        <v>297.0</v>
      </c>
      <c r="EF55" s="16">
        <v>94.0</v>
      </c>
      <c r="EG55" s="16">
        <v>76.0</v>
      </c>
    </row>
    <row r="56" ht="15.75" customHeight="1">
      <c r="A56" s="14" t="s">
        <v>200</v>
      </c>
      <c r="B56" s="14" t="s">
        <v>205</v>
      </c>
      <c r="C56" s="15">
        <v>44398.0</v>
      </c>
      <c r="D56" s="14" t="s">
        <v>202</v>
      </c>
      <c r="E56" s="16">
        <v>17.0</v>
      </c>
      <c r="F56" s="16">
        <v>204.0</v>
      </c>
      <c r="G56" s="16">
        <v>64.0</v>
      </c>
      <c r="H56" s="16">
        <v>1.0</v>
      </c>
      <c r="I56" s="16">
        <v>785.0</v>
      </c>
      <c r="J56" s="14" t="s">
        <v>203</v>
      </c>
      <c r="K56" s="14" t="s">
        <v>203</v>
      </c>
      <c r="L56" s="16">
        <v>272.0</v>
      </c>
      <c r="M56" s="16">
        <v>843.0</v>
      </c>
      <c r="N56" s="14" t="s">
        <v>203</v>
      </c>
      <c r="O56" s="16">
        <v>815.0</v>
      </c>
      <c r="P56" s="14" t="s">
        <v>203</v>
      </c>
      <c r="Q56" s="16">
        <v>794.0</v>
      </c>
      <c r="R56" s="14" t="s">
        <v>203</v>
      </c>
      <c r="S56" s="16">
        <v>794.0</v>
      </c>
      <c r="T56" s="16">
        <v>843.0</v>
      </c>
      <c r="U56" s="14" t="s">
        <v>203</v>
      </c>
      <c r="V56" s="16">
        <v>815.0</v>
      </c>
      <c r="W56" s="14" t="s">
        <v>203</v>
      </c>
      <c r="X56" s="16">
        <v>794.0</v>
      </c>
      <c r="Y56" s="14" t="s">
        <v>203</v>
      </c>
      <c r="Z56" s="16">
        <v>843.0</v>
      </c>
      <c r="AA56" s="14" t="s">
        <v>203</v>
      </c>
      <c r="AB56" s="16">
        <v>815.0</v>
      </c>
      <c r="AC56" s="14" t="s">
        <v>203</v>
      </c>
      <c r="AD56" s="16">
        <v>794.0</v>
      </c>
      <c r="AE56" s="14" t="s">
        <v>203</v>
      </c>
      <c r="AF56" s="16">
        <v>843.0</v>
      </c>
      <c r="AG56" s="16">
        <v>815.0</v>
      </c>
      <c r="AH56" s="16">
        <v>745.0</v>
      </c>
      <c r="AI56" s="16">
        <v>520.0</v>
      </c>
      <c r="AJ56" s="16">
        <v>745.0</v>
      </c>
      <c r="AK56" s="14" t="s">
        <v>203</v>
      </c>
      <c r="AL56" s="16">
        <v>745.0</v>
      </c>
      <c r="AM56" s="14" t="s">
        <v>203</v>
      </c>
      <c r="AN56" s="16">
        <v>600.0</v>
      </c>
      <c r="AO56" s="14" t="s">
        <v>203</v>
      </c>
      <c r="AP56" s="16">
        <v>708.0</v>
      </c>
      <c r="AQ56" s="14" t="s">
        <v>203</v>
      </c>
      <c r="AR56" s="16">
        <v>235.0</v>
      </c>
      <c r="AS56" s="14" t="s">
        <v>203</v>
      </c>
      <c r="AT56" s="14" t="s">
        <v>203</v>
      </c>
      <c r="AU56" s="17">
        <v>1040.0</v>
      </c>
      <c r="AV56" s="14" t="s">
        <v>203</v>
      </c>
      <c r="AW56" s="17">
        <v>2960.0</v>
      </c>
      <c r="AX56" s="16">
        <v>885.0</v>
      </c>
      <c r="AY56" s="17">
        <v>2560.0</v>
      </c>
      <c r="AZ56" s="17">
        <v>2544.0</v>
      </c>
      <c r="BA56" s="17">
        <v>1679.0</v>
      </c>
      <c r="BB56" s="17">
        <v>1390.0</v>
      </c>
      <c r="BC56" s="16">
        <v>800.0</v>
      </c>
      <c r="BD56" s="16">
        <v>880.0</v>
      </c>
      <c r="BE56" s="17">
        <v>1370.0</v>
      </c>
      <c r="BF56" s="14" t="s">
        <v>203</v>
      </c>
      <c r="BG56" s="16">
        <v>2.0</v>
      </c>
      <c r="BH56" s="16">
        <v>21.0</v>
      </c>
      <c r="BI56" s="14" t="s">
        <v>203</v>
      </c>
      <c r="BJ56" s="14" t="s">
        <v>203</v>
      </c>
      <c r="BK56" s="17">
        <v>1720.0</v>
      </c>
      <c r="BL56" s="16">
        <v>680.0</v>
      </c>
      <c r="BM56" s="14" t="s">
        <v>203</v>
      </c>
      <c r="BN56" s="14" t="s">
        <v>203</v>
      </c>
      <c r="BO56" s="14" t="s">
        <v>203</v>
      </c>
      <c r="BP56" s="14" t="s">
        <v>203</v>
      </c>
      <c r="BQ56" s="14" t="s">
        <v>203</v>
      </c>
      <c r="BR56" s="14" t="s">
        <v>203</v>
      </c>
      <c r="BS56" s="14" t="s">
        <v>203</v>
      </c>
      <c r="BT56" s="14" t="s">
        <v>203</v>
      </c>
      <c r="BU56" s="17">
        <v>4460.0</v>
      </c>
      <c r="BV56" s="17">
        <v>1500.0</v>
      </c>
      <c r="BW56" s="14" t="s">
        <v>203</v>
      </c>
      <c r="BX56" s="14" t="s">
        <v>203</v>
      </c>
      <c r="BY56" s="14" t="s">
        <v>203</v>
      </c>
      <c r="BZ56" s="17">
        <v>1205.0</v>
      </c>
      <c r="CA56" s="16">
        <v>320.0</v>
      </c>
      <c r="CB56" s="14" t="s">
        <v>203</v>
      </c>
      <c r="CC56" s="14" t="s">
        <v>203</v>
      </c>
      <c r="CD56" s="14" t="s">
        <v>203</v>
      </c>
      <c r="CE56" s="17">
        <v>3310.0</v>
      </c>
      <c r="CF56" s="16">
        <v>750.0</v>
      </c>
      <c r="CG56" s="14" t="s">
        <v>203</v>
      </c>
      <c r="CH56" s="14" t="s">
        <v>203</v>
      </c>
      <c r="CI56" s="14" t="s">
        <v>203</v>
      </c>
      <c r="CJ56" s="17">
        <v>3182.0</v>
      </c>
      <c r="CK56" s="16">
        <v>738.0</v>
      </c>
      <c r="CL56" s="14" t="s">
        <v>203</v>
      </c>
      <c r="CM56" s="14" t="s">
        <v>203</v>
      </c>
      <c r="CN56" s="14" t="s">
        <v>203</v>
      </c>
      <c r="CO56" s="17">
        <v>2097.0</v>
      </c>
      <c r="CP56" s="16">
        <v>421.0</v>
      </c>
      <c r="CQ56" s="14" t="s">
        <v>203</v>
      </c>
      <c r="CR56" s="14" t="s">
        <v>203</v>
      </c>
      <c r="CS56" s="14" t="s">
        <v>203</v>
      </c>
      <c r="CT56" s="17">
        <v>2480.0</v>
      </c>
      <c r="CU56" s="17">
        <v>1080.0</v>
      </c>
      <c r="CV56" s="14" t="s">
        <v>203</v>
      </c>
      <c r="CW56" s="14" t="s">
        <v>203</v>
      </c>
      <c r="CX56" s="14" t="s">
        <v>203</v>
      </c>
      <c r="CY56" s="17">
        <v>1390.0</v>
      </c>
      <c r="CZ56" s="16">
        <v>510.0</v>
      </c>
      <c r="DA56" s="14" t="s">
        <v>203</v>
      </c>
      <c r="DB56" s="14" t="s">
        <v>203</v>
      </c>
      <c r="DC56" s="14" t="s">
        <v>203</v>
      </c>
      <c r="DD56" s="17">
        <v>1320.0</v>
      </c>
      <c r="DE56" s="16">
        <v>470.0</v>
      </c>
      <c r="DF56" s="14" t="s">
        <v>203</v>
      </c>
      <c r="DG56" s="14" t="s">
        <v>203</v>
      </c>
      <c r="DH56" s="14" t="s">
        <v>203</v>
      </c>
      <c r="DI56" s="17">
        <v>2760.0</v>
      </c>
      <c r="DJ56" s="17">
        <v>1270.0</v>
      </c>
      <c r="DK56" s="14" t="s">
        <v>203</v>
      </c>
      <c r="DL56" s="14" t="s">
        <v>203</v>
      </c>
      <c r="DM56" s="14" t="s">
        <v>203</v>
      </c>
      <c r="DN56" s="14" t="s">
        <v>203</v>
      </c>
      <c r="DO56" s="14" t="s">
        <v>203</v>
      </c>
      <c r="DP56" s="14" t="s">
        <v>203</v>
      </c>
      <c r="DQ56" s="14" t="s">
        <v>203</v>
      </c>
      <c r="DR56" s="14" t="s">
        <v>203</v>
      </c>
      <c r="DS56" s="17">
        <v>1746.0</v>
      </c>
      <c r="DT56" s="16">
        <v>843.0</v>
      </c>
      <c r="DU56" s="17">
        <v>13298.0</v>
      </c>
      <c r="DV56" s="17">
        <v>4267.0</v>
      </c>
      <c r="DW56" s="16">
        <v>83.0</v>
      </c>
      <c r="DX56" s="16">
        <v>23.0</v>
      </c>
      <c r="DY56" s="16">
        <v>442.0</v>
      </c>
      <c r="DZ56" s="16">
        <v>123.0</v>
      </c>
      <c r="EA56" s="16">
        <v>169.0</v>
      </c>
      <c r="EB56" s="16">
        <v>67.0</v>
      </c>
      <c r="EC56" s="14" t="s">
        <v>203</v>
      </c>
      <c r="ED56" s="16">
        <v>106.0</v>
      </c>
      <c r="EE56" s="16">
        <v>105.0</v>
      </c>
      <c r="EF56" s="14" t="s">
        <v>203</v>
      </c>
      <c r="EG56" s="16">
        <v>5.0</v>
      </c>
    </row>
    <row r="57" ht="15.75" customHeight="1">
      <c r="A57" s="14" t="s">
        <v>200</v>
      </c>
      <c r="B57" s="14" t="s">
        <v>206</v>
      </c>
      <c r="C57" s="15">
        <v>44398.0</v>
      </c>
      <c r="D57" s="14" t="s">
        <v>202</v>
      </c>
      <c r="E57" s="16">
        <v>18.0</v>
      </c>
      <c r="F57" s="16">
        <v>243.0</v>
      </c>
      <c r="G57" s="16">
        <v>88.0</v>
      </c>
      <c r="H57" s="16">
        <v>3.0</v>
      </c>
      <c r="I57" s="17">
        <v>1334.0</v>
      </c>
      <c r="J57" s="16">
        <v>6.0</v>
      </c>
      <c r="K57" s="14" t="s">
        <v>203</v>
      </c>
      <c r="L57" s="16">
        <v>753.0</v>
      </c>
      <c r="M57" s="17">
        <v>1284.0</v>
      </c>
      <c r="N57" s="16">
        <v>4.0</v>
      </c>
      <c r="O57" s="17">
        <v>1290.0</v>
      </c>
      <c r="P57" s="16">
        <v>3.0</v>
      </c>
      <c r="Q57" s="17">
        <v>1300.0</v>
      </c>
      <c r="R57" s="16">
        <v>5.0</v>
      </c>
      <c r="S57" s="17">
        <v>1294.0</v>
      </c>
      <c r="T57" s="17">
        <v>1284.0</v>
      </c>
      <c r="U57" s="16">
        <v>4.0</v>
      </c>
      <c r="V57" s="17">
        <v>1290.0</v>
      </c>
      <c r="W57" s="16">
        <v>3.0</v>
      </c>
      <c r="X57" s="17">
        <v>1300.0</v>
      </c>
      <c r="Y57" s="16">
        <v>5.0</v>
      </c>
      <c r="Z57" s="17">
        <v>1284.0</v>
      </c>
      <c r="AA57" s="16">
        <v>4.0</v>
      </c>
      <c r="AB57" s="17">
        <v>1290.0</v>
      </c>
      <c r="AC57" s="16">
        <v>3.0</v>
      </c>
      <c r="AD57" s="17">
        <v>1300.0</v>
      </c>
      <c r="AE57" s="16">
        <v>5.0</v>
      </c>
      <c r="AF57" s="17">
        <v>1284.0</v>
      </c>
      <c r="AG57" s="17">
        <v>1290.0</v>
      </c>
      <c r="AH57" s="17">
        <v>1220.0</v>
      </c>
      <c r="AI57" s="16">
        <v>950.0</v>
      </c>
      <c r="AJ57" s="17">
        <v>1220.0</v>
      </c>
      <c r="AK57" s="16">
        <v>7.0</v>
      </c>
      <c r="AL57" s="17">
        <v>1215.0</v>
      </c>
      <c r="AM57" s="16">
        <v>4.0</v>
      </c>
      <c r="AN57" s="17">
        <v>1044.0</v>
      </c>
      <c r="AO57" s="16">
        <v>6.0</v>
      </c>
      <c r="AP57" s="17">
        <v>1361.0</v>
      </c>
      <c r="AQ57" s="16">
        <v>7.0</v>
      </c>
      <c r="AR57" s="16">
        <v>334.0</v>
      </c>
      <c r="AS57" s="14" t="s">
        <v>203</v>
      </c>
      <c r="AT57" s="14" t="s">
        <v>203</v>
      </c>
      <c r="AU57" s="17">
        <v>1580.0</v>
      </c>
      <c r="AV57" s="14" t="s">
        <v>203</v>
      </c>
      <c r="AW57" s="17">
        <v>4940.0</v>
      </c>
      <c r="AX57" s="17">
        <v>1465.0</v>
      </c>
      <c r="AY57" s="17">
        <v>4150.0</v>
      </c>
      <c r="AZ57" s="17">
        <v>4072.0</v>
      </c>
      <c r="BA57" s="17">
        <v>2652.0</v>
      </c>
      <c r="BB57" s="17">
        <v>2380.0</v>
      </c>
      <c r="BC57" s="17">
        <v>1400.0</v>
      </c>
      <c r="BD57" s="17">
        <v>1400.0</v>
      </c>
      <c r="BE57" s="17">
        <v>2780.0</v>
      </c>
      <c r="BF57" s="14" t="s">
        <v>203</v>
      </c>
      <c r="BG57" s="16">
        <v>2.0</v>
      </c>
      <c r="BH57" s="16">
        <v>11.0</v>
      </c>
      <c r="BI57" s="14" t="s">
        <v>203</v>
      </c>
      <c r="BJ57" s="14" t="s">
        <v>203</v>
      </c>
      <c r="BK57" s="17">
        <v>1920.0</v>
      </c>
      <c r="BL57" s="16">
        <v>860.0</v>
      </c>
      <c r="BM57" s="14" t="s">
        <v>203</v>
      </c>
      <c r="BN57" s="14" t="s">
        <v>203</v>
      </c>
      <c r="BO57" s="14" t="s">
        <v>203</v>
      </c>
      <c r="BP57" s="14" t="s">
        <v>203</v>
      </c>
      <c r="BQ57" s="14" t="s">
        <v>203</v>
      </c>
      <c r="BR57" s="14" t="s">
        <v>203</v>
      </c>
      <c r="BS57" s="14" t="s">
        <v>203</v>
      </c>
      <c r="BT57" s="14" t="s">
        <v>203</v>
      </c>
      <c r="BU57" s="17">
        <v>5000.0</v>
      </c>
      <c r="BV57" s="17">
        <v>1700.0</v>
      </c>
      <c r="BW57" s="14" t="s">
        <v>203</v>
      </c>
      <c r="BX57" s="14" t="s">
        <v>203</v>
      </c>
      <c r="BY57" s="14" t="s">
        <v>203</v>
      </c>
      <c r="BZ57" s="17">
        <v>1295.0</v>
      </c>
      <c r="CA57" s="16">
        <v>375.0</v>
      </c>
      <c r="CB57" s="14" t="s">
        <v>203</v>
      </c>
      <c r="CC57" s="14" t="s">
        <v>203</v>
      </c>
      <c r="CD57" s="14" t="s">
        <v>203</v>
      </c>
      <c r="CE57" s="17">
        <v>4030.0</v>
      </c>
      <c r="CF57" s="16">
        <v>840.0</v>
      </c>
      <c r="CG57" s="14" t="s">
        <v>203</v>
      </c>
      <c r="CH57" s="14" t="s">
        <v>203</v>
      </c>
      <c r="CI57" s="14" t="s">
        <v>203</v>
      </c>
      <c r="CJ57" s="17">
        <v>3872.0</v>
      </c>
      <c r="CK57" s="16">
        <v>816.0</v>
      </c>
      <c r="CL57" s="14" t="s">
        <v>203</v>
      </c>
      <c r="CM57" s="14" t="s">
        <v>203</v>
      </c>
      <c r="CN57" s="14" t="s">
        <v>203</v>
      </c>
      <c r="CO57" s="17">
        <v>2511.0</v>
      </c>
      <c r="CP57" s="16">
        <v>321.0</v>
      </c>
      <c r="CQ57" s="14" t="s">
        <v>203</v>
      </c>
      <c r="CR57" s="14" t="s">
        <v>203</v>
      </c>
      <c r="CS57" s="14" t="s">
        <v>203</v>
      </c>
      <c r="CT57" s="17">
        <v>2420.0</v>
      </c>
      <c r="CU57" s="17">
        <v>1255.0</v>
      </c>
      <c r="CV57" s="14" t="s">
        <v>203</v>
      </c>
      <c r="CW57" s="14" t="s">
        <v>203</v>
      </c>
      <c r="CX57" s="14" t="s">
        <v>203</v>
      </c>
      <c r="CY57" s="17">
        <v>1560.0</v>
      </c>
      <c r="CZ57" s="16">
        <v>500.0</v>
      </c>
      <c r="DA57" s="14" t="s">
        <v>203</v>
      </c>
      <c r="DB57" s="14" t="s">
        <v>203</v>
      </c>
      <c r="DC57" s="14" t="s">
        <v>203</v>
      </c>
      <c r="DD57" s="17">
        <v>1520.0</v>
      </c>
      <c r="DE57" s="16">
        <v>500.0</v>
      </c>
      <c r="DF57" s="14" t="s">
        <v>203</v>
      </c>
      <c r="DG57" s="14" t="s">
        <v>203</v>
      </c>
      <c r="DH57" s="14" t="s">
        <v>203</v>
      </c>
      <c r="DI57" s="17">
        <v>2990.0</v>
      </c>
      <c r="DJ57" s="17">
        <v>1460.0</v>
      </c>
      <c r="DK57" s="14" t="s">
        <v>203</v>
      </c>
      <c r="DL57" s="14" t="s">
        <v>203</v>
      </c>
      <c r="DM57" s="14" t="s">
        <v>203</v>
      </c>
      <c r="DN57" s="14" t="s">
        <v>203</v>
      </c>
      <c r="DO57" s="14" t="s">
        <v>203</v>
      </c>
      <c r="DP57" s="14" t="s">
        <v>203</v>
      </c>
      <c r="DQ57" s="14" t="s">
        <v>203</v>
      </c>
      <c r="DR57" s="14" t="s">
        <v>203</v>
      </c>
      <c r="DS57" s="17">
        <v>1910.0</v>
      </c>
      <c r="DT57" s="16">
        <v>893.0</v>
      </c>
      <c r="DU57" s="17">
        <v>17000.0</v>
      </c>
      <c r="DV57" s="17">
        <v>5750.0</v>
      </c>
      <c r="DW57" s="16">
        <v>96.0</v>
      </c>
      <c r="DX57" s="16">
        <v>34.0</v>
      </c>
      <c r="DY57" s="16">
        <v>554.0</v>
      </c>
      <c r="DZ57" s="16">
        <v>101.0</v>
      </c>
      <c r="EA57" s="16">
        <v>203.0</v>
      </c>
      <c r="EB57" s="16">
        <v>66.0</v>
      </c>
      <c r="EC57" s="14" t="s">
        <v>203</v>
      </c>
      <c r="ED57" s="16">
        <v>188.0</v>
      </c>
      <c r="EE57" s="16">
        <v>175.0</v>
      </c>
      <c r="EF57" s="16">
        <v>3.0</v>
      </c>
      <c r="EG57" s="16">
        <v>30.0</v>
      </c>
    </row>
    <row r="58" ht="15.75" customHeight="1">
      <c r="A58" s="14" t="s">
        <v>200</v>
      </c>
      <c r="B58" s="14" t="s">
        <v>201</v>
      </c>
      <c r="C58" s="15">
        <v>44429.0</v>
      </c>
      <c r="D58" s="14" t="s">
        <v>202</v>
      </c>
      <c r="E58" s="16">
        <v>24.0</v>
      </c>
      <c r="F58" s="16">
        <v>552.0</v>
      </c>
      <c r="G58" s="16">
        <v>174.0</v>
      </c>
      <c r="H58" s="16">
        <v>14.0</v>
      </c>
      <c r="I58" s="17">
        <v>1350.0</v>
      </c>
      <c r="J58" s="14" t="s">
        <v>203</v>
      </c>
      <c r="K58" s="14" t="s">
        <v>203</v>
      </c>
      <c r="L58" s="16">
        <v>709.0</v>
      </c>
      <c r="M58" s="17">
        <v>1329.0</v>
      </c>
      <c r="N58" s="14" t="s">
        <v>203</v>
      </c>
      <c r="O58" s="17">
        <v>1372.0</v>
      </c>
      <c r="P58" s="14" t="s">
        <v>203</v>
      </c>
      <c r="Q58" s="17">
        <v>1466.0</v>
      </c>
      <c r="R58" s="14" t="s">
        <v>203</v>
      </c>
      <c r="S58" s="17">
        <v>1466.0</v>
      </c>
      <c r="T58" s="17">
        <v>1329.0</v>
      </c>
      <c r="U58" s="14" t="s">
        <v>203</v>
      </c>
      <c r="V58" s="17">
        <v>1372.0</v>
      </c>
      <c r="W58" s="14" t="s">
        <v>203</v>
      </c>
      <c r="X58" s="17">
        <v>1466.0</v>
      </c>
      <c r="Y58" s="14" t="s">
        <v>203</v>
      </c>
      <c r="Z58" s="17">
        <v>1329.0</v>
      </c>
      <c r="AA58" s="14" t="s">
        <v>203</v>
      </c>
      <c r="AB58" s="17">
        <v>1372.0</v>
      </c>
      <c r="AC58" s="14" t="s">
        <v>203</v>
      </c>
      <c r="AD58" s="17">
        <v>1466.0</v>
      </c>
      <c r="AE58" s="14" t="s">
        <v>203</v>
      </c>
      <c r="AF58" s="17">
        <v>1329.0</v>
      </c>
      <c r="AG58" s="17">
        <v>1372.0</v>
      </c>
      <c r="AH58" s="17">
        <v>1275.0</v>
      </c>
      <c r="AI58" s="17">
        <v>1052.0</v>
      </c>
      <c r="AJ58" s="17">
        <v>1275.0</v>
      </c>
      <c r="AK58" s="14" t="s">
        <v>203</v>
      </c>
      <c r="AL58" s="17">
        <v>1275.0</v>
      </c>
      <c r="AM58" s="14" t="s">
        <v>203</v>
      </c>
      <c r="AN58" s="16">
        <v>546.0</v>
      </c>
      <c r="AO58" s="14" t="s">
        <v>203</v>
      </c>
      <c r="AP58" s="16">
        <v>899.0</v>
      </c>
      <c r="AQ58" s="16">
        <v>120.0</v>
      </c>
      <c r="AR58" s="16">
        <v>291.0</v>
      </c>
      <c r="AS58" s="14" t="s">
        <v>203</v>
      </c>
      <c r="AT58" s="14" t="s">
        <v>203</v>
      </c>
      <c r="AU58" s="17">
        <v>1740.0</v>
      </c>
      <c r="AV58" s="14" t="s">
        <v>203</v>
      </c>
      <c r="AW58" s="17">
        <v>5160.0</v>
      </c>
      <c r="AX58" s="17">
        <v>1510.0</v>
      </c>
      <c r="AY58" s="17">
        <v>4240.0</v>
      </c>
      <c r="AZ58" s="17">
        <v>4220.0</v>
      </c>
      <c r="BA58" s="17">
        <v>2727.0</v>
      </c>
      <c r="BB58" s="17">
        <v>2490.0</v>
      </c>
      <c r="BC58" s="17">
        <v>1700.0</v>
      </c>
      <c r="BD58" s="17">
        <v>1700.0</v>
      </c>
      <c r="BE58" s="17">
        <v>1660.0</v>
      </c>
      <c r="BF58" s="14" t="s">
        <v>203</v>
      </c>
      <c r="BG58" s="16">
        <v>1.0</v>
      </c>
      <c r="BH58" s="16">
        <v>21.0</v>
      </c>
      <c r="BI58" s="16">
        <v>3.0</v>
      </c>
      <c r="BJ58" s="16">
        <v>6.0</v>
      </c>
      <c r="BK58" s="17">
        <v>2580.0</v>
      </c>
      <c r="BL58" s="16">
        <v>840.0</v>
      </c>
      <c r="BM58" s="14" t="s">
        <v>203</v>
      </c>
      <c r="BN58" s="14" t="s">
        <v>203</v>
      </c>
      <c r="BO58" s="14" t="s">
        <v>203</v>
      </c>
      <c r="BP58" s="14" t="s">
        <v>203</v>
      </c>
      <c r="BQ58" s="14" t="s">
        <v>203</v>
      </c>
      <c r="BR58" s="14" t="s">
        <v>203</v>
      </c>
      <c r="BS58" s="14" t="s">
        <v>203</v>
      </c>
      <c r="BT58" s="14" t="s">
        <v>203</v>
      </c>
      <c r="BU58" s="17">
        <v>7160.0</v>
      </c>
      <c r="BV58" s="17">
        <v>2000.0</v>
      </c>
      <c r="BW58" s="14" t="s">
        <v>203</v>
      </c>
      <c r="BX58" s="14" t="s">
        <v>203</v>
      </c>
      <c r="BY58" s="14" t="s">
        <v>203</v>
      </c>
      <c r="BZ58" s="17">
        <v>1890.0</v>
      </c>
      <c r="CA58" s="16">
        <v>380.0</v>
      </c>
      <c r="CB58" s="14" t="s">
        <v>203</v>
      </c>
      <c r="CC58" s="14" t="s">
        <v>203</v>
      </c>
      <c r="CD58" s="14" t="s">
        <v>203</v>
      </c>
      <c r="CE58" s="17">
        <v>5120.0</v>
      </c>
      <c r="CF58" s="16">
        <v>880.0</v>
      </c>
      <c r="CG58" s="14" t="s">
        <v>203</v>
      </c>
      <c r="CH58" s="14" t="s">
        <v>203</v>
      </c>
      <c r="CI58" s="14" t="s">
        <v>203</v>
      </c>
      <c r="CJ58" s="17">
        <v>5004.0</v>
      </c>
      <c r="CK58" s="16">
        <v>784.0</v>
      </c>
      <c r="CL58" s="14" t="s">
        <v>203</v>
      </c>
      <c r="CM58" s="14" t="s">
        <v>203</v>
      </c>
      <c r="CN58" s="14" t="s">
        <v>203</v>
      </c>
      <c r="CO58" s="17">
        <v>3250.0</v>
      </c>
      <c r="CP58" s="16">
        <v>523.0</v>
      </c>
      <c r="CQ58" s="14" t="s">
        <v>203</v>
      </c>
      <c r="CR58" s="14" t="s">
        <v>203</v>
      </c>
      <c r="CS58" s="14" t="s">
        <v>203</v>
      </c>
      <c r="CT58" s="17">
        <v>3680.0</v>
      </c>
      <c r="CU58" s="17">
        <v>1190.0</v>
      </c>
      <c r="CV58" s="14" t="s">
        <v>203</v>
      </c>
      <c r="CW58" s="14" t="s">
        <v>203</v>
      </c>
      <c r="CX58" s="14" t="s">
        <v>203</v>
      </c>
      <c r="CY58" s="17">
        <v>2260.0</v>
      </c>
      <c r="CZ58" s="16">
        <v>560.0</v>
      </c>
      <c r="DA58" s="14" t="s">
        <v>203</v>
      </c>
      <c r="DB58" s="14" t="s">
        <v>203</v>
      </c>
      <c r="DC58" s="14" t="s">
        <v>203</v>
      </c>
      <c r="DD58" s="17">
        <v>2260.0</v>
      </c>
      <c r="DE58" s="16">
        <v>560.0</v>
      </c>
      <c r="DF58" s="14" t="s">
        <v>203</v>
      </c>
      <c r="DG58" s="16">
        <v>10.0</v>
      </c>
      <c r="DH58" s="14" t="s">
        <v>203</v>
      </c>
      <c r="DI58" s="17">
        <v>3800.0</v>
      </c>
      <c r="DJ58" s="17">
        <v>2140.0</v>
      </c>
      <c r="DK58" s="14" t="s">
        <v>203</v>
      </c>
      <c r="DL58" s="14" t="s">
        <v>203</v>
      </c>
      <c r="DM58" s="14" t="s">
        <v>203</v>
      </c>
      <c r="DN58" s="14" t="s">
        <v>203</v>
      </c>
      <c r="DO58" s="14" t="s">
        <v>203</v>
      </c>
      <c r="DP58" s="14" t="s">
        <v>203</v>
      </c>
      <c r="DQ58" s="14" t="s">
        <v>203</v>
      </c>
      <c r="DR58" s="14" t="s">
        <v>203</v>
      </c>
      <c r="DS58" s="17">
        <v>2789.0</v>
      </c>
      <c r="DT58" s="17">
        <v>1214.0</v>
      </c>
      <c r="DU58" s="17">
        <v>23390.0</v>
      </c>
      <c r="DV58" s="17">
        <v>6639.0</v>
      </c>
      <c r="DW58" s="16">
        <v>221.0</v>
      </c>
      <c r="DX58" s="16">
        <v>121.0</v>
      </c>
      <c r="DY58" s="16">
        <v>977.0</v>
      </c>
      <c r="DZ58" s="16">
        <v>216.0</v>
      </c>
      <c r="EA58" s="16">
        <v>272.0</v>
      </c>
      <c r="EB58" s="16">
        <v>90.0</v>
      </c>
      <c r="EC58" s="14" t="s">
        <v>203</v>
      </c>
      <c r="ED58" s="16">
        <v>182.0</v>
      </c>
      <c r="EE58" s="16">
        <v>181.0</v>
      </c>
      <c r="EF58" s="16">
        <v>328.0</v>
      </c>
      <c r="EG58" s="16">
        <v>372.0</v>
      </c>
    </row>
    <row r="59" ht="15.75" customHeight="1">
      <c r="A59" s="14" t="s">
        <v>200</v>
      </c>
      <c r="B59" s="14" t="s">
        <v>209</v>
      </c>
      <c r="C59" s="15">
        <v>44429.0</v>
      </c>
      <c r="D59" s="14" t="s">
        <v>202</v>
      </c>
      <c r="E59" s="16">
        <v>13.0</v>
      </c>
      <c r="F59" s="16">
        <v>145.0</v>
      </c>
      <c r="G59" s="16">
        <v>55.0</v>
      </c>
      <c r="H59" s="16">
        <v>3.0</v>
      </c>
      <c r="I59" s="16">
        <v>674.0</v>
      </c>
      <c r="J59" s="14" t="s">
        <v>203</v>
      </c>
      <c r="K59" s="14" t="s">
        <v>203</v>
      </c>
      <c r="L59" s="16">
        <v>229.0</v>
      </c>
      <c r="M59" s="16">
        <v>586.0</v>
      </c>
      <c r="N59" s="14" t="s">
        <v>203</v>
      </c>
      <c r="O59" s="16">
        <v>566.0</v>
      </c>
      <c r="P59" s="14" t="s">
        <v>203</v>
      </c>
      <c r="Q59" s="16">
        <v>554.0</v>
      </c>
      <c r="R59" s="14" t="s">
        <v>203</v>
      </c>
      <c r="S59" s="16">
        <v>554.0</v>
      </c>
      <c r="T59" s="16">
        <v>586.0</v>
      </c>
      <c r="U59" s="14" t="s">
        <v>203</v>
      </c>
      <c r="V59" s="16">
        <v>566.0</v>
      </c>
      <c r="W59" s="14" t="s">
        <v>203</v>
      </c>
      <c r="X59" s="16">
        <v>554.0</v>
      </c>
      <c r="Y59" s="14" t="s">
        <v>203</v>
      </c>
      <c r="Z59" s="16">
        <v>586.0</v>
      </c>
      <c r="AA59" s="14" t="s">
        <v>203</v>
      </c>
      <c r="AB59" s="16">
        <v>561.0</v>
      </c>
      <c r="AC59" s="14" t="s">
        <v>203</v>
      </c>
      <c r="AD59" s="16">
        <v>554.0</v>
      </c>
      <c r="AE59" s="14" t="s">
        <v>203</v>
      </c>
      <c r="AF59" s="16">
        <v>586.0</v>
      </c>
      <c r="AG59" s="16">
        <v>566.0</v>
      </c>
      <c r="AH59" s="16">
        <v>580.0</v>
      </c>
      <c r="AI59" s="16">
        <v>449.0</v>
      </c>
      <c r="AJ59" s="16">
        <v>557.0</v>
      </c>
      <c r="AK59" s="14" t="s">
        <v>203</v>
      </c>
      <c r="AL59" s="16">
        <v>582.0</v>
      </c>
      <c r="AM59" s="14" t="s">
        <v>203</v>
      </c>
      <c r="AN59" s="16">
        <v>595.0</v>
      </c>
      <c r="AO59" s="16">
        <v>14.0</v>
      </c>
      <c r="AP59" s="16">
        <v>595.0</v>
      </c>
      <c r="AQ59" s="16">
        <v>6.0</v>
      </c>
      <c r="AR59" s="16">
        <v>143.0</v>
      </c>
      <c r="AS59" s="14" t="s">
        <v>203</v>
      </c>
      <c r="AT59" s="14" t="s">
        <v>203</v>
      </c>
      <c r="AU59" s="16">
        <v>780.0</v>
      </c>
      <c r="AV59" s="14" t="s">
        <v>203</v>
      </c>
      <c r="AW59" s="17">
        <v>2100.0</v>
      </c>
      <c r="AX59" s="16">
        <v>615.0</v>
      </c>
      <c r="AY59" s="17">
        <v>1790.0</v>
      </c>
      <c r="AZ59" s="17">
        <v>1792.0</v>
      </c>
      <c r="BA59" s="17">
        <v>1162.0</v>
      </c>
      <c r="BB59" s="17">
        <v>1130.0</v>
      </c>
      <c r="BC59" s="16">
        <v>665.0</v>
      </c>
      <c r="BD59" s="16">
        <v>665.0</v>
      </c>
      <c r="BE59" s="17">
        <v>1280.0</v>
      </c>
      <c r="BF59" s="14" t="s">
        <v>203</v>
      </c>
      <c r="BG59" s="14" t="s">
        <v>203</v>
      </c>
      <c r="BH59" s="16">
        <v>18.0</v>
      </c>
      <c r="BI59" s="14" t="s">
        <v>203</v>
      </c>
      <c r="BJ59" s="14" t="s">
        <v>203</v>
      </c>
      <c r="BK59" s="16">
        <v>900.0</v>
      </c>
      <c r="BL59" s="16">
        <v>280.0</v>
      </c>
      <c r="BM59" s="14" t="s">
        <v>203</v>
      </c>
      <c r="BN59" s="14" t="s">
        <v>203</v>
      </c>
      <c r="BO59" s="14" t="s">
        <v>203</v>
      </c>
      <c r="BP59" s="14" t="s">
        <v>203</v>
      </c>
      <c r="BQ59" s="14" t="s">
        <v>203</v>
      </c>
      <c r="BR59" s="14" t="s">
        <v>203</v>
      </c>
      <c r="BS59" s="14" t="s">
        <v>203</v>
      </c>
      <c r="BT59" s="14" t="s">
        <v>203</v>
      </c>
      <c r="BU59" s="17">
        <v>2380.0</v>
      </c>
      <c r="BV59" s="16">
        <v>840.0</v>
      </c>
      <c r="BW59" s="14" t="s">
        <v>203</v>
      </c>
      <c r="BX59" s="14" t="s">
        <v>203</v>
      </c>
      <c r="BY59" s="14" t="s">
        <v>203</v>
      </c>
      <c r="BZ59" s="16">
        <v>660.0</v>
      </c>
      <c r="CA59" s="16">
        <v>200.0</v>
      </c>
      <c r="CB59" s="14" t="s">
        <v>203</v>
      </c>
      <c r="CC59" s="14" t="s">
        <v>203</v>
      </c>
      <c r="CD59" s="14" t="s">
        <v>203</v>
      </c>
      <c r="CE59" s="17">
        <v>1930.0</v>
      </c>
      <c r="CF59" s="16">
        <v>390.0</v>
      </c>
      <c r="CG59" s="14" t="s">
        <v>203</v>
      </c>
      <c r="CH59" s="14" t="s">
        <v>203</v>
      </c>
      <c r="CI59" s="14" t="s">
        <v>203</v>
      </c>
      <c r="CJ59" s="17">
        <v>1908.0</v>
      </c>
      <c r="CK59" s="16">
        <v>414.0</v>
      </c>
      <c r="CL59" s="14" t="s">
        <v>203</v>
      </c>
      <c r="CM59" s="14" t="s">
        <v>203</v>
      </c>
      <c r="CN59" s="14" t="s">
        <v>203</v>
      </c>
      <c r="CO59" s="17">
        <v>1216.0</v>
      </c>
      <c r="CP59" s="16">
        <v>239.0</v>
      </c>
      <c r="CQ59" s="14" t="s">
        <v>203</v>
      </c>
      <c r="CR59" s="14" t="s">
        <v>203</v>
      </c>
      <c r="CS59" s="14" t="s">
        <v>203</v>
      </c>
      <c r="CT59" s="17">
        <v>1290.0</v>
      </c>
      <c r="CU59" s="16">
        <v>480.0</v>
      </c>
      <c r="CV59" s="14" t="s">
        <v>203</v>
      </c>
      <c r="CW59" s="14" t="s">
        <v>203</v>
      </c>
      <c r="CX59" s="14" t="s">
        <v>203</v>
      </c>
      <c r="CY59" s="16">
        <v>770.0</v>
      </c>
      <c r="CZ59" s="16">
        <v>210.0</v>
      </c>
      <c r="DA59" s="14" t="s">
        <v>203</v>
      </c>
      <c r="DB59" s="14" t="s">
        <v>203</v>
      </c>
      <c r="DC59" s="14" t="s">
        <v>203</v>
      </c>
      <c r="DD59" s="16">
        <v>770.0</v>
      </c>
      <c r="DE59" s="16">
        <v>210.0</v>
      </c>
      <c r="DF59" s="14" t="s">
        <v>203</v>
      </c>
      <c r="DG59" s="14" t="s">
        <v>203</v>
      </c>
      <c r="DH59" s="14" t="s">
        <v>203</v>
      </c>
      <c r="DI59" s="17">
        <v>1420.0</v>
      </c>
      <c r="DJ59" s="16">
        <v>540.0</v>
      </c>
      <c r="DK59" s="14" t="s">
        <v>203</v>
      </c>
      <c r="DL59" s="14" t="s">
        <v>203</v>
      </c>
      <c r="DM59" s="14" t="s">
        <v>203</v>
      </c>
      <c r="DN59" s="14" t="s">
        <v>203</v>
      </c>
      <c r="DO59" s="14" t="s">
        <v>203</v>
      </c>
      <c r="DP59" s="14" t="s">
        <v>203</v>
      </c>
      <c r="DQ59" s="14" t="s">
        <v>203</v>
      </c>
      <c r="DR59" s="14" t="s">
        <v>203</v>
      </c>
      <c r="DS59" s="16">
        <v>935.0</v>
      </c>
      <c r="DT59" s="16">
        <v>337.0</v>
      </c>
      <c r="DU59" s="17">
        <v>8155.0</v>
      </c>
      <c r="DV59" s="17">
        <v>2147.0</v>
      </c>
      <c r="DW59" s="16">
        <v>51.0</v>
      </c>
      <c r="DX59" s="16">
        <v>18.0</v>
      </c>
      <c r="DY59" s="16">
        <v>331.0</v>
      </c>
      <c r="DZ59" s="16">
        <v>101.0</v>
      </c>
      <c r="EA59" s="16">
        <v>86.0</v>
      </c>
      <c r="EB59" s="16">
        <v>30.0</v>
      </c>
      <c r="EC59" s="14" t="s">
        <v>203</v>
      </c>
      <c r="ED59" s="16">
        <v>84.0</v>
      </c>
      <c r="EE59" s="16">
        <v>78.0</v>
      </c>
      <c r="EF59" s="16">
        <v>18.0</v>
      </c>
      <c r="EG59" s="16">
        <v>93.0</v>
      </c>
    </row>
    <row r="60" ht="15.75" customHeight="1">
      <c r="A60" s="14" t="s">
        <v>200</v>
      </c>
      <c r="B60" s="14" t="s">
        <v>208</v>
      </c>
      <c r="C60" s="15">
        <v>44429.0</v>
      </c>
      <c r="D60" s="14" t="s">
        <v>202</v>
      </c>
      <c r="E60" s="16">
        <v>19.0</v>
      </c>
      <c r="F60" s="16">
        <v>170.0</v>
      </c>
      <c r="G60" s="16">
        <v>52.0</v>
      </c>
      <c r="H60" s="16">
        <v>79.0</v>
      </c>
      <c r="I60" s="17">
        <v>1808.0</v>
      </c>
      <c r="J60" s="14" t="s">
        <v>203</v>
      </c>
      <c r="K60" s="14" t="s">
        <v>203</v>
      </c>
      <c r="L60" s="16">
        <v>743.0</v>
      </c>
      <c r="M60" s="17">
        <v>1753.0</v>
      </c>
      <c r="N60" s="14" t="s">
        <v>203</v>
      </c>
      <c r="O60" s="17">
        <v>1763.0</v>
      </c>
      <c r="P60" s="14" t="s">
        <v>203</v>
      </c>
      <c r="Q60" s="17">
        <v>1718.0</v>
      </c>
      <c r="R60" s="14" t="s">
        <v>203</v>
      </c>
      <c r="S60" s="17">
        <v>1718.0</v>
      </c>
      <c r="T60" s="17">
        <v>1753.0</v>
      </c>
      <c r="U60" s="14" t="s">
        <v>203</v>
      </c>
      <c r="V60" s="17">
        <v>1763.0</v>
      </c>
      <c r="W60" s="14" t="s">
        <v>203</v>
      </c>
      <c r="X60" s="17">
        <v>1718.0</v>
      </c>
      <c r="Y60" s="14" t="s">
        <v>203</v>
      </c>
      <c r="Z60" s="17">
        <v>1753.0</v>
      </c>
      <c r="AA60" s="14" t="s">
        <v>203</v>
      </c>
      <c r="AB60" s="17">
        <v>1763.0</v>
      </c>
      <c r="AC60" s="14" t="s">
        <v>203</v>
      </c>
      <c r="AD60" s="17">
        <v>1718.0</v>
      </c>
      <c r="AE60" s="14" t="s">
        <v>203</v>
      </c>
      <c r="AF60" s="17">
        <v>1753.0</v>
      </c>
      <c r="AG60" s="17">
        <v>1763.0</v>
      </c>
      <c r="AH60" s="17">
        <v>1554.0</v>
      </c>
      <c r="AI60" s="17">
        <v>1057.0</v>
      </c>
      <c r="AJ60" s="17">
        <v>1548.0</v>
      </c>
      <c r="AK60" s="14" t="s">
        <v>203</v>
      </c>
      <c r="AL60" s="17">
        <v>1548.0</v>
      </c>
      <c r="AM60" s="14" t="s">
        <v>203</v>
      </c>
      <c r="AN60" s="17">
        <v>1309.0</v>
      </c>
      <c r="AO60" s="14" t="s">
        <v>203</v>
      </c>
      <c r="AP60" s="17">
        <v>1368.0</v>
      </c>
      <c r="AQ60" s="14" t="s">
        <v>203</v>
      </c>
      <c r="AR60" s="16">
        <v>508.0</v>
      </c>
      <c r="AS60" s="14" t="s">
        <v>203</v>
      </c>
      <c r="AT60" s="14" t="s">
        <v>203</v>
      </c>
      <c r="AU60" s="17">
        <v>2220.0</v>
      </c>
      <c r="AV60" s="14" t="s">
        <v>203</v>
      </c>
      <c r="AW60" s="17">
        <v>6380.0</v>
      </c>
      <c r="AX60" s="17">
        <v>1990.0</v>
      </c>
      <c r="AY60" s="17">
        <v>5330.0</v>
      </c>
      <c r="AZ60" s="17">
        <v>5426.0</v>
      </c>
      <c r="BA60" s="17">
        <v>3540.0</v>
      </c>
      <c r="BB60" s="17">
        <v>2850.0</v>
      </c>
      <c r="BC60" s="17">
        <v>1840.0</v>
      </c>
      <c r="BD60" s="17">
        <v>1880.0</v>
      </c>
      <c r="BE60" s="17">
        <v>2880.0</v>
      </c>
      <c r="BF60" s="14" t="s">
        <v>203</v>
      </c>
      <c r="BG60" s="16">
        <v>1.0</v>
      </c>
      <c r="BH60" s="16">
        <v>16.0</v>
      </c>
      <c r="BI60" s="14" t="s">
        <v>203</v>
      </c>
      <c r="BJ60" s="14" t="s">
        <v>203</v>
      </c>
      <c r="BK60" s="17">
        <v>2260.0</v>
      </c>
      <c r="BL60" s="16">
        <v>790.0</v>
      </c>
      <c r="BM60" s="14" t="s">
        <v>203</v>
      </c>
      <c r="BN60" s="14" t="s">
        <v>203</v>
      </c>
      <c r="BO60" s="14" t="s">
        <v>203</v>
      </c>
      <c r="BP60" s="14" t="s">
        <v>203</v>
      </c>
      <c r="BQ60" s="14" t="s">
        <v>203</v>
      </c>
      <c r="BR60" s="14" t="s">
        <v>203</v>
      </c>
      <c r="BS60" s="14" t="s">
        <v>203</v>
      </c>
      <c r="BT60" s="14" t="s">
        <v>203</v>
      </c>
      <c r="BU60" s="17">
        <v>6900.0</v>
      </c>
      <c r="BV60" s="17">
        <v>1980.0</v>
      </c>
      <c r="BW60" s="14" t="s">
        <v>203</v>
      </c>
      <c r="BX60" s="14" t="s">
        <v>203</v>
      </c>
      <c r="BY60" s="14" t="s">
        <v>203</v>
      </c>
      <c r="BZ60" s="17">
        <v>1865.0</v>
      </c>
      <c r="CA60" s="16">
        <v>550.0</v>
      </c>
      <c r="CB60" s="14" t="s">
        <v>203</v>
      </c>
      <c r="CC60" s="14" t="s">
        <v>203</v>
      </c>
      <c r="CD60" s="14" t="s">
        <v>203</v>
      </c>
      <c r="CE60" s="17">
        <v>9390.0</v>
      </c>
      <c r="CF60" s="16">
        <v>910.0</v>
      </c>
      <c r="CG60" s="14" t="s">
        <v>203</v>
      </c>
      <c r="CH60" s="14" t="s">
        <v>203</v>
      </c>
      <c r="CI60" s="14" t="s">
        <v>203</v>
      </c>
      <c r="CJ60" s="17">
        <v>5464.0</v>
      </c>
      <c r="CK60" s="17">
        <v>1036.0</v>
      </c>
      <c r="CL60" s="14" t="s">
        <v>203</v>
      </c>
      <c r="CM60" s="14" t="s">
        <v>203</v>
      </c>
      <c r="CN60" s="14" t="s">
        <v>203</v>
      </c>
      <c r="CO60" s="17">
        <v>3638.0</v>
      </c>
      <c r="CP60" s="16">
        <v>637.0</v>
      </c>
      <c r="CQ60" s="14" t="s">
        <v>203</v>
      </c>
      <c r="CR60" s="14" t="s">
        <v>203</v>
      </c>
      <c r="CS60" s="14" t="s">
        <v>203</v>
      </c>
      <c r="CT60" s="17">
        <v>3315.0</v>
      </c>
      <c r="CU60" s="17">
        <v>1790.0</v>
      </c>
      <c r="CV60" s="14" t="s">
        <v>203</v>
      </c>
      <c r="CW60" s="14" t="s">
        <v>203</v>
      </c>
      <c r="CX60" s="14" t="s">
        <v>203</v>
      </c>
      <c r="CY60" s="17">
        <v>2080.0</v>
      </c>
      <c r="CZ60" s="16">
        <v>820.0</v>
      </c>
      <c r="DA60" s="14" t="s">
        <v>203</v>
      </c>
      <c r="DB60" s="14" t="s">
        <v>203</v>
      </c>
      <c r="DC60" s="14" t="s">
        <v>203</v>
      </c>
      <c r="DD60" s="17">
        <v>2090.0</v>
      </c>
      <c r="DE60" s="16">
        <v>830.0</v>
      </c>
      <c r="DF60" s="14" t="s">
        <v>203</v>
      </c>
      <c r="DG60" s="14" t="s">
        <v>203</v>
      </c>
      <c r="DH60" s="14" t="s">
        <v>203</v>
      </c>
      <c r="DI60" s="17">
        <v>3060.0</v>
      </c>
      <c r="DJ60" s="17">
        <v>1450.0</v>
      </c>
      <c r="DK60" s="14" t="s">
        <v>203</v>
      </c>
      <c r="DL60" s="14" t="s">
        <v>203</v>
      </c>
      <c r="DM60" s="14" t="s">
        <v>203</v>
      </c>
      <c r="DN60" s="14" t="s">
        <v>203</v>
      </c>
      <c r="DO60" s="14" t="s">
        <v>203</v>
      </c>
      <c r="DP60" s="14" t="s">
        <v>203</v>
      </c>
      <c r="DQ60" s="14" t="s">
        <v>203</v>
      </c>
      <c r="DR60" s="14" t="s">
        <v>203</v>
      </c>
      <c r="DS60" s="17">
        <v>2310.0</v>
      </c>
      <c r="DT60" s="16">
        <v>795.0</v>
      </c>
      <c r="DU60" s="17">
        <v>23540.0</v>
      </c>
      <c r="DV60" s="17">
        <v>3573.0</v>
      </c>
      <c r="DW60" s="16">
        <v>194.0</v>
      </c>
      <c r="DX60" s="16">
        <v>15.0</v>
      </c>
      <c r="DY60" s="16">
        <v>480.0</v>
      </c>
      <c r="DZ60" s="16">
        <v>26.0</v>
      </c>
      <c r="EA60" s="16">
        <v>269.0</v>
      </c>
      <c r="EB60" s="16">
        <v>50.0</v>
      </c>
      <c r="EC60" s="14" t="s">
        <v>203</v>
      </c>
      <c r="ED60" s="16">
        <v>219.0</v>
      </c>
      <c r="EE60" s="16">
        <v>219.0</v>
      </c>
      <c r="EF60" s="16">
        <v>27.0</v>
      </c>
      <c r="EG60" s="16">
        <v>53.0</v>
      </c>
    </row>
    <row r="61" ht="15.75" customHeight="1">
      <c r="A61" s="14" t="s">
        <v>200</v>
      </c>
      <c r="B61" s="14" t="s">
        <v>200</v>
      </c>
      <c r="C61" s="15">
        <v>44429.0</v>
      </c>
      <c r="D61" s="14" t="s">
        <v>202</v>
      </c>
      <c r="E61" s="16">
        <v>43.0</v>
      </c>
      <c r="F61" s="16">
        <v>833.0</v>
      </c>
      <c r="G61" s="16">
        <v>125.0</v>
      </c>
      <c r="H61" s="16">
        <v>13.0</v>
      </c>
      <c r="I61" s="17">
        <v>2721.0</v>
      </c>
      <c r="J61" s="14" t="s">
        <v>203</v>
      </c>
      <c r="K61" s="14" t="s">
        <v>203</v>
      </c>
      <c r="L61" s="17">
        <v>1385.0</v>
      </c>
      <c r="M61" s="17">
        <v>2568.0</v>
      </c>
      <c r="N61" s="14" t="s">
        <v>203</v>
      </c>
      <c r="O61" s="17">
        <v>2490.0</v>
      </c>
      <c r="P61" s="14" t="s">
        <v>203</v>
      </c>
      <c r="Q61" s="17">
        <v>2477.0</v>
      </c>
      <c r="R61" s="14" t="s">
        <v>203</v>
      </c>
      <c r="S61" s="17">
        <v>2477.0</v>
      </c>
      <c r="T61" s="17">
        <v>2568.0</v>
      </c>
      <c r="U61" s="14" t="s">
        <v>203</v>
      </c>
      <c r="V61" s="17">
        <v>2490.0</v>
      </c>
      <c r="W61" s="14" t="s">
        <v>203</v>
      </c>
      <c r="X61" s="17">
        <v>2477.0</v>
      </c>
      <c r="Y61" s="14" t="s">
        <v>203</v>
      </c>
      <c r="Z61" s="17">
        <v>2568.0</v>
      </c>
      <c r="AA61" s="14" t="s">
        <v>203</v>
      </c>
      <c r="AB61" s="17">
        <v>2490.0</v>
      </c>
      <c r="AC61" s="14" t="s">
        <v>203</v>
      </c>
      <c r="AD61" s="17">
        <v>2477.0</v>
      </c>
      <c r="AE61" s="14" t="s">
        <v>203</v>
      </c>
      <c r="AF61" s="17">
        <v>2568.0</v>
      </c>
      <c r="AG61" s="17">
        <v>2490.0</v>
      </c>
      <c r="AH61" s="17">
        <v>2489.0</v>
      </c>
      <c r="AI61" s="17">
        <v>1555.0</v>
      </c>
      <c r="AJ61" s="17">
        <v>2489.0</v>
      </c>
      <c r="AK61" s="14" t="s">
        <v>203</v>
      </c>
      <c r="AL61" s="17">
        <v>2489.0</v>
      </c>
      <c r="AM61" s="14" t="s">
        <v>203</v>
      </c>
      <c r="AN61" s="17">
        <v>1980.0</v>
      </c>
      <c r="AO61" s="14" t="s">
        <v>203</v>
      </c>
      <c r="AP61" s="17">
        <v>2398.0</v>
      </c>
      <c r="AQ61" s="14" t="s">
        <v>203</v>
      </c>
      <c r="AR61" s="16">
        <v>728.0</v>
      </c>
      <c r="AS61" s="14" t="s">
        <v>203</v>
      </c>
      <c r="AT61" s="14" t="s">
        <v>203</v>
      </c>
      <c r="AU61" s="17">
        <v>3660.0</v>
      </c>
      <c r="AV61" s="14" t="s">
        <v>203</v>
      </c>
      <c r="AW61" s="17">
        <v>9380.0</v>
      </c>
      <c r="AX61" s="17">
        <v>2735.0</v>
      </c>
      <c r="AY61" s="17">
        <v>7840.0</v>
      </c>
      <c r="AZ61" s="17">
        <v>7669.0</v>
      </c>
      <c r="BA61" s="17">
        <v>5083.0</v>
      </c>
      <c r="BB61" s="17">
        <v>4445.0</v>
      </c>
      <c r="BC61" s="17">
        <v>2860.0</v>
      </c>
      <c r="BD61" s="17">
        <v>2850.0</v>
      </c>
      <c r="BE61" s="17">
        <v>4500.0</v>
      </c>
      <c r="BF61" s="14" t="s">
        <v>203</v>
      </c>
      <c r="BG61" s="16">
        <v>1.0</v>
      </c>
      <c r="BH61" s="16">
        <v>21.0</v>
      </c>
      <c r="BI61" s="14" t="s">
        <v>203</v>
      </c>
      <c r="BJ61" s="14" t="s">
        <v>203</v>
      </c>
      <c r="BK61" s="17">
        <v>3540.0</v>
      </c>
      <c r="BL61" s="17">
        <v>1660.0</v>
      </c>
      <c r="BM61" s="14" t="s">
        <v>203</v>
      </c>
      <c r="BN61" s="14" t="s">
        <v>203</v>
      </c>
      <c r="BO61" s="14" t="s">
        <v>203</v>
      </c>
      <c r="BP61" s="14" t="s">
        <v>203</v>
      </c>
      <c r="BQ61" s="14" t="s">
        <v>203</v>
      </c>
      <c r="BR61" s="14" t="s">
        <v>203</v>
      </c>
      <c r="BS61" s="14" t="s">
        <v>203</v>
      </c>
      <c r="BT61" s="14" t="s">
        <v>203</v>
      </c>
      <c r="BU61" s="17">
        <v>9500.0</v>
      </c>
      <c r="BV61" s="17">
        <v>2780.0</v>
      </c>
      <c r="BW61" s="14" t="s">
        <v>203</v>
      </c>
      <c r="BX61" s="14" t="s">
        <v>203</v>
      </c>
      <c r="BY61" s="14" t="s">
        <v>203</v>
      </c>
      <c r="BZ61" s="17">
        <v>2580.0</v>
      </c>
      <c r="CA61" s="16">
        <v>805.0</v>
      </c>
      <c r="CB61" s="14" t="s">
        <v>203</v>
      </c>
      <c r="CC61" s="14" t="s">
        <v>203</v>
      </c>
      <c r="CD61" s="14" t="s">
        <v>203</v>
      </c>
      <c r="CE61" s="17">
        <v>7680.0</v>
      </c>
      <c r="CF61" s="17">
        <v>1862.0</v>
      </c>
      <c r="CG61" s="14" t="s">
        <v>203</v>
      </c>
      <c r="CH61" s="14" t="s">
        <v>203</v>
      </c>
      <c r="CI61" s="14" t="s">
        <v>203</v>
      </c>
      <c r="CJ61" s="17">
        <v>7630.0</v>
      </c>
      <c r="CK61" s="17">
        <v>1876.0</v>
      </c>
      <c r="CL61" s="14" t="s">
        <v>203</v>
      </c>
      <c r="CM61" s="14" t="s">
        <v>203</v>
      </c>
      <c r="CN61" s="14" t="s">
        <v>203</v>
      </c>
      <c r="CO61" s="17">
        <v>4952.0</v>
      </c>
      <c r="CP61" s="17">
        <v>1294.0</v>
      </c>
      <c r="CQ61" s="14" t="s">
        <v>203</v>
      </c>
      <c r="CR61" s="14" t="s">
        <v>203</v>
      </c>
      <c r="CS61" s="14" t="s">
        <v>203</v>
      </c>
      <c r="CT61" s="17">
        <v>4390.0</v>
      </c>
      <c r="CU61" s="17">
        <v>2290.0</v>
      </c>
      <c r="CV61" s="14" t="s">
        <v>203</v>
      </c>
      <c r="CW61" s="14" t="s">
        <v>203</v>
      </c>
      <c r="CX61" s="14" t="s">
        <v>203</v>
      </c>
      <c r="CY61" s="17">
        <v>2830.0</v>
      </c>
      <c r="CZ61" s="17">
        <v>1210.0</v>
      </c>
      <c r="DA61" s="14" t="s">
        <v>203</v>
      </c>
      <c r="DB61" s="14" t="s">
        <v>203</v>
      </c>
      <c r="DC61" s="14" t="s">
        <v>203</v>
      </c>
      <c r="DD61" s="17">
        <v>2830.0</v>
      </c>
      <c r="DE61" s="17">
        <v>1230.0</v>
      </c>
      <c r="DF61" s="14" t="s">
        <v>203</v>
      </c>
      <c r="DG61" s="14" t="s">
        <v>203</v>
      </c>
      <c r="DH61" s="14" t="s">
        <v>203</v>
      </c>
      <c r="DI61" s="17">
        <v>4680.0</v>
      </c>
      <c r="DJ61" s="17">
        <v>1860.0</v>
      </c>
      <c r="DK61" s="14" t="s">
        <v>203</v>
      </c>
      <c r="DL61" s="14" t="s">
        <v>203</v>
      </c>
      <c r="DM61" s="14" t="s">
        <v>203</v>
      </c>
      <c r="DN61" s="14" t="s">
        <v>203</v>
      </c>
      <c r="DO61" s="14" t="s">
        <v>203</v>
      </c>
      <c r="DP61" s="14" t="s">
        <v>203</v>
      </c>
      <c r="DQ61" s="14" t="s">
        <v>203</v>
      </c>
      <c r="DR61" s="14" t="s">
        <v>203</v>
      </c>
      <c r="DS61" s="17">
        <v>3555.0</v>
      </c>
      <c r="DT61" s="17">
        <v>2371.0</v>
      </c>
      <c r="DU61" s="17">
        <v>29247.0</v>
      </c>
      <c r="DV61" s="17">
        <v>9949.0</v>
      </c>
      <c r="DW61" s="16">
        <v>200.0</v>
      </c>
      <c r="DX61" s="16">
        <v>54.0</v>
      </c>
      <c r="DY61" s="17">
        <v>1312.0</v>
      </c>
      <c r="DZ61" s="16">
        <v>403.0</v>
      </c>
      <c r="EA61" s="16">
        <v>368.0</v>
      </c>
      <c r="EB61" s="16">
        <v>242.0</v>
      </c>
      <c r="EC61" s="14" t="s">
        <v>203</v>
      </c>
      <c r="ED61" s="16">
        <v>329.0</v>
      </c>
      <c r="EE61" s="16">
        <v>313.0</v>
      </c>
      <c r="EF61" s="16">
        <v>30.0</v>
      </c>
      <c r="EG61" s="16">
        <v>67.0</v>
      </c>
    </row>
    <row r="62" ht="15.75" customHeight="1">
      <c r="A62" s="14" t="s">
        <v>200</v>
      </c>
      <c r="B62" s="14" t="s">
        <v>207</v>
      </c>
      <c r="C62" s="15">
        <v>44429.0</v>
      </c>
      <c r="D62" s="14" t="s">
        <v>202</v>
      </c>
      <c r="E62" s="16">
        <v>10.0</v>
      </c>
      <c r="F62" s="16">
        <v>220.0</v>
      </c>
      <c r="G62" s="16">
        <v>28.0</v>
      </c>
      <c r="H62" s="16">
        <v>1.0</v>
      </c>
      <c r="I62" s="16">
        <v>579.0</v>
      </c>
      <c r="J62" s="14" t="s">
        <v>203</v>
      </c>
      <c r="K62" s="14" t="s">
        <v>203</v>
      </c>
      <c r="L62" s="16">
        <v>269.0</v>
      </c>
      <c r="M62" s="16">
        <v>545.0</v>
      </c>
      <c r="N62" s="14" t="s">
        <v>203</v>
      </c>
      <c r="O62" s="16">
        <v>480.0</v>
      </c>
      <c r="P62" s="14" t="s">
        <v>203</v>
      </c>
      <c r="Q62" s="16">
        <v>548.0</v>
      </c>
      <c r="R62" s="14" t="s">
        <v>203</v>
      </c>
      <c r="S62" s="16">
        <v>548.0</v>
      </c>
      <c r="T62" s="16">
        <v>545.0</v>
      </c>
      <c r="U62" s="14" t="s">
        <v>203</v>
      </c>
      <c r="V62" s="16">
        <v>480.0</v>
      </c>
      <c r="W62" s="14" t="s">
        <v>203</v>
      </c>
      <c r="X62" s="16">
        <v>548.0</v>
      </c>
      <c r="Y62" s="14" t="s">
        <v>203</v>
      </c>
      <c r="Z62" s="16">
        <v>545.0</v>
      </c>
      <c r="AA62" s="14" t="s">
        <v>203</v>
      </c>
      <c r="AB62" s="16">
        <v>480.0</v>
      </c>
      <c r="AC62" s="14" t="s">
        <v>203</v>
      </c>
      <c r="AD62" s="16">
        <v>550.0</v>
      </c>
      <c r="AE62" s="14" t="s">
        <v>203</v>
      </c>
      <c r="AF62" s="16">
        <v>547.0</v>
      </c>
      <c r="AG62" s="16">
        <v>479.0</v>
      </c>
      <c r="AH62" s="16">
        <v>512.0</v>
      </c>
      <c r="AI62" s="16">
        <v>455.0</v>
      </c>
      <c r="AJ62" s="16">
        <v>512.0</v>
      </c>
      <c r="AK62" s="14" t="s">
        <v>203</v>
      </c>
      <c r="AL62" s="16">
        <v>512.0</v>
      </c>
      <c r="AM62" s="14" t="s">
        <v>203</v>
      </c>
      <c r="AN62" s="16">
        <v>469.0</v>
      </c>
      <c r="AO62" s="14" t="s">
        <v>203</v>
      </c>
      <c r="AP62" s="16">
        <v>546.0</v>
      </c>
      <c r="AQ62" s="14" t="s">
        <v>203</v>
      </c>
      <c r="AR62" s="16">
        <v>123.0</v>
      </c>
      <c r="AS62" s="14" t="s">
        <v>203</v>
      </c>
      <c r="AT62" s="14" t="s">
        <v>203</v>
      </c>
      <c r="AU62" s="16">
        <v>720.0</v>
      </c>
      <c r="AV62" s="14" t="s">
        <v>203</v>
      </c>
      <c r="AW62" s="17">
        <v>1980.0</v>
      </c>
      <c r="AX62" s="16">
        <v>590.0</v>
      </c>
      <c r="AY62" s="17">
        <v>1650.0</v>
      </c>
      <c r="AZ62" s="17">
        <v>1610.0</v>
      </c>
      <c r="BA62" s="17">
        <v>1027.0</v>
      </c>
      <c r="BB62" s="17">
        <v>1070.0</v>
      </c>
      <c r="BC62" s="16">
        <v>580.0</v>
      </c>
      <c r="BD62" s="16">
        <v>580.0</v>
      </c>
      <c r="BE62" s="17">
        <v>1070.0</v>
      </c>
      <c r="BF62" s="14" t="s">
        <v>203</v>
      </c>
      <c r="BG62" s="16">
        <v>-1.0</v>
      </c>
      <c r="BH62" s="16">
        <v>30.0</v>
      </c>
      <c r="BI62" s="14" t="s">
        <v>203</v>
      </c>
      <c r="BJ62" s="14" t="s">
        <v>203</v>
      </c>
      <c r="BK62" s="16">
        <v>920.0</v>
      </c>
      <c r="BL62" s="16">
        <v>220.0</v>
      </c>
      <c r="BM62" s="14" t="s">
        <v>203</v>
      </c>
      <c r="BN62" s="14" t="s">
        <v>203</v>
      </c>
      <c r="BO62" s="14" t="s">
        <v>203</v>
      </c>
      <c r="BP62" s="14" t="s">
        <v>203</v>
      </c>
      <c r="BQ62" s="14" t="s">
        <v>203</v>
      </c>
      <c r="BR62" s="14" t="s">
        <v>203</v>
      </c>
      <c r="BS62" s="14" t="s">
        <v>203</v>
      </c>
      <c r="BT62" s="14" t="s">
        <v>203</v>
      </c>
      <c r="BU62" s="17">
        <v>2260.0</v>
      </c>
      <c r="BV62" s="16">
        <v>460.0</v>
      </c>
      <c r="BW62" s="14" t="s">
        <v>203</v>
      </c>
      <c r="BX62" s="14" t="s">
        <v>203</v>
      </c>
      <c r="BY62" s="14" t="s">
        <v>203</v>
      </c>
      <c r="BZ62" s="16">
        <v>695.0</v>
      </c>
      <c r="CA62" s="16">
        <v>165.0</v>
      </c>
      <c r="CB62" s="14" t="s">
        <v>203</v>
      </c>
      <c r="CC62" s="14" t="s">
        <v>203</v>
      </c>
      <c r="CD62" s="14" t="s">
        <v>203</v>
      </c>
      <c r="CE62" s="17">
        <v>1840.0</v>
      </c>
      <c r="CF62" s="16">
        <v>240.0</v>
      </c>
      <c r="CG62" s="14" t="s">
        <v>203</v>
      </c>
      <c r="CH62" s="14" t="s">
        <v>203</v>
      </c>
      <c r="CI62" s="14" t="s">
        <v>203</v>
      </c>
      <c r="CJ62" s="17">
        <v>1828.0</v>
      </c>
      <c r="CK62" s="16">
        <v>282.0</v>
      </c>
      <c r="CL62" s="16">
        <v>44.0</v>
      </c>
      <c r="CM62" s="14" t="s">
        <v>203</v>
      </c>
      <c r="CN62" s="14" t="s">
        <v>203</v>
      </c>
      <c r="CO62" s="17">
        <v>1156.0</v>
      </c>
      <c r="CP62" s="16">
        <v>187.0</v>
      </c>
      <c r="CQ62" s="14" t="s">
        <v>203</v>
      </c>
      <c r="CR62" s="14" t="s">
        <v>203</v>
      </c>
      <c r="CS62" s="14" t="s">
        <v>203</v>
      </c>
      <c r="CT62" s="17">
        <v>1440.0</v>
      </c>
      <c r="CU62" s="16">
        <v>490.0</v>
      </c>
      <c r="CV62" s="14" t="s">
        <v>203</v>
      </c>
      <c r="CW62" s="14" t="s">
        <v>203</v>
      </c>
      <c r="CX62" s="14" t="s">
        <v>203</v>
      </c>
      <c r="CY62" s="16">
        <v>710.0</v>
      </c>
      <c r="CZ62" s="16">
        <v>200.0</v>
      </c>
      <c r="DA62" s="14" t="s">
        <v>203</v>
      </c>
      <c r="DB62" s="14" t="s">
        <v>203</v>
      </c>
      <c r="DC62" s="14" t="s">
        <v>203</v>
      </c>
      <c r="DD62" s="16">
        <v>710.0</v>
      </c>
      <c r="DE62" s="16">
        <v>200.0</v>
      </c>
      <c r="DF62" s="14" t="s">
        <v>203</v>
      </c>
      <c r="DG62" s="14" t="s">
        <v>203</v>
      </c>
      <c r="DH62" s="14" t="s">
        <v>203</v>
      </c>
      <c r="DI62" s="17">
        <v>1420.0</v>
      </c>
      <c r="DJ62" s="16">
        <v>540.0</v>
      </c>
      <c r="DK62" s="14" t="s">
        <v>203</v>
      </c>
      <c r="DL62" s="14" t="s">
        <v>203</v>
      </c>
      <c r="DM62" s="14" t="s">
        <v>203</v>
      </c>
      <c r="DN62" s="14" t="s">
        <v>203</v>
      </c>
      <c r="DO62" s="14" t="s">
        <v>203</v>
      </c>
      <c r="DP62" s="14" t="s">
        <v>203</v>
      </c>
      <c r="DQ62" s="14" t="s">
        <v>203</v>
      </c>
      <c r="DR62" s="14" t="s">
        <v>203</v>
      </c>
      <c r="DS62" s="16">
        <v>762.0</v>
      </c>
      <c r="DT62" s="16">
        <v>401.0</v>
      </c>
      <c r="DU62" s="17">
        <v>9328.0</v>
      </c>
      <c r="DV62" s="17">
        <v>3484.0</v>
      </c>
      <c r="DW62" s="16">
        <v>46.0</v>
      </c>
      <c r="DX62" s="16">
        <v>9.0</v>
      </c>
      <c r="DY62" s="16">
        <v>237.0</v>
      </c>
      <c r="DZ62" s="16">
        <v>54.0</v>
      </c>
      <c r="EA62" s="16">
        <v>91.0</v>
      </c>
      <c r="EB62" s="16">
        <v>29.0</v>
      </c>
      <c r="EC62" s="14" t="s">
        <v>203</v>
      </c>
      <c r="ED62" s="16">
        <v>71.0</v>
      </c>
      <c r="EE62" s="16">
        <v>69.0</v>
      </c>
      <c r="EF62" s="14" t="s">
        <v>203</v>
      </c>
      <c r="EG62" s="14" t="s">
        <v>203</v>
      </c>
    </row>
    <row r="63" ht="15.75" customHeight="1">
      <c r="A63" s="14" t="s">
        <v>200</v>
      </c>
      <c r="B63" s="14" t="s">
        <v>204</v>
      </c>
      <c r="C63" s="15">
        <v>44429.0</v>
      </c>
      <c r="D63" s="14" t="s">
        <v>202</v>
      </c>
      <c r="E63" s="16">
        <v>16.0</v>
      </c>
      <c r="F63" s="16">
        <v>302.0</v>
      </c>
      <c r="G63" s="16">
        <v>54.0</v>
      </c>
      <c r="H63" s="16">
        <v>18.0</v>
      </c>
      <c r="I63" s="17">
        <v>1263.0</v>
      </c>
      <c r="J63" s="14" t="s">
        <v>203</v>
      </c>
      <c r="K63" s="14" t="s">
        <v>203</v>
      </c>
      <c r="L63" s="16">
        <v>526.0</v>
      </c>
      <c r="M63" s="17">
        <v>1246.0</v>
      </c>
      <c r="N63" s="14" t="s">
        <v>203</v>
      </c>
      <c r="O63" s="17">
        <v>1277.0</v>
      </c>
      <c r="P63" s="14" t="s">
        <v>203</v>
      </c>
      <c r="Q63" s="17">
        <v>1190.0</v>
      </c>
      <c r="R63" s="14" t="s">
        <v>203</v>
      </c>
      <c r="S63" s="17">
        <v>1190.0</v>
      </c>
      <c r="T63" s="17">
        <v>1246.0</v>
      </c>
      <c r="U63" s="14" t="s">
        <v>203</v>
      </c>
      <c r="V63" s="17">
        <v>1277.0</v>
      </c>
      <c r="W63" s="14" t="s">
        <v>203</v>
      </c>
      <c r="X63" s="17">
        <v>1190.0</v>
      </c>
      <c r="Y63" s="14" t="s">
        <v>203</v>
      </c>
      <c r="Z63" s="17">
        <v>1246.0</v>
      </c>
      <c r="AA63" s="14" t="s">
        <v>203</v>
      </c>
      <c r="AB63" s="17">
        <v>1277.0</v>
      </c>
      <c r="AC63" s="14" t="s">
        <v>203</v>
      </c>
      <c r="AD63" s="17">
        <v>1190.0</v>
      </c>
      <c r="AE63" s="14" t="s">
        <v>203</v>
      </c>
      <c r="AF63" s="17">
        <v>1247.0</v>
      </c>
      <c r="AG63" s="17">
        <v>1276.0</v>
      </c>
      <c r="AH63" s="17">
        <v>1180.0</v>
      </c>
      <c r="AI63" s="16">
        <v>659.0</v>
      </c>
      <c r="AJ63" s="17">
        <v>1180.0</v>
      </c>
      <c r="AK63" s="14" t="s">
        <v>203</v>
      </c>
      <c r="AL63" s="17">
        <v>1180.0</v>
      </c>
      <c r="AM63" s="14" t="s">
        <v>203</v>
      </c>
      <c r="AN63" s="16">
        <v>993.0</v>
      </c>
      <c r="AO63" s="14" t="s">
        <v>203</v>
      </c>
      <c r="AP63" s="17">
        <v>1147.0</v>
      </c>
      <c r="AQ63" s="14" t="s">
        <v>203</v>
      </c>
      <c r="AR63" s="16">
        <v>266.0</v>
      </c>
      <c r="AS63" s="14" t="s">
        <v>203</v>
      </c>
      <c r="AT63" s="14" t="s">
        <v>203</v>
      </c>
      <c r="AU63" s="17">
        <v>1660.0</v>
      </c>
      <c r="AV63" s="14" t="s">
        <v>203</v>
      </c>
      <c r="AW63" s="17">
        <v>4320.0</v>
      </c>
      <c r="AX63" s="17">
        <v>1715.0</v>
      </c>
      <c r="AY63" s="17">
        <v>3900.0</v>
      </c>
      <c r="AZ63" s="17">
        <v>3842.0</v>
      </c>
      <c r="BA63" s="17">
        <v>2517.0</v>
      </c>
      <c r="BB63" s="17">
        <v>1950.0</v>
      </c>
      <c r="BC63" s="17">
        <v>1370.0</v>
      </c>
      <c r="BD63" s="17">
        <v>1350.0</v>
      </c>
      <c r="BE63" s="17">
        <v>2420.0</v>
      </c>
      <c r="BF63" s="14" t="s">
        <v>203</v>
      </c>
      <c r="BG63" s="16">
        <v>2.0</v>
      </c>
      <c r="BH63" s="16">
        <v>22.0</v>
      </c>
      <c r="BI63" s="14" t="s">
        <v>203</v>
      </c>
      <c r="BJ63" s="14" t="s">
        <v>203</v>
      </c>
      <c r="BK63" s="17">
        <v>1960.0</v>
      </c>
      <c r="BL63" s="16">
        <v>700.0</v>
      </c>
      <c r="BM63" s="14" t="s">
        <v>203</v>
      </c>
      <c r="BN63" s="14" t="s">
        <v>203</v>
      </c>
      <c r="BO63" s="14" t="s">
        <v>203</v>
      </c>
      <c r="BP63" s="14" t="s">
        <v>203</v>
      </c>
      <c r="BQ63" s="14" t="s">
        <v>203</v>
      </c>
      <c r="BR63" s="14" t="s">
        <v>203</v>
      </c>
      <c r="BS63" s="14" t="s">
        <v>203</v>
      </c>
      <c r="BT63" s="14" t="s">
        <v>203</v>
      </c>
      <c r="BU63" s="17">
        <v>5020.0</v>
      </c>
      <c r="BV63" s="17">
        <v>2580.0</v>
      </c>
      <c r="BW63" s="14" t="s">
        <v>203</v>
      </c>
      <c r="BX63" s="14" t="s">
        <v>203</v>
      </c>
      <c r="BY63" s="14" t="s">
        <v>203</v>
      </c>
      <c r="BZ63" s="17">
        <v>1160.0</v>
      </c>
      <c r="CA63" s="16">
        <v>395.0</v>
      </c>
      <c r="CB63" s="14" t="s">
        <v>203</v>
      </c>
      <c r="CC63" s="14" t="s">
        <v>203</v>
      </c>
      <c r="CD63" s="14" t="s">
        <v>203</v>
      </c>
      <c r="CE63" s="17">
        <v>4000.0</v>
      </c>
      <c r="CF63" s="17">
        <v>1363.0</v>
      </c>
      <c r="CG63" s="14" t="s">
        <v>203</v>
      </c>
      <c r="CH63" s="14" t="s">
        <v>203</v>
      </c>
      <c r="CI63" s="14" t="s">
        <v>203</v>
      </c>
      <c r="CJ63" s="17">
        <v>4232.0</v>
      </c>
      <c r="CK63" s="17">
        <v>1008.0</v>
      </c>
      <c r="CL63" s="14" t="s">
        <v>203</v>
      </c>
      <c r="CM63" s="14" t="s">
        <v>203</v>
      </c>
      <c r="CN63" s="14" t="s">
        <v>203</v>
      </c>
      <c r="CO63" s="17">
        <v>2488.0</v>
      </c>
      <c r="CP63" s="16">
        <v>657.0</v>
      </c>
      <c r="CQ63" s="14" t="s">
        <v>203</v>
      </c>
      <c r="CR63" s="14" t="s">
        <v>203</v>
      </c>
      <c r="CS63" s="14" t="s">
        <v>203</v>
      </c>
      <c r="CT63" s="17">
        <v>2355.0</v>
      </c>
      <c r="CU63" s="17">
        <v>1645.0</v>
      </c>
      <c r="CV63" s="14" t="s">
        <v>203</v>
      </c>
      <c r="CW63" s="14" t="s">
        <v>203</v>
      </c>
      <c r="CX63" s="14" t="s">
        <v>203</v>
      </c>
      <c r="CY63" s="17">
        <v>1550.0</v>
      </c>
      <c r="CZ63" s="16">
        <v>630.0</v>
      </c>
      <c r="DA63" s="14" t="s">
        <v>203</v>
      </c>
      <c r="DB63" s="14" t="s">
        <v>203</v>
      </c>
      <c r="DC63" s="14" t="s">
        <v>203</v>
      </c>
      <c r="DD63" s="17">
        <v>1550.0</v>
      </c>
      <c r="DE63" s="16">
        <v>630.0</v>
      </c>
      <c r="DF63" s="14" t="s">
        <v>203</v>
      </c>
      <c r="DG63" s="14" t="s">
        <v>203</v>
      </c>
      <c r="DH63" s="14" t="s">
        <v>203</v>
      </c>
      <c r="DI63" s="17">
        <v>2980.0</v>
      </c>
      <c r="DJ63" s="17">
        <v>1050.0</v>
      </c>
      <c r="DK63" s="14" t="s">
        <v>203</v>
      </c>
      <c r="DL63" s="14" t="s">
        <v>203</v>
      </c>
      <c r="DM63" s="14" t="s">
        <v>203</v>
      </c>
      <c r="DN63" s="14" t="s">
        <v>203</v>
      </c>
      <c r="DO63" s="14" t="s">
        <v>203</v>
      </c>
      <c r="DP63" s="14" t="s">
        <v>203</v>
      </c>
      <c r="DQ63" s="14" t="s">
        <v>203</v>
      </c>
      <c r="DR63" s="14" t="s">
        <v>203</v>
      </c>
      <c r="DS63" s="17">
        <v>1700.0</v>
      </c>
      <c r="DT63" s="16">
        <v>962.0</v>
      </c>
      <c r="DU63" s="17">
        <v>12654.0</v>
      </c>
      <c r="DV63" s="17">
        <v>8581.0</v>
      </c>
      <c r="DW63" s="16">
        <v>114.0</v>
      </c>
      <c r="DX63" s="16">
        <v>23.0</v>
      </c>
      <c r="DY63" s="16">
        <v>433.0</v>
      </c>
      <c r="DZ63" s="16">
        <v>112.0</v>
      </c>
      <c r="EA63" s="16">
        <v>265.0</v>
      </c>
      <c r="EB63" s="16">
        <v>102.0</v>
      </c>
      <c r="EC63" s="14" t="s">
        <v>203</v>
      </c>
      <c r="ED63" s="16">
        <v>207.0</v>
      </c>
      <c r="EE63" s="16">
        <v>207.0</v>
      </c>
      <c r="EF63" s="16">
        <v>7.0</v>
      </c>
      <c r="EG63" s="16">
        <v>16.0</v>
      </c>
    </row>
    <row r="64" ht="15.75" customHeight="1">
      <c r="A64" s="14" t="s">
        <v>200</v>
      </c>
      <c r="B64" s="14" t="s">
        <v>205</v>
      </c>
      <c r="C64" s="15">
        <v>44429.0</v>
      </c>
      <c r="D64" s="14" t="s">
        <v>210</v>
      </c>
      <c r="E64" s="16">
        <v>17.0</v>
      </c>
      <c r="F64" s="16">
        <v>238.0</v>
      </c>
      <c r="G64" s="16">
        <v>61.0</v>
      </c>
      <c r="H64" s="16">
        <v>1.0</v>
      </c>
      <c r="I64" s="16">
        <v>820.0</v>
      </c>
      <c r="J64" s="14" t="s">
        <v>203</v>
      </c>
      <c r="K64" s="14" t="s">
        <v>203</v>
      </c>
      <c r="L64" s="16">
        <v>290.0</v>
      </c>
      <c r="M64" s="16">
        <v>856.0</v>
      </c>
      <c r="N64" s="14" t="s">
        <v>203</v>
      </c>
      <c r="O64" s="16">
        <v>844.0</v>
      </c>
      <c r="P64" s="14" t="s">
        <v>203</v>
      </c>
      <c r="Q64" s="16">
        <v>835.0</v>
      </c>
      <c r="R64" s="14" t="s">
        <v>203</v>
      </c>
      <c r="S64" s="16">
        <v>835.0</v>
      </c>
      <c r="T64" s="16">
        <v>856.0</v>
      </c>
      <c r="U64" s="14" t="s">
        <v>203</v>
      </c>
      <c r="V64" s="16">
        <v>844.0</v>
      </c>
      <c r="W64" s="14" t="s">
        <v>203</v>
      </c>
      <c r="X64" s="16">
        <v>835.0</v>
      </c>
      <c r="Y64" s="14" t="s">
        <v>203</v>
      </c>
      <c r="Z64" s="16">
        <v>856.0</v>
      </c>
      <c r="AA64" s="14" t="s">
        <v>203</v>
      </c>
      <c r="AB64" s="16">
        <v>844.0</v>
      </c>
      <c r="AC64" s="14" t="s">
        <v>203</v>
      </c>
      <c r="AD64" s="16">
        <v>835.0</v>
      </c>
      <c r="AE64" s="14" t="s">
        <v>203</v>
      </c>
      <c r="AF64" s="16">
        <v>856.0</v>
      </c>
      <c r="AG64" s="16">
        <v>844.0</v>
      </c>
      <c r="AH64" s="16">
        <v>827.0</v>
      </c>
      <c r="AI64" s="16">
        <v>645.0</v>
      </c>
      <c r="AJ64" s="16">
        <v>827.0</v>
      </c>
      <c r="AK64" s="14" t="s">
        <v>203</v>
      </c>
      <c r="AL64" s="16">
        <v>827.0</v>
      </c>
      <c r="AM64" s="14" t="s">
        <v>203</v>
      </c>
      <c r="AN64" s="16">
        <v>764.0</v>
      </c>
      <c r="AO64" s="14" t="s">
        <v>203</v>
      </c>
      <c r="AP64" s="16">
        <v>795.0</v>
      </c>
      <c r="AQ64" s="14" t="s">
        <v>203</v>
      </c>
      <c r="AR64" s="16">
        <v>283.0</v>
      </c>
      <c r="AS64" s="14" t="s">
        <v>203</v>
      </c>
      <c r="AT64" s="14" t="s">
        <v>203</v>
      </c>
      <c r="AU64" s="17">
        <v>1100.0</v>
      </c>
      <c r="AV64" s="14" t="s">
        <v>203</v>
      </c>
      <c r="AW64" s="17">
        <v>3040.0</v>
      </c>
      <c r="AX64" s="16">
        <v>880.0</v>
      </c>
      <c r="AY64" s="17">
        <v>2720.0</v>
      </c>
      <c r="AZ64" s="17">
        <v>2684.0</v>
      </c>
      <c r="BA64" s="17">
        <v>1707.0</v>
      </c>
      <c r="BB64" s="17">
        <v>1580.0</v>
      </c>
      <c r="BC64" s="16">
        <v>930.0</v>
      </c>
      <c r="BD64" s="16">
        <v>930.0</v>
      </c>
      <c r="BE64" s="17">
        <v>1690.0</v>
      </c>
      <c r="BF64" s="14" t="s">
        <v>203</v>
      </c>
      <c r="BG64" s="16">
        <v>3.0</v>
      </c>
      <c r="BH64" s="16">
        <v>17.0</v>
      </c>
      <c r="BI64" s="14" t="s">
        <v>203</v>
      </c>
      <c r="BJ64" s="14" t="s">
        <v>203</v>
      </c>
      <c r="BK64" s="17">
        <v>1720.0</v>
      </c>
      <c r="BL64" s="16">
        <v>620.0</v>
      </c>
      <c r="BM64" s="14" t="s">
        <v>203</v>
      </c>
      <c r="BN64" s="14" t="s">
        <v>203</v>
      </c>
      <c r="BO64" s="14" t="s">
        <v>203</v>
      </c>
      <c r="BP64" s="14" t="s">
        <v>203</v>
      </c>
      <c r="BQ64" s="14" t="s">
        <v>203</v>
      </c>
      <c r="BR64" s="14" t="s">
        <v>203</v>
      </c>
      <c r="BS64" s="14" t="s">
        <v>203</v>
      </c>
      <c r="BT64" s="14" t="s">
        <v>203</v>
      </c>
      <c r="BU64" s="17">
        <v>4380.0</v>
      </c>
      <c r="BV64" s="17">
        <v>1340.0</v>
      </c>
      <c r="BW64" s="14" t="s">
        <v>203</v>
      </c>
      <c r="BX64" s="14" t="s">
        <v>203</v>
      </c>
      <c r="BY64" s="14" t="s">
        <v>203</v>
      </c>
      <c r="BZ64" s="17">
        <v>1355.0</v>
      </c>
      <c r="CA64" s="16">
        <v>475.0</v>
      </c>
      <c r="CB64" s="14" t="s">
        <v>203</v>
      </c>
      <c r="CC64" s="14" t="s">
        <v>203</v>
      </c>
      <c r="CD64" s="14" t="s">
        <v>203</v>
      </c>
      <c r="CE64" s="17">
        <v>3410.0</v>
      </c>
      <c r="CF64" s="16">
        <v>690.0</v>
      </c>
      <c r="CG64" s="14" t="s">
        <v>203</v>
      </c>
      <c r="CH64" s="14" t="s">
        <v>203</v>
      </c>
      <c r="CI64" s="14" t="s">
        <v>203</v>
      </c>
      <c r="CJ64" s="17">
        <v>3510.0</v>
      </c>
      <c r="CK64" s="16">
        <v>836.0</v>
      </c>
      <c r="CL64" s="14" t="s">
        <v>203</v>
      </c>
      <c r="CM64" s="14" t="s">
        <v>203</v>
      </c>
      <c r="CN64" s="14" t="s">
        <v>203</v>
      </c>
      <c r="CO64" s="17">
        <v>2350.0</v>
      </c>
      <c r="CP64" s="16">
        <v>653.0</v>
      </c>
      <c r="CQ64" s="14" t="s">
        <v>203</v>
      </c>
      <c r="CR64" s="14" t="s">
        <v>203</v>
      </c>
      <c r="CS64" s="14" t="s">
        <v>203</v>
      </c>
      <c r="CT64" s="17">
        <v>2595.0</v>
      </c>
      <c r="CU64" s="17">
        <v>1035.0</v>
      </c>
      <c r="CV64" s="14" t="s">
        <v>203</v>
      </c>
      <c r="CW64" s="14" t="s">
        <v>203</v>
      </c>
      <c r="CX64" s="14" t="s">
        <v>203</v>
      </c>
      <c r="CY64" s="17">
        <v>1400.0</v>
      </c>
      <c r="CZ64" s="16">
        <v>500.0</v>
      </c>
      <c r="DA64" s="14" t="s">
        <v>203</v>
      </c>
      <c r="DB64" s="14" t="s">
        <v>203</v>
      </c>
      <c r="DC64" s="14" t="s">
        <v>203</v>
      </c>
      <c r="DD64" s="17">
        <v>1420.0</v>
      </c>
      <c r="DE64" s="16">
        <v>430.0</v>
      </c>
      <c r="DF64" s="14" t="s">
        <v>203</v>
      </c>
      <c r="DG64" s="14" t="s">
        <v>203</v>
      </c>
      <c r="DH64" s="14" t="s">
        <v>203</v>
      </c>
      <c r="DI64" s="17">
        <v>2840.0</v>
      </c>
      <c r="DJ64" s="17">
        <v>1160.0</v>
      </c>
      <c r="DK64" s="14" t="s">
        <v>203</v>
      </c>
      <c r="DL64" s="14" t="s">
        <v>203</v>
      </c>
      <c r="DM64" s="14" t="s">
        <v>203</v>
      </c>
      <c r="DN64" s="14" t="s">
        <v>203</v>
      </c>
      <c r="DO64" s="14" t="s">
        <v>203</v>
      </c>
      <c r="DP64" s="14" t="s">
        <v>203</v>
      </c>
      <c r="DQ64" s="14" t="s">
        <v>203</v>
      </c>
      <c r="DR64" s="14" t="s">
        <v>203</v>
      </c>
      <c r="DS64" s="17">
        <v>1963.0</v>
      </c>
      <c r="DT64" s="16">
        <v>839.0</v>
      </c>
      <c r="DU64" s="17">
        <v>15406.0</v>
      </c>
      <c r="DV64" s="17">
        <v>4577.0</v>
      </c>
      <c r="DW64" s="16">
        <v>83.0</v>
      </c>
      <c r="DX64" s="16">
        <v>27.0</v>
      </c>
      <c r="DY64" s="16">
        <v>452.0</v>
      </c>
      <c r="DZ64" s="16">
        <v>119.0</v>
      </c>
      <c r="EA64" s="16">
        <v>198.0</v>
      </c>
      <c r="EB64" s="16">
        <v>85.0</v>
      </c>
      <c r="EC64" s="14" t="s">
        <v>203</v>
      </c>
      <c r="ED64" s="16">
        <v>110.0</v>
      </c>
      <c r="EE64" s="16">
        <v>109.0</v>
      </c>
      <c r="EF64" s="16">
        <v>2.0</v>
      </c>
      <c r="EG64" s="16">
        <v>26.0</v>
      </c>
    </row>
    <row r="65" ht="15.75" customHeight="1">
      <c r="A65" s="14" t="s">
        <v>200</v>
      </c>
      <c r="B65" s="14" t="s">
        <v>206</v>
      </c>
      <c r="C65" s="15">
        <v>44429.0</v>
      </c>
      <c r="D65" s="14" t="s">
        <v>210</v>
      </c>
      <c r="E65" s="16">
        <v>18.0</v>
      </c>
      <c r="F65" s="16">
        <v>243.0</v>
      </c>
      <c r="G65" s="16">
        <v>83.0</v>
      </c>
      <c r="H65" s="16">
        <v>10.0</v>
      </c>
      <c r="I65" s="17">
        <v>1572.0</v>
      </c>
      <c r="J65" s="16">
        <v>23.0</v>
      </c>
      <c r="K65" s="14" t="s">
        <v>203</v>
      </c>
      <c r="L65" s="16">
        <v>864.0</v>
      </c>
      <c r="M65" s="17">
        <v>1377.0</v>
      </c>
      <c r="N65" s="16">
        <v>17.0</v>
      </c>
      <c r="O65" s="17">
        <v>1380.0</v>
      </c>
      <c r="P65" s="16">
        <v>14.0</v>
      </c>
      <c r="Q65" s="17">
        <v>1333.0</v>
      </c>
      <c r="R65" s="16">
        <v>21.0</v>
      </c>
      <c r="S65" s="17">
        <v>1333.0</v>
      </c>
      <c r="T65" s="17">
        <v>1377.0</v>
      </c>
      <c r="U65" s="16">
        <v>17.0</v>
      </c>
      <c r="V65" s="17">
        <v>1380.0</v>
      </c>
      <c r="W65" s="16">
        <v>14.0</v>
      </c>
      <c r="X65" s="17">
        <v>1333.0</v>
      </c>
      <c r="Y65" s="16">
        <v>21.0</v>
      </c>
      <c r="Z65" s="17">
        <v>1377.0</v>
      </c>
      <c r="AA65" s="16">
        <v>17.0</v>
      </c>
      <c r="AB65" s="17">
        <v>1380.0</v>
      </c>
      <c r="AC65" s="16">
        <v>14.0</v>
      </c>
      <c r="AD65" s="17">
        <v>1333.0</v>
      </c>
      <c r="AE65" s="16">
        <v>21.0</v>
      </c>
      <c r="AF65" s="17">
        <v>1356.0</v>
      </c>
      <c r="AG65" s="17">
        <v>1358.0</v>
      </c>
      <c r="AH65" s="17">
        <v>1404.0</v>
      </c>
      <c r="AI65" s="17">
        <v>1110.0</v>
      </c>
      <c r="AJ65" s="17">
        <v>1404.0</v>
      </c>
      <c r="AK65" s="16">
        <v>5.0</v>
      </c>
      <c r="AL65" s="17">
        <v>1404.0</v>
      </c>
      <c r="AM65" s="16">
        <v>5.0</v>
      </c>
      <c r="AN65" s="17">
        <v>1273.0</v>
      </c>
      <c r="AO65" s="16">
        <v>3.0</v>
      </c>
      <c r="AP65" s="17">
        <v>1463.0</v>
      </c>
      <c r="AQ65" s="16">
        <v>4.0</v>
      </c>
      <c r="AR65" s="16">
        <v>357.0</v>
      </c>
      <c r="AS65" s="14" t="s">
        <v>203</v>
      </c>
      <c r="AT65" s="14" t="s">
        <v>203</v>
      </c>
      <c r="AU65" s="17">
        <v>1840.0</v>
      </c>
      <c r="AV65" s="14" t="s">
        <v>203</v>
      </c>
      <c r="AW65" s="17">
        <v>5420.0</v>
      </c>
      <c r="AX65" s="17">
        <v>1410.0</v>
      </c>
      <c r="AY65" s="17">
        <v>4285.0</v>
      </c>
      <c r="AZ65" s="17">
        <v>4300.0</v>
      </c>
      <c r="BA65" s="17">
        <v>2790.0</v>
      </c>
      <c r="BB65" s="17">
        <v>2735.0</v>
      </c>
      <c r="BC65" s="17">
        <v>1570.0</v>
      </c>
      <c r="BD65" s="17">
        <v>1590.0</v>
      </c>
      <c r="BE65" s="17">
        <v>3050.0</v>
      </c>
      <c r="BF65" s="14" t="s">
        <v>203</v>
      </c>
      <c r="BG65" s="16">
        <v>2.0</v>
      </c>
      <c r="BH65" s="16">
        <v>12.0</v>
      </c>
      <c r="BI65" s="14" t="s">
        <v>203</v>
      </c>
      <c r="BJ65" s="14" t="s">
        <v>203</v>
      </c>
      <c r="BK65" s="17">
        <v>1660.0</v>
      </c>
      <c r="BL65" s="16">
        <v>600.0</v>
      </c>
      <c r="BM65" s="14" t="s">
        <v>203</v>
      </c>
      <c r="BN65" s="14" t="s">
        <v>203</v>
      </c>
      <c r="BO65" s="14" t="s">
        <v>203</v>
      </c>
      <c r="BP65" s="14" t="s">
        <v>203</v>
      </c>
      <c r="BQ65" s="14" t="s">
        <v>203</v>
      </c>
      <c r="BR65" s="14" t="s">
        <v>203</v>
      </c>
      <c r="BS65" s="14" t="s">
        <v>203</v>
      </c>
      <c r="BT65" s="14" t="s">
        <v>203</v>
      </c>
      <c r="BU65" s="17">
        <v>5380.0</v>
      </c>
      <c r="BV65" s="17">
        <v>1700.0</v>
      </c>
      <c r="BW65" s="14" t="s">
        <v>203</v>
      </c>
      <c r="BX65" s="14" t="s">
        <v>203</v>
      </c>
      <c r="BY65" s="14" t="s">
        <v>203</v>
      </c>
      <c r="BZ65" s="17">
        <v>1200.0</v>
      </c>
      <c r="CA65" s="16">
        <v>325.0</v>
      </c>
      <c r="CB65" s="14" t="s">
        <v>203</v>
      </c>
      <c r="CC65" s="14" t="s">
        <v>203</v>
      </c>
      <c r="CD65" s="14" t="s">
        <v>203</v>
      </c>
      <c r="CE65" s="17">
        <v>3660.0</v>
      </c>
      <c r="CF65" s="16">
        <v>600.0</v>
      </c>
      <c r="CG65" s="14" t="s">
        <v>203</v>
      </c>
      <c r="CH65" s="14" t="s">
        <v>203</v>
      </c>
      <c r="CI65" s="14" t="s">
        <v>203</v>
      </c>
      <c r="CJ65" s="17">
        <v>3804.0</v>
      </c>
      <c r="CK65" s="16">
        <v>612.0</v>
      </c>
      <c r="CL65" s="14" t="s">
        <v>203</v>
      </c>
      <c r="CM65" s="14" t="s">
        <v>203</v>
      </c>
      <c r="CN65" s="14" t="s">
        <v>203</v>
      </c>
      <c r="CO65" s="17">
        <v>2723.0</v>
      </c>
      <c r="CP65" s="16">
        <v>459.0</v>
      </c>
      <c r="CQ65" s="14" t="s">
        <v>203</v>
      </c>
      <c r="CR65" s="14" t="s">
        <v>203</v>
      </c>
      <c r="CS65" s="14" t="s">
        <v>203</v>
      </c>
      <c r="CT65" s="17">
        <v>2285.0</v>
      </c>
      <c r="CU65" s="16">
        <v>915.0</v>
      </c>
      <c r="CV65" s="14" t="s">
        <v>203</v>
      </c>
      <c r="CW65" s="14" t="s">
        <v>203</v>
      </c>
      <c r="CX65" s="14" t="s">
        <v>203</v>
      </c>
      <c r="CY65" s="17">
        <v>1630.0</v>
      </c>
      <c r="CZ65" s="16">
        <v>370.0</v>
      </c>
      <c r="DA65" s="14" t="s">
        <v>203</v>
      </c>
      <c r="DB65" s="14" t="s">
        <v>203</v>
      </c>
      <c r="DC65" s="14" t="s">
        <v>203</v>
      </c>
      <c r="DD65" s="17">
        <v>1550.0</v>
      </c>
      <c r="DE65" s="16">
        <v>370.0</v>
      </c>
      <c r="DF65" s="14" t="s">
        <v>203</v>
      </c>
      <c r="DG65" s="14" t="s">
        <v>203</v>
      </c>
      <c r="DH65" s="14" t="s">
        <v>203</v>
      </c>
      <c r="DI65" s="17">
        <v>2650.0</v>
      </c>
      <c r="DJ65" s="17">
        <v>1290.0</v>
      </c>
      <c r="DK65" s="14" t="s">
        <v>203</v>
      </c>
      <c r="DL65" s="14" t="s">
        <v>203</v>
      </c>
      <c r="DM65" s="14" t="s">
        <v>203</v>
      </c>
      <c r="DN65" s="14" t="s">
        <v>203</v>
      </c>
      <c r="DO65" s="14" t="s">
        <v>203</v>
      </c>
      <c r="DP65" s="14" t="s">
        <v>203</v>
      </c>
      <c r="DQ65" s="14" t="s">
        <v>203</v>
      </c>
      <c r="DR65" s="14" t="s">
        <v>203</v>
      </c>
      <c r="DS65" s="17">
        <v>1616.0</v>
      </c>
      <c r="DT65" s="16">
        <v>632.0</v>
      </c>
      <c r="DU65" s="17">
        <v>15850.0</v>
      </c>
      <c r="DV65" s="17">
        <v>4494.0</v>
      </c>
      <c r="DW65" s="16">
        <v>88.0</v>
      </c>
      <c r="DX65" s="16">
        <v>23.0</v>
      </c>
      <c r="DY65" s="16">
        <v>630.0</v>
      </c>
      <c r="DZ65" s="16">
        <v>57.0</v>
      </c>
      <c r="EA65" s="16">
        <v>185.0</v>
      </c>
      <c r="EB65" s="16">
        <v>38.0</v>
      </c>
      <c r="EC65" s="14" t="s">
        <v>203</v>
      </c>
      <c r="ED65" s="16">
        <v>199.0</v>
      </c>
      <c r="EE65" s="16">
        <v>181.0</v>
      </c>
      <c r="EF65" s="16">
        <v>12.0</v>
      </c>
      <c r="EG65" s="16">
        <v>29.0</v>
      </c>
    </row>
    <row r="66" ht="15.75" customHeight="1">
      <c r="A66" s="14" t="s">
        <v>200</v>
      </c>
      <c r="B66" s="14" t="s">
        <v>201</v>
      </c>
      <c r="C66" s="15">
        <v>44460.0</v>
      </c>
      <c r="D66" s="14" t="s">
        <v>202</v>
      </c>
      <c r="E66" s="16">
        <v>24.0</v>
      </c>
      <c r="F66" s="16">
        <v>496.0</v>
      </c>
      <c r="G66" s="16">
        <v>102.0</v>
      </c>
      <c r="H66" s="16">
        <v>17.0</v>
      </c>
      <c r="I66" s="17">
        <v>1312.0</v>
      </c>
      <c r="J66" s="14" t="s">
        <v>203</v>
      </c>
      <c r="K66" s="14" t="s">
        <v>203</v>
      </c>
      <c r="L66" s="16">
        <v>655.0</v>
      </c>
      <c r="M66" s="17">
        <v>1320.0</v>
      </c>
      <c r="N66" s="14" t="s">
        <v>203</v>
      </c>
      <c r="O66" s="17">
        <v>1369.0</v>
      </c>
      <c r="P66" s="14" t="s">
        <v>203</v>
      </c>
      <c r="Q66" s="17">
        <v>1384.0</v>
      </c>
      <c r="R66" s="14" t="s">
        <v>203</v>
      </c>
      <c r="S66" s="17">
        <v>1384.0</v>
      </c>
      <c r="T66" s="17">
        <v>1320.0</v>
      </c>
      <c r="U66" s="14" t="s">
        <v>203</v>
      </c>
      <c r="V66" s="17">
        <v>1369.0</v>
      </c>
      <c r="W66" s="14" t="s">
        <v>203</v>
      </c>
      <c r="X66" s="17">
        <v>1384.0</v>
      </c>
      <c r="Y66" s="14" t="s">
        <v>203</v>
      </c>
      <c r="Z66" s="17">
        <v>1320.0</v>
      </c>
      <c r="AA66" s="14" t="s">
        <v>203</v>
      </c>
      <c r="AB66" s="17">
        <v>1369.0</v>
      </c>
      <c r="AC66" s="14" t="s">
        <v>203</v>
      </c>
      <c r="AD66" s="17">
        <v>1384.0</v>
      </c>
      <c r="AE66" s="14" t="s">
        <v>203</v>
      </c>
      <c r="AF66" s="17">
        <v>1320.0</v>
      </c>
      <c r="AG66" s="17">
        <v>1369.0</v>
      </c>
      <c r="AH66" s="17">
        <v>1208.0</v>
      </c>
      <c r="AI66" s="16">
        <v>883.0</v>
      </c>
      <c r="AJ66" s="17">
        <v>1208.0</v>
      </c>
      <c r="AK66" s="14" t="s">
        <v>203</v>
      </c>
      <c r="AL66" s="17">
        <v>1208.0</v>
      </c>
      <c r="AM66" s="14"/>
      <c r="AN66" s="16">
        <v>471.0</v>
      </c>
      <c r="AO66" s="16">
        <v>115.0</v>
      </c>
      <c r="AP66" s="16">
        <v>827.0</v>
      </c>
      <c r="AQ66" s="14" t="s">
        <v>203</v>
      </c>
      <c r="AR66" s="16">
        <v>260.0</v>
      </c>
      <c r="AS66" s="14" t="s">
        <v>203</v>
      </c>
      <c r="AT66" s="14" t="s">
        <v>203</v>
      </c>
      <c r="AU66" s="17">
        <v>1820.0</v>
      </c>
      <c r="AV66" s="14" t="s">
        <v>203</v>
      </c>
      <c r="AW66" s="17">
        <v>5080.0</v>
      </c>
      <c r="AX66" s="17">
        <v>1460.0</v>
      </c>
      <c r="AY66" s="17">
        <v>4280.0</v>
      </c>
      <c r="AZ66" s="17">
        <v>4276.0</v>
      </c>
      <c r="BA66" s="17">
        <v>2695.0</v>
      </c>
      <c r="BB66" s="17">
        <v>2320.0</v>
      </c>
      <c r="BC66" s="17">
        <v>1550.0</v>
      </c>
      <c r="BD66" s="17">
        <v>1550.0</v>
      </c>
      <c r="BE66" s="17">
        <v>1540.0</v>
      </c>
      <c r="BF66" s="14" t="s">
        <v>203</v>
      </c>
      <c r="BG66" s="16">
        <v>1.0</v>
      </c>
      <c r="BH66" s="16">
        <v>23.0</v>
      </c>
      <c r="BI66" s="14" t="s">
        <v>203</v>
      </c>
      <c r="BJ66" s="16">
        <v>9.0</v>
      </c>
      <c r="BK66" s="17">
        <v>2600.0</v>
      </c>
      <c r="BL66" s="16">
        <v>780.0</v>
      </c>
      <c r="BM66" s="14" t="s">
        <v>203</v>
      </c>
      <c r="BN66" s="16">
        <v>20.0</v>
      </c>
      <c r="BO66" s="14" t="s">
        <v>203</v>
      </c>
      <c r="BP66" s="14" t="s">
        <v>203</v>
      </c>
      <c r="BQ66" s="14" t="s">
        <v>203</v>
      </c>
      <c r="BR66" s="14" t="s">
        <v>203</v>
      </c>
      <c r="BS66" s="14" t="s">
        <v>203</v>
      </c>
      <c r="BT66" s="14" t="s">
        <v>203</v>
      </c>
      <c r="BU66" s="17">
        <v>7100.0</v>
      </c>
      <c r="BV66" s="17">
        <v>2020.0</v>
      </c>
      <c r="BW66" s="16">
        <v>40.0</v>
      </c>
      <c r="BX66" s="14" t="s">
        <v>203</v>
      </c>
      <c r="BY66" s="14" t="s">
        <v>203</v>
      </c>
      <c r="BZ66" s="17">
        <v>1950.0</v>
      </c>
      <c r="CA66" s="16">
        <v>490.0</v>
      </c>
      <c r="CB66" s="14" t="s">
        <v>203</v>
      </c>
      <c r="CC66" s="14" t="s">
        <v>203</v>
      </c>
      <c r="CD66" s="14" t="s">
        <v>203</v>
      </c>
      <c r="CE66" s="17">
        <v>5310.0</v>
      </c>
      <c r="CF66" s="17">
        <v>1030.0</v>
      </c>
      <c r="CG66" s="14" t="s">
        <v>203</v>
      </c>
      <c r="CH66" s="14" t="s">
        <v>203</v>
      </c>
      <c r="CI66" s="14"/>
      <c r="CJ66" s="17">
        <v>5188.0</v>
      </c>
      <c r="CK66" s="16">
        <v>912.0</v>
      </c>
      <c r="CL66" s="14" t="s">
        <v>203</v>
      </c>
      <c r="CM66" s="14" t="s">
        <v>203</v>
      </c>
      <c r="CN66" s="14" t="s">
        <v>203</v>
      </c>
      <c r="CO66" s="17">
        <v>3402.0</v>
      </c>
      <c r="CP66" s="16">
        <v>707.0</v>
      </c>
      <c r="CQ66" s="14" t="s">
        <v>203</v>
      </c>
      <c r="CR66" s="14" t="s">
        <v>203</v>
      </c>
      <c r="CS66" s="14" t="s">
        <v>203</v>
      </c>
      <c r="CT66" s="17">
        <v>3925.0</v>
      </c>
      <c r="CU66" s="17">
        <v>1605.0</v>
      </c>
      <c r="CV66" s="14" t="s">
        <v>203</v>
      </c>
      <c r="CW66" s="14" t="s">
        <v>203</v>
      </c>
      <c r="CX66" s="14" t="s">
        <v>203</v>
      </c>
      <c r="CY66" s="17">
        <v>2180.0</v>
      </c>
      <c r="CZ66" s="16">
        <v>630.0</v>
      </c>
      <c r="DA66" s="14" t="s">
        <v>203</v>
      </c>
      <c r="DB66" s="14" t="s">
        <v>203</v>
      </c>
      <c r="DC66" s="14" t="s">
        <v>203</v>
      </c>
      <c r="DD66" s="17">
        <v>2190.0</v>
      </c>
      <c r="DE66" s="16">
        <v>640.0</v>
      </c>
      <c r="DF66" s="14" t="s">
        <v>203</v>
      </c>
      <c r="DG66" s="14" t="s">
        <v>203</v>
      </c>
      <c r="DH66" s="14" t="s">
        <v>203</v>
      </c>
      <c r="DI66" s="17">
        <v>3650.0</v>
      </c>
      <c r="DJ66" s="17">
        <v>2110.0</v>
      </c>
      <c r="DK66" s="14" t="s">
        <v>203</v>
      </c>
      <c r="DL66" s="14" t="s">
        <v>203</v>
      </c>
      <c r="DM66" s="14" t="s">
        <v>203</v>
      </c>
      <c r="DN66" s="14" t="s">
        <v>203</v>
      </c>
      <c r="DO66" s="14" t="s">
        <v>203</v>
      </c>
      <c r="DP66" s="14" t="s">
        <v>203</v>
      </c>
      <c r="DQ66" s="14" t="s">
        <v>203</v>
      </c>
      <c r="DR66" s="14" t="s">
        <v>203</v>
      </c>
      <c r="DS66" s="17">
        <v>2765.0</v>
      </c>
      <c r="DT66" s="17">
        <v>1264.0</v>
      </c>
      <c r="DU66" s="17">
        <v>23564.0</v>
      </c>
      <c r="DV66" s="17">
        <v>7345.0</v>
      </c>
      <c r="DW66" s="16">
        <v>209.0</v>
      </c>
      <c r="DX66" s="16">
        <v>120.0</v>
      </c>
      <c r="DY66" s="16">
        <v>996.0</v>
      </c>
      <c r="DZ66" s="16">
        <v>315.0</v>
      </c>
      <c r="EA66" s="16">
        <v>262.0</v>
      </c>
      <c r="EB66" s="16">
        <v>72.0</v>
      </c>
      <c r="EC66" s="14" t="s">
        <v>203</v>
      </c>
      <c r="ED66" s="16">
        <v>190.0</v>
      </c>
      <c r="EE66" s="16">
        <v>188.0</v>
      </c>
      <c r="EF66" s="16">
        <v>419.0</v>
      </c>
      <c r="EG66" s="16">
        <v>373.0</v>
      </c>
    </row>
    <row r="67" ht="15.75" customHeight="1">
      <c r="A67" s="14" t="s">
        <v>200</v>
      </c>
      <c r="B67" s="14" t="s">
        <v>209</v>
      </c>
      <c r="C67" s="15">
        <v>44460.0</v>
      </c>
      <c r="D67" s="14" t="s">
        <v>202</v>
      </c>
      <c r="E67" s="16">
        <v>13.0</v>
      </c>
      <c r="F67" s="16">
        <v>122.0</v>
      </c>
      <c r="G67" s="16">
        <v>51.0</v>
      </c>
      <c r="H67" s="16">
        <v>5.0</v>
      </c>
      <c r="I67" s="16">
        <v>658.0</v>
      </c>
      <c r="J67" s="14" t="s">
        <v>203</v>
      </c>
      <c r="K67" s="14" t="s">
        <v>203</v>
      </c>
      <c r="L67" s="16">
        <v>261.0</v>
      </c>
      <c r="M67" s="16">
        <v>596.0</v>
      </c>
      <c r="N67" s="14" t="s">
        <v>203</v>
      </c>
      <c r="O67" s="16">
        <v>581.0</v>
      </c>
      <c r="P67" s="14" t="s">
        <v>203</v>
      </c>
      <c r="Q67" s="16">
        <v>543.0</v>
      </c>
      <c r="R67" s="14" t="s">
        <v>203</v>
      </c>
      <c r="S67" s="16">
        <v>543.0</v>
      </c>
      <c r="T67" s="16">
        <v>596.0</v>
      </c>
      <c r="U67" s="14" t="s">
        <v>203</v>
      </c>
      <c r="V67" s="16">
        <v>581.0</v>
      </c>
      <c r="W67" s="14" t="s">
        <v>203</v>
      </c>
      <c r="X67" s="16">
        <v>543.0</v>
      </c>
      <c r="Y67" s="14" t="s">
        <v>203</v>
      </c>
      <c r="Z67" s="16">
        <v>596.0</v>
      </c>
      <c r="AA67" s="14" t="s">
        <v>203</v>
      </c>
      <c r="AB67" s="16">
        <v>581.0</v>
      </c>
      <c r="AC67" s="14" t="s">
        <v>203</v>
      </c>
      <c r="AD67" s="16">
        <v>543.0</v>
      </c>
      <c r="AE67" s="14" t="s">
        <v>203</v>
      </c>
      <c r="AF67" s="16">
        <v>595.0</v>
      </c>
      <c r="AG67" s="16">
        <v>581.0</v>
      </c>
      <c r="AH67" s="16">
        <v>584.0</v>
      </c>
      <c r="AI67" s="16">
        <v>475.0</v>
      </c>
      <c r="AJ67" s="16">
        <v>586.0</v>
      </c>
      <c r="AK67" s="14" t="s">
        <v>203</v>
      </c>
      <c r="AL67" s="16">
        <v>586.0</v>
      </c>
      <c r="AM67" s="14" t="s">
        <v>203</v>
      </c>
      <c r="AN67" s="16">
        <v>636.0</v>
      </c>
      <c r="AO67" s="14" t="s">
        <v>203</v>
      </c>
      <c r="AP67" s="16">
        <v>578.0</v>
      </c>
      <c r="AQ67" s="14" t="s">
        <v>203</v>
      </c>
      <c r="AR67" s="16">
        <v>92.0</v>
      </c>
      <c r="AS67" s="14" t="s">
        <v>203</v>
      </c>
      <c r="AT67" s="14" t="s">
        <v>203</v>
      </c>
      <c r="AU67" s="16">
        <v>800.0</v>
      </c>
      <c r="AV67" s="14" t="s">
        <v>203</v>
      </c>
      <c r="AW67" s="17">
        <v>2080.0</v>
      </c>
      <c r="AX67" s="16">
        <v>600.0</v>
      </c>
      <c r="AY67" s="17">
        <v>1790.0</v>
      </c>
      <c r="AZ67" s="17">
        <v>1780.0</v>
      </c>
      <c r="BA67" s="17">
        <v>1203.0</v>
      </c>
      <c r="BB67" s="17">
        <v>1140.0</v>
      </c>
      <c r="BC67" s="16">
        <v>680.0</v>
      </c>
      <c r="BD67" s="16">
        <v>680.0</v>
      </c>
      <c r="BE67" s="17">
        <v>1280.0</v>
      </c>
      <c r="BF67" s="14" t="s">
        <v>203</v>
      </c>
      <c r="BG67" s="16">
        <v>3.0</v>
      </c>
      <c r="BH67" s="16">
        <v>17.0</v>
      </c>
      <c r="BI67" s="14" t="s">
        <v>203</v>
      </c>
      <c r="BJ67" s="14" t="s">
        <v>203</v>
      </c>
      <c r="BK67" s="16">
        <v>940.0</v>
      </c>
      <c r="BL67" s="16">
        <v>320.0</v>
      </c>
      <c r="BM67" s="14" t="s">
        <v>203</v>
      </c>
      <c r="BN67" s="14" t="s">
        <v>203</v>
      </c>
      <c r="BO67" s="14" t="s">
        <v>203</v>
      </c>
      <c r="BP67" s="14" t="s">
        <v>203</v>
      </c>
      <c r="BQ67" s="14" t="s">
        <v>203</v>
      </c>
      <c r="BR67" s="14" t="s">
        <v>203</v>
      </c>
      <c r="BS67" s="14" t="s">
        <v>203</v>
      </c>
      <c r="BT67" s="14" t="s">
        <v>203</v>
      </c>
      <c r="BU67" s="17">
        <v>2460.0</v>
      </c>
      <c r="BV67" s="16">
        <v>760.0</v>
      </c>
      <c r="BW67" s="14" t="s">
        <v>203</v>
      </c>
      <c r="BX67" s="14" t="s">
        <v>203</v>
      </c>
      <c r="BY67" s="14" t="s">
        <v>203</v>
      </c>
      <c r="BZ67" s="16">
        <v>670.0</v>
      </c>
      <c r="CA67" s="16">
        <v>215.0</v>
      </c>
      <c r="CB67" s="14" t="s">
        <v>203</v>
      </c>
      <c r="CC67" s="14" t="s">
        <v>203</v>
      </c>
      <c r="CD67" s="14" t="s">
        <v>203</v>
      </c>
      <c r="CE67" s="17">
        <v>1910.0</v>
      </c>
      <c r="CF67" s="16">
        <v>460.0</v>
      </c>
      <c r="CG67" s="14" t="s">
        <v>203</v>
      </c>
      <c r="CH67" s="14" t="s">
        <v>203</v>
      </c>
      <c r="CI67" s="14"/>
      <c r="CJ67" s="17">
        <v>1916.0</v>
      </c>
      <c r="CK67" s="16">
        <v>548.0</v>
      </c>
      <c r="CL67" s="14" t="s">
        <v>203</v>
      </c>
      <c r="CM67" s="14" t="s">
        <v>203</v>
      </c>
      <c r="CN67" s="14" t="s">
        <v>203</v>
      </c>
      <c r="CO67" s="17">
        <v>1198.0</v>
      </c>
      <c r="CP67" s="16">
        <v>208.0</v>
      </c>
      <c r="CQ67" s="14" t="s">
        <v>203</v>
      </c>
      <c r="CR67" s="14" t="s">
        <v>203</v>
      </c>
      <c r="CS67" s="14" t="s">
        <v>203</v>
      </c>
      <c r="CT67" s="17">
        <v>1460.0</v>
      </c>
      <c r="CU67" s="16">
        <v>485.0</v>
      </c>
      <c r="CV67" s="14" t="s">
        <v>203</v>
      </c>
      <c r="CW67" s="14" t="s">
        <v>203</v>
      </c>
      <c r="CX67" s="14" t="s">
        <v>203</v>
      </c>
      <c r="CY67" s="16">
        <v>820.0</v>
      </c>
      <c r="CZ67" s="16">
        <v>210.0</v>
      </c>
      <c r="DA67" s="14" t="s">
        <v>203</v>
      </c>
      <c r="DB67" s="14" t="s">
        <v>203</v>
      </c>
      <c r="DC67" s="14" t="s">
        <v>203</v>
      </c>
      <c r="DD67" s="16">
        <v>820.0</v>
      </c>
      <c r="DE67" s="16">
        <v>220.0</v>
      </c>
      <c r="DF67" s="14" t="s">
        <v>203</v>
      </c>
      <c r="DG67" s="14" t="s">
        <v>203</v>
      </c>
      <c r="DH67" s="14" t="s">
        <v>203</v>
      </c>
      <c r="DI67" s="17">
        <v>1500.0</v>
      </c>
      <c r="DJ67" s="16">
        <v>440.0</v>
      </c>
      <c r="DK67" s="14" t="s">
        <v>203</v>
      </c>
      <c r="DL67" s="14" t="s">
        <v>203</v>
      </c>
      <c r="DM67" s="14" t="s">
        <v>203</v>
      </c>
      <c r="DN67" s="14" t="s">
        <v>203</v>
      </c>
      <c r="DO67" s="14" t="s">
        <v>203</v>
      </c>
      <c r="DP67" s="14" t="s">
        <v>203</v>
      </c>
      <c r="DQ67" s="14" t="s">
        <v>203</v>
      </c>
      <c r="DR67" s="14" t="s">
        <v>203</v>
      </c>
      <c r="DS67" s="16">
        <v>995.0</v>
      </c>
      <c r="DT67" s="16">
        <v>360.0</v>
      </c>
      <c r="DU67" s="17">
        <v>8687.0</v>
      </c>
      <c r="DV67" s="17">
        <v>2504.0</v>
      </c>
      <c r="DW67" s="16">
        <v>105.0</v>
      </c>
      <c r="DX67" s="16">
        <v>21.0</v>
      </c>
      <c r="DY67" s="16">
        <v>329.0</v>
      </c>
      <c r="DZ67" s="16">
        <v>68.0</v>
      </c>
      <c r="EA67" s="16">
        <v>116.0</v>
      </c>
      <c r="EB67" s="16">
        <v>32.0</v>
      </c>
      <c r="EC67" s="14" t="s">
        <v>203</v>
      </c>
      <c r="ED67" s="16">
        <v>90.0</v>
      </c>
      <c r="EE67" s="16">
        <v>84.0</v>
      </c>
      <c r="EF67" s="16">
        <v>31.0</v>
      </c>
      <c r="EG67" s="16">
        <v>92.0</v>
      </c>
    </row>
    <row r="68" ht="15.75" customHeight="1">
      <c r="A68" s="14" t="s">
        <v>200</v>
      </c>
      <c r="B68" s="14" t="s">
        <v>208</v>
      </c>
      <c r="C68" s="15">
        <v>44460.0</v>
      </c>
      <c r="D68" s="14" t="s">
        <v>202</v>
      </c>
      <c r="E68" s="16">
        <v>19.0</v>
      </c>
      <c r="F68" s="16">
        <v>269.0</v>
      </c>
      <c r="G68" s="16">
        <v>228.0</v>
      </c>
      <c r="H68" s="16">
        <v>45.0</v>
      </c>
      <c r="I68" s="17">
        <v>1952.0</v>
      </c>
      <c r="J68" s="14" t="s">
        <v>203</v>
      </c>
      <c r="K68" s="14" t="s">
        <v>203</v>
      </c>
      <c r="L68" s="16">
        <v>747.0</v>
      </c>
      <c r="M68" s="17">
        <v>1881.0</v>
      </c>
      <c r="N68" s="14" t="s">
        <v>203</v>
      </c>
      <c r="O68" s="17">
        <v>1757.0</v>
      </c>
      <c r="P68" s="14" t="s">
        <v>203</v>
      </c>
      <c r="Q68" s="17">
        <v>1798.0</v>
      </c>
      <c r="R68" s="14" t="s">
        <v>203</v>
      </c>
      <c r="S68" s="17">
        <v>1798.0</v>
      </c>
      <c r="T68" s="17">
        <v>1881.0</v>
      </c>
      <c r="U68" s="14" t="s">
        <v>203</v>
      </c>
      <c r="V68" s="17">
        <v>1757.0</v>
      </c>
      <c r="W68" s="14" t="s">
        <v>203</v>
      </c>
      <c r="X68" s="17">
        <v>1798.0</v>
      </c>
      <c r="Y68" s="16">
        <v>3.0</v>
      </c>
      <c r="Z68" s="17">
        <v>1881.0</v>
      </c>
      <c r="AA68" s="14" t="s">
        <v>203</v>
      </c>
      <c r="AB68" s="17">
        <v>1757.0</v>
      </c>
      <c r="AC68" s="16">
        <v>1.0</v>
      </c>
      <c r="AD68" s="17">
        <v>1798.0</v>
      </c>
      <c r="AE68" s="16">
        <v>3.0</v>
      </c>
      <c r="AF68" s="17">
        <v>1881.0</v>
      </c>
      <c r="AG68" s="17">
        <v>1758.0</v>
      </c>
      <c r="AH68" s="17">
        <v>1795.0</v>
      </c>
      <c r="AI68" s="17">
        <v>1113.0</v>
      </c>
      <c r="AJ68" s="17">
        <v>1788.0</v>
      </c>
      <c r="AK68" s="14" t="s">
        <v>203</v>
      </c>
      <c r="AL68" s="17">
        <v>1788.0</v>
      </c>
      <c r="AM68" s="14" t="s">
        <v>203</v>
      </c>
      <c r="AN68" s="17">
        <v>1254.0</v>
      </c>
      <c r="AO68" s="14" t="s">
        <v>203</v>
      </c>
      <c r="AP68" s="17">
        <v>1505.0</v>
      </c>
      <c r="AQ68" s="14" t="s">
        <v>203</v>
      </c>
      <c r="AR68" s="16">
        <v>469.0</v>
      </c>
      <c r="AS68" s="14" t="s">
        <v>203</v>
      </c>
      <c r="AT68" s="14" t="s">
        <v>203</v>
      </c>
      <c r="AU68" s="17">
        <v>2460.0</v>
      </c>
      <c r="AV68" s="14" t="s">
        <v>203</v>
      </c>
      <c r="AW68" s="17">
        <v>6200.0</v>
      </c>
      <c r="AX68" s="17">
        <v>1900.0</v>
      </c>
      <c r="AY68" s="17">
        <v>5462.0</v>
      </c>
      <c r="AZ68" s="17">
        <v>5371.0</v>
      </c>
      <c r="BA68" s="17">
        <v>3577.0</v>
      </c>
      <c r="BB68" s="17">
        <v>3100.0</v>
      </c>
      <c r="BC68" s="17">
        <v>2040.0</v>
      </c>
      <c r="BD68" s="17">
        <v>1960.0</v>
      </c>
      <c r="BE68" s="17">
        <v>3070.0</v>
      </c>
      <c r="BF68" s="14" t="s">
        <v>203</v>
      </c>
      <c r="BG68" s="16">
        <v>2.0</v>
      </c>
      <c r="BH68" s="16">
        <v>12.0</v>
      </c>
      <c r="BI68" s="14" t="s">
        <v>203</v>
      </c>
      <c r="BJ68" s="14" t="s">
        <v>203</v>
      </c>
      <c r="BK68" s="17">
        <v>2360.0</v>
      </c>
      <c r="BL68" s="16">
        <v>480.0</v>
      </c>
      <c r="BM68" s="14" t="s">
        <v>203</v>
      </c>
      <c r="BN68" s="14" t="s">
        <v>203</v>
      </c>
      <c r="BO68" s="14" t="s">
        <v>203</v>
      </c>
      <c r="BP68" s="14" t="s">
        <v>203</v>
      </c>
      <c r="BQ68" s="14" t="s">
        <v>203</v>
      </c>
      <c r="BR68" s="14" t="s">
        <v>203</v>
      </c>
      <c r="BS68" s="14" t="s">
        <v>203</v>
      </c>
      <c r="BT68" s="14" t="s">
        <v>203</v>
      </c>
      <c r="BU68" s="17">
        <v>5840.0</v>
      </c>
      <c r="BV68" s="17">
        <v>1360.0</v>
      </c>
      <c r="BW68" s="14" t="s">
        <v>203</v>
      </c>
      <c r="BX68" s="14" t="s">
        <v>203</v>
      </c>
      <c r="BY68" s="14" t="s">
        <v>203</v>
      </c>
      <c r="BZ68" s="17">
        <v>1845.0</v>
      </c>
      <c r="CA68" s="16">
        <v>415.0</v>
      </c>
      <c r="CB68" s="14" t="s">
        <v>203</v>
      </c>
      <c r="CC68" s="14" t="s">
        <v>203</v>
      </c>
      <c r="CD68" s="14" t="s">
        <v>203</v>
      </c>
      <c r="CE68" s="17">
        <v>5400.0</v>
      </c>
      <c r="CF68" s="16">
        <v>730.0</v>
      </c>
      <c r="CG68" s="14" t="s">
        <v>203</v>
      </c>
      <c r="CH68" s="14" t="s">
        <v>203</v>
      </c>
      <c r="CI68" s="14" t="s">
        <v>203</v>
      </c>
      <c r="CJ68" s="17">
        <v>5404.0</v>
      </c>
      <c r="CK68" s="16">
        <v>900.0</v>
      </c>
      <c r="CL68" s="14" t="s">
        <v>203</v>
      </c>
      <c r="CM68" s="14" t="s">
        <v>203</v>
      </c>
      <c r="CN68" s="14" t="s">
        <v>203</v>
      </c>
      <c r="CO68" s="17">
        <v>3717.0</v>
      </c>
      <c r="CP68" s="16">
        <v>591.0</v>
      </c>
      <c r="CQ68" s="14" t="s">
        <v>203</v>
      </c>
      <c r="CR68" s="14" t="s">
        <v>203</v>
      </c>
      <c r="CS68" s="14" t="s">
        <v>203</v>
      </c>
      <c r="CT68" s="17">
        <v>3275.0</v>
      </c>
      <c r="CU68" s="17">
        <v>1450.0</v>
      </c>
      <c r="CV68" s="14" t="s">
        <v>203</v>
      </c>
      <c r="CW68" s="14" t="s">
        <v>203</v>
      </c>
      <c r="CX68" s="14" t="s">
        <v>203</v>
      </c>
      <c r="CY68" s="17">
        <v>2020.0</v>
      </c>
      <c r="CZ68" s="16">
        <v>570.0</v>
      </c>
      <c r="DA68" s="14" t="s">
        <v>203</v>
      </c>
      <c r="DB68" s="14" t="s">
        <v>203</v>
      </c>
      <c r="DC68" s="14" t="s">
        <v>203</v>
      </c>
      <c r="DD68" s="17">
        <v>2090.0</v>
      </c>
      <c r="DE68" s="16">
        <v>710.0</v>
      </c>
      <c r="DF68" s="14" t="s">
        <v>203</v>
      </c>
      <c r="DG68" s="14" t="s">
        <v>203</v>
      </c>
      <c r="DH68" s="14" t="s">
        <v>203</v>
      </c>
      <c r="DI68" s="17">
        <v>3290.0</v>
      </c>
      <c r="DJ68" s="17">
        <v>1400.0</v>
      </c>
      <c r="DK68" s="14" t="s">
        <v>203</v>
      </c>
      <c r="DL68" s="14" t="s">
        <v>203</v>
      </c>
      <c r="DM68" s="14" t="s">
        <v>203</v>
      </c>
      <c r="DN68" s="14" t="s">
        <v>203</v>
      </c>
      <c r="DO68" s="14" t="s">
        <v>203</v>
      </c>
      <c r="DP68" s="14" t="s">
        <v>203</v>
      </c>
      <c r="DQ68" s="14" t="s">
        <v>203</v>
      </c>
      <c r="DR68" s="14" t="s">
        <v>203</v>
      </c>
      <c r="DS68" s="17">
        <v>2922.0</v>
      </c>
      <c r="DT68" s="17">
        <v>1050.0</v>
      </c>
      <c r="DU68" s="17">
        <v>20617.0</v>
      </c>
      <c r="DV68" s="17">
        <v>2930.0</v>
      </c>
      <c r="DW68" s="16">
        <v>230.0</v>
      </c>
      <c r="DX68" s="16">
        <v>16.0</v>
      </c>
      <c r="DY68" s="16">
        <v>426.0</v>
      </c>
      <c r="DZ68" s="16">
        <v>8.0</v>
      </c>
      <c r="EA68" s="16">
        <v>279.0</v>
      </c>
      <c r="EB68" s="16">
        <v>71.0</v>
      </c>
      <c r="EC68" s="14" t="s">
        <v>203</v>
      </c>
      <c r="ED68" s="16">
        <v>248.0</v>
      </c>
      <c r="EE68" s="16">
        <v>248.0</v>
      </c>
      <c r="EF68" s="16">
        <v>22.0</v>
      </c>
      <c r="EG68" s="16">
        <v>77.0</v>
      </c>
    </row>
    <row r="69" ht="15.75" customHeight="1">
      <c r="A69" s="14" t="s">
        <v>200</v>
      </c>
      <c r="B69" s="14" t="s">
        <v>204</v>
      </c>
      <c r="C69" s="15">
        <v>44460.0</v>
      </c>
      <c r="D69" s="14" t="s">
        <v>202</v>
      </c>
      <c r="E69" s="16">
        <v>16.0</v>
      </c>
      <c r="F69" s="16">
        <v>310.0</v>
      </c>
      <c r="G69" s="16">
        <v>58.0</v>
      </c>
      <c r="H69" s="16">
        <v>14.0</v>
      </c>
      <c r="I69" s="17">
        <v>1376.0</v>
      </c>
      <c r="J69" s="14" t="s">
        <v>203</v>
      </c>
      <c r="K69" s="14" t="s">
        <v>203</v>
      </c>
      <c r="L69" s="16">
        <v>660.0</v>
      </c>
      <c r="M69" s="17">
        <v>1327.0</v>
      </c>
      <c r="N69" s="14" t="s">
        <v>203</v>
      </c>
      <c r="O69" s="17">
        <v>1270.0</v>
      </c>
      <c r="P69" s="14" t="s">
        <v>203</v>
      </c>
      <c r="Q69" s="17">
        <v>1277.0</v>
      </c>
      <c r="R69" s="14" t="s">
        <v>203</v>
      </c>
      <c r="S69" s="17">
        <v>1277.0</v>
      </c>
      <c r="T69" s="17">
        <v>1327.0</v>
      </c>
      <c r="U69" s="14" t="s">
        <v>203</v>
      </c>
      <c r="V69" s="17">
        <v>1270.0</v>
      </c>
      <c r="W69" s="14" t="s">
        <v>203</v>
      </c>
      <c r="X69" s="17">
        <v>1277.0</v>
      </c>
      <c r="Y69" s="14" t="s">
        <v>203</v>
      </c>
      <c r="Z69" s="17">
        <v>1327.0</v>
      </c>
      <c r="AA69" s="14" t="s">
        <v>203</v>
      </c>
      <c r="AB69" s="17">
        <v>1270.0</v>
      </c>
      <c r="AC69" s="14" t="s">
        <v>203</v>
      </c>
      <c r="AD69" s="17">
        <v>1277.0</v>
      </c>
      <c r="AE69" s="14" t="s">
        <v>203</v>
      </c>
      <c r="AF69" s="17">
        <v>1327.0</v>
      </c>
      <c r="AG69" s="17">
        <v>1282.0</v>
      </c>
      <c r="AH69" s="17">
        <v>1281.0</v>
      </c>
      <c r="AI69" s="16">
        <v>875.0</v>
      </c>
      <c r="AJ69" s="17">
        <v>1282.0</v>
      </c>
      <c r="AK69" s="14" t="s">
        <v>203</v>
      </c>
      <c r="AL69" s="17">
        <v>1282.0</v>
      </c>
      <c r="AM69" s="14" t="s">
        <v>203</v>
      </c>
      <c r="AN69" s="17">
        <v>1112.0</v>
      </c>
      <c r="AO69" s="14" t="s">
        <v>203</v>
      </c>
      <c r="AP69" s="17">
        <v>1269.0</v>
      </c>
      <c r="AQ69" s="14" t="s">
        <v>203</v>
      </c>
      <c r="AR69" s="16">
        <v>451.0</v>
      </c>
      <c r="AS69" s="14" t="s">
        <v>203</v>
      </c>
      <c r="AT69" s="14" t="s">
        <v>203</v>
      </c>
      <c r="AU69" s="17">
        <v>1720.0</v>
      </c>
      <c r="AV69" s="14" t="s">
        <v>203</v>
      </c>
      <c r="AW69" s="17">
        <v>4660.0</v>
      </c>
      <c r="AX69" s="17">
        <v>1460.0</v>
      </c>
      <c r="AY69" s="17">
        <v>3990.0</v>
      </c>
      <c r="AZ69" s="17">
        <v>3926.0</v>
      </c>
      <c r="BA69" s="17">
        <v>2645.0</v>
      </c>
      <c r="BB69" s="17">
        <v>2305.0</v>
      </c>
      <c r="BC69" s="17">
        <v>1470.0</v>
      </c>
      <c r="BD69" s="17">
        <v>1470.0</v>
      </c>
      <c r="BE69" s="17">
        <v>2610.0</v>
      </c>
      <c r="BF69" s="14" t="s">
        <v>203</v>
      </c>
      <c r="BG69" s="16">
        <v>2.0</v>
      </c>
      <c r="BH69" s="16">
        <v>21.0</v>
      </c>
      <c r="BI69" s="14" t="s">
        <v>203</v>
      </c>
      <c r="BJ69" s="14" t="s">
        <v>203</v>
      </c>
      <c r="BK69" s="17">
        <v>1780.0</v>
      </c>
      <c r="BL69" s="16">
        <v>560.0</v>
      </c>
      <c r="BM69" s="14" t="s">
        <v>203</v>
      </c>
      <c r="BN69" s="14" t="s">
        <v>203</v>
      </c>
      <c r="BO69" s="14" t="s">
        <v>203</v>
      </c>
      <c r="BP69" s="14" t="s">
        <v>203</v>
      </c>
      <c r="BQ69" s="14" t="s">
        <v>203</v>
      </c>
      <c r="BR69" s="14" t="s">
        <v>203</v>
      </c>
      <c r="BS69" s="14" t="s">
        <v>203</v>
      </c>
      <c r="BT69" s="14" t="s">
        <v>203</v>
      </c>
      <c r="BU69" s="17">
        <v>4620.0</v>
      </c>
      <c r="BV69" s="17">
        <v>1680.0</v>
      </c>
      <c r="BW69" s="14" t="s">
        <v>203</v>
      </c>
      <c r="BX69" s="14" t="s">
        <v>203</v>
      </c>
      <c r="BY69" s="14" t="s">
        <v>203</v>
      </c>
      <c r="BZ69" s="17">
        <v>1255.0</v>
      </c>
      <c r="CA69" s="16">
        <v>720.0</v>
      </c>
      <c r="CB69" s="14" t="s">
        <v>203</v>
      </c>
      <c r="CC69" s="14" t="s">
        <v>203</v>
      </c>
      <c r="CD69" s="14" t="s">
        <v>203</v>
      </c>
      <c r="CE69" s="17">
        <v>3830.0</v>
      </c>
      <c r="CF69" s="17">
        <v>1030.0</v>
      </c>
      <c r="CG69" s="14" t="s">
        <v>203</v>
      </c>
      <c r="CH69" s="14" t="s">
        <v>203</v>
      </c>
      <c r="CI69" s="14" t="s">
        <v>203</v>
      </c>
      <c r="CJ69" s="17">
        <v>3656.0</v>
      </c>
      <c r="CK69" s="16">
        <v>876.0</v>
      </c>
      <c r="CL69" s="14" t="s">
        <v>203</v>
      </c>
      <c r="CM69" s="14" t="s">
        <v>203</v>
      </c>
      <c r="CN69" s="14" t="s">
        <v>203</v>
      </c>
      <c r="CO69" s="17">
        <v>2476.0</v>
      </c>
      <c r="CP69" s="16">
        <v>569.0</v>
      </c>
      <c r="CQ69" s="14" t="s">
        <v>203</v>
      </c>
      <c r="CR69" s="14" t="s">
        <v>203</v>
      </c>
      <c r="CS69" s="14" t="s">
        <v>203</v>
      </c>
      <c r="CT69" s="17">
        <v>2155.0</v>
      </c>
      <c r="CU69" s="17">
        <v>1120.0</v>
      </c>
      <c r="CV69" s="14" t="s">
        <v>203</v>
      </c>
      <c r="CW69" s="14" t="s">
        <v>203</v>
      </c>
      <c r="CX69" s="14" t="s">
        <v>203</v>
      </c>
      <c r="CY69" s="17">
        <v>1480.0</v>
      </c>
      <c r="CZ69" s="16">
        <v>550.0</v>
      </c>
      <c r="DA69" s="14" t="s">
        <v>203</v>
      </c>
      <c r="DB69" s="14" t="s">
        <v>203</v>
      </c>
      <c r="DC69" s="14" t="s">
        <v>203</v>
      </c>
      <c r="DD69" s="17">
        <v>1480.0</v>
      </c>
      <c r="DE69" s="16">
        <v>550.0</v>
      </c>
      <c r="DF69" s="14" t="s">
        <v>203</v>
      </c>
      <c r="DG69" s="14" t="s">
        <v>203</v>
      </c>
      <c r="DH69" s="14" t="s">
        <v>203</v>
      </c>
      <c r="DI69" s="17">
        <v>2530.0</v>
      </c>
      <c r="DJ69" s="16">
        <v>980.0</v>
      </c>
      <c r="DK69" s="14" t="s">
        <v>203</v>
      </c>
      <c r="DL69" s="14" t="s">
        <v>203</v>
      </c>
      <c r="DM69" s="14" t="s">
        <v>203</v>
      </c>
      <c r="DN69" s="14" t="s">
        <v>203</v>
      </c>
      <c r="DO69" s="14" t="s">
        <v>203</v>
      </c>
      <c r="DP69" s="14" t="s">
        <v>203</v>
      </c>
      <c r="DQ69" s="14" t="s">
        <v>203</v>
      </c>
      <c r="DR69" s="14" t="s">
        <v>203</v>
      </c>
      <c r="DS69" s="17">
        <v>2360.0</v>
      </c>
      <c r="DT69" s="17">
        <v>1027.0</v>
      </c>
      <c r="DU69" s="17">
        <v>15990.0</v>
      </c>
      <c r="DV69" s="17">
        <v>8791.0</v>
      </c>
      <c r="DW69" s="16">
        <v>109.0</v>
      </c>
      <c r="DX69" s="16">
        <v>18.0</v>
      </c>
      <c r="DY69" s="16">
        <v>567.0</v>
      </c>
      <c r="DZ69" s="16">
        <v>77.0</v>
      </c>
      <c r="EA69" s="16">
        <v>280.0</v>
      </c>
      <c r="EB69" s="16">
        <v>120.0</v>
      </c>
      <c r="EC69" s="14" t="s">
        <v>203</v>
      </c>
      <c r="ED69" s="16">
        <v>219.0</v>
      </c>
      <c r="EE69" s="16">
        <v>218.0</v>
      </c>
      <c r="EF69" s="16">
        <v>15.0</v>
      </c>
      <c r="EG69" s="16">
        <v>43.0</v>
      </c>
    </row>
    <row r="70" ht="15.75" customHeight="1">
      <c r="A70" s="14" t="s">
        <v>200</v>
      </c>
      <c r="B70" s="14" t="s">
        <v>200</v>
      </c>
      <c r="C70" s="15">
        <v>44460.0</v>
      </c>
      <c r="D70" s="14" t="s">
        <v>210</v>
      </c>
      <c r="E70" s="16">
        <v>43.0</v>
      </c>
      <c r="F70" s="16">
        <v>841.0</v>
      </c>
      <c r="G70" s="16">
        <v>141.0</v>
      </c>
      <c r="H70" s="16">
        <v>3.0</v>
      </c>
      <c r="I70" s="17">
        <v>2711.0</v>
      </c>
      <c r="J70" s="14" t="s">
        <v>203</v>
      </c>
      <c r="K70" s="14" t="s">
        <v>203</v>
      </c>
      <c r="L70" s="17">
        <v>1254.0</v>
      </c>
      <c r="M70" s="17">
        <v>2444.0</v>
      </c>
      <c r="N70" s="14" t="s">
        <v>203</v>
      </c>
      <c r="O70" s="17">
        <v>2418.0</v>
      </c>
      <c r="P70" s="14" t="s">
        <v>203</v>
      </c>
      <c r="Q70" s="17">
        <v>2409.0</v>
      </c>
      <c r="R70" s="14" t="s">
        <v>203</v>
      </c>
      <c r="S70" s="17">
        <v>2409.0</v>
      </c>
      <c r="T70" s="17">
        <v>2444.0</v>
      </c>
      <c r="U70" s="14" t="s">
        <v>203</v>
      </c>
      <c r="V70" s="17">
        <v>2418.0</v>
      </c>
      <c r="W70" s="14" t="s">
        <v>203</v>
      </c>
      <c r="X70" s="17">
        <v>2409.0</v>
      </c>
      <c r="Y70" s="14" t="s">
        <v>203</v>
      </c>
      <c r="Z70" s="17">
        <v>2444.0</v>
      </c>
      <c r="AA70" s="14" t="s">
        <v>203</v>
      </c>
      <c r="AB70" s="17">
        <v>2418.0</v>
      </c>
      <c r="AC70" s="14" t="s">
        <v>203</v>
      </c>
      <c r="AD70" s="17">
        <v>2409.0</v>
      </c>
      <c r="AE70" s="14" t="s">
        <v>203</v>
      </c>
      <c r="AF70" s="17">
        <v>2444.0</v>
      </c>
      <c r="AG70" s="17">
        <v>2418.0</v>
      </c>
      <c r="AH70" s="17">
        <v>2364.0</v>
      </c>
      <c r="AI70" s="17">
        <v>1522.0</v>
      </c>
      <c r="AJ70" s="17">
        <v>2364.0</v>
      </c>
      <c r="AK70" s="14" t="s">
        <v>203</v>
      </c>
      <c r="AL70" s="17">
        <v>2364.0</v>
      </c>
      <c r="AM70" s="14"/>
      <c r="AN70" s="17">
        <v>1890.0</v>
      </c>
      <c r="AO70" s="14" t="s">
        <v>203</v>
      </c>
      <c r="AP70" s="17">
        <v>2310.0</v>
      </c>
      <c r="AQ70" s="14" t="s">
        <v>203</v>
      </c>
      <c r="AR70" s="16">
        <v>497.0</v>
      </c>
      <c r="AS70" s="14" t="s">
        <v>203</v>
      </c>
      <c r="AT70" s="14" t="s">
        <v>203</v>
      </c>
      <c r="AU70" s="17">
        <v>3660.0</v>
      </c>
      <c r="AV70" s="14" t="s">
        <v>203</v>
      </c>
      <c r="AW70" s="17">
        <v>8960.0</v>
      </c>
      <c r="AX70" s="17">
        <v>3190.0</v>
      </c>
      <c r="AY70" s="17">
        <v>7470.0</v>
      </c>
      <c r="AZ70" s="17">
        <v>7298.0</v>
      </c>
      <c r="BA70" s="17">
        <v>4815.0</v>
      </c>
      <c r="BB70" s="17">
        <v>4160.0</v>
      </c>
      <c r="BC70" s="17">
        <v>3575.0</v>
      </c>
      <c r="BD70" s="17">
        <v>2940.0</v>
      </c>
      <c r="BE70" s="17">
        <v>4350.0</v>
      </c>
      <c r="BF70" s="14" t="s">
        <v>203</v>
      </c>
      <c r="BG70" s="14" t="s">
        <v>203</v>
      </c>
      <c r="BH70" s="16">
        <v>16.0</v>
      </c>
      <c r="BI70" s="14" t="s">
        <v>203</v>
      </c>
      <c r="BJ70" s="14" t="s">
        <v>203</v>
      </c>
      <c r="BK70" s="17">
        <v>3260.0</v>
      </c>
      <c r="BL70" s="17">
        <v>1200.0</v>
      </c>
      <c r="BM70" s="14" t="s">
        <v>203</v>
      </c>
      <c r="BN70" s="14" t="s">
        <v>203</v>
      </c>
      <c r="BO70" s="14" t="s">
        <v>203</v>
      </c>
      <c r="BP70" s="14" t="s">
        <v>203</v>
      </c>
      <c r="BQ70" s="14" t="s">
        <v>203</v>
      </c>
      <c r="BR70" s="14" t="s">
        <v>203</v>
      </c>
      <c r="BS70" s="14" t="s">
        <v>203</v>
      </c>
      <c r="BT70" s="14" t="s">
        <v>203</v>
      </c>
      <c r="BU70" s="17">
        <v>8760.0</v>
      </c>
      <c r="BV70" s="17">
        <v>2240.0</v>
      </c>
      <c r="BW70" s="14" t="s">
        <v>203</v>
      </c>
      <c r="BX70" s="14" t="s">
        <v>203</v>
      </c>
      <c r="BY70" s="14" t="s">
        <v>203</v>
      </c>
      <c r="BZ70" s="17">
        <v>2540.0</v>
      </c>
      <c r="CA70" s="16">
        <v>705.0</v>
      </c>
      <c r="CB70" s="14" t="s">
        <v>203</v>
      </c>
      <c r="CC70" s="14" t="s">
        <v>203</v>
      </c>
      <c r="CD70" s="14" t="s">
        <v>203</v>
      </c>
      <c r="CE70" s="17">
        <v>7150.0</v>
      </c>
      <c r="CF70" s="17">
        <v>1900.0</v>
      </c>
      <c r="CG70" s="14" t="s">
        <v>203</v>
      </c>
      <c r="CH70" s="14" t="s">
        <v>203</v>
      </c>
      <c r="CI70" s="14"/>
      <c r="CJ70" s="17">
        <v>7268.0</v>
      </c>
      <c r="CK70" s="17">
        <v>1904.0</v>
      </c>
      <c r="CL70" s="14" t="s">
        <v>203</v>
      </c>
      <c r="CM70" s="14" t="s">
        <v>203</v>
      </c>
      <c r="CN70" s="14" t="s">
        <v>203</v>
      </c>
      <c r="CO70" s="17">
        <v>4648.0</v>
      </c>
      <c r="CP70" s="17">
        <v>1096.0</v>
      </c>
      <c r="CQ70" s="14" t="s">
        <v>203</v>
      </c>
      <c r="CR70" s="14" t="s">
        <v>203</v>
      </c>
      <c r="CS70" s="14" t="s">
        <v>203</v>
      </c>
      <c r="CT70" s="17">
        <v>4010.0</v>
      </c>
      <c r="CU70" s="17">
        <v>2080.0</v>
      </c>
      <c r="CV70" s="14" t="s">
        <v>203</v>
      </c>
      <c r="CW70" s="14" t="s">
        <v>203</v>
      </c>
      <c r="CX70" s="14" t="s">
        <v>203</v>
      </c>
      <c r="CY70" s="17">
        <v>2780.0</v>
      </c>
      <c r="CZ70" s="16">
        <v>990.0</v>
      </c>
      <c r="DA70" s="14" t="s">
        <v>203</v>
      </c>
      <c r="DB70" s="14" t="s">
        <v>203</v>
      </c>
      <c r="DC70" s="14" t="s">
        <v>203</v>
      </c>
      <c r="DD70" s="17">
        <v>2840.0</v>
      </c>
      <c r="DE70" s="17">
        <v>1590.0</v>
      </c>
      <c r="DF70" s="14" t="s">
        <v>203</v>
      </c>
      <c r="DG70" s="14" t="s">
        <v>203</v>
      </c>
      <c r="DH70" s="14" t="s">
        <v>203</v>
      </c>
      <c r="DI70" s="17">
        <v>4510.0</v>
      </c>
      <c r="DJ70" s="17">
        <v>1740.0</v>
      </c>
      <c r="DK70" s="14" t="s">
        <v>203</v>
      </c>
      <c r="DL70" s="14" t="s">
        <v>203</v>
      </c>
      <c r="DM70" s="14" t="s">
        <v>203</v>
      </c>
      <c r="DN70" s="14" t="s">
        <v>203</v>
      </c>
      <c r="DO70" s="14" t="s">
        <v>203</v>
      </c>
      <c r="DP70" s="14" t="s">
        <v>203</v>
      </c>
      <c r="DQ70" s="14" t="s">
        <v>203</v>
      </c>
      <c r="DR70" s="14" t="s">
        <v>203</v>
      </c>
      <c r="DS70" s="17">
        <v>3241.0</v>
      </c>
      <c r="DT70" s="17">
        <v>1528.0</v>
      </c>
      <c r="DU70" s="17">
        <v>26223.0</v>
      </c>
      <c r="DV70" s="17">
        <v>6154.0</v>
      </c>
      <c r="DW70" s="16">
        <v>238.0</v>
      </c>
      <c r="DX70" s="16">
        <v>34.0</v>
      </c>
      <c r="DY70" s="17">
        <v>1474.0</v>
      </c>
      <c r="DZ70" s="16">
        <v>255.0</v>
      </c>
      <c r="EA70" s="16">
        <v>294.0</v>
      </c>
      <c r="EB70" s="16">
        <v>133.0</v>
      </c>
      <c r="EC70" s="14" t="s">
        <v>203</v>
      </c>
      <c r="ED70" s="16">
        <v>330.0</v>
      </c>
      <c r="EE70" s="16">
        <v>306.0</v>
      </c>
      <c r="EF70" s="16">
        <v>99.0</v>
      </c>
      <c r="EG70" s="16">
        <v>81.0</v>
      </c>
    </row>
    <row r="71" ht="15.75" customHeight="1">
      <c r="A71" s="14" t="s">
        <v>200</v>
      </c>
      <c r="B71" s="14" t="s">
        <v>206</v>
      </c>
      <c r="C71" s="15">
        <v>44460.0</v>
      </c>
      <c r="D71" s="14" t="s">
        <v>210</v>
      </c>
      <c r="E71" s="16">
        <v>18.0</v>
      </c>
      <c r="F71" s="16">
        <v>233.0</v>
      </c>
      <c r="G71" s="16">
        <v>86.0</v>
      </c>
      <c r="H71" s="16">
        <v>8.0</v>
      </c>
      <c r="I71" s="17">
        <v>1460.0</v>
      </c>
      <c r="J71" s="14" t="s">
        <v>203</v>
      </c>
      <c r="K71" s="14" t="s">
        <v>203</v>
      </c>
      <c r="L71" s="16">
        <v>893.0</v>
      </c>
      <c r="M71" s="17">
        <v>1274.0</v>
      </c>
      <c r="N71" s="16">
        <v>4.0</v>
      </c>
      <c r="O71" s="17">
        <v>1318.0</v>
      </c>
      <c r="P71" s="16">
        <v>2.0</v>
      </c>
      <c r="Q71" s="17">
        <v>1322.0</v>
      </c>
      <c r="R71" s="16">
        <v>4.0</v>
      </c>
      <c r="S71" s="17">
        <v>1322.0</v>
      </c>
      <c r="T71" s="17">
        <v>1274.0</v>
      </c>
      <c r="U71" s="16">
        <v>4.0</v>
      </c>
      <c r="V71" s="17">
        <v>1318.0</v>
      </c>
      <c r="W71" s="16">
        <v>2.0</v>
      </c>
      <c r="X71" s="17">
        <v>1322.0</v>
      </c>
      <c r="Y71" s="16">
        <v>4.0</v>
      </c>
      <c r="Z71" s="17">
        <v>1274.0</v>
      </c>
      <c r="AA71" s="16">
        <v>4.0</v>
      </c>
      <c r="AB71" s="17">
        <v>1318.0</v>
      </c>
      <c r="AC71" s="16">
        <v>2.0</v>
      </c>
      <c r="AD71" s="17">
        <v>1322.0</v>
      </c>
      <c r="AE71" s="16">
        <v>4.0</v>
      </c>
      <c r="AF71" s="17">
        <v>1274.0</v>
      </c>
      <c r="AG71" s="17">
        <v>1318.0</v>
      </c>
      <c r="AH71" s="17">
        <v>1385.0</v>
      </c>
      <c r="AI71" s="17">
        <v>1106.0</v>
      </c>
      <c r="AJ71" s="17">
        <v>1385.0</v>
      </c>
      <c r="AK71" s="16">
        <v>4.0</v>
      </c>
      <c r="AL71" s="17">
        <v>1385.0</v>
      </c>
      <c r="AM71" s="16">
        <v>4.0</v>
      </c>
      <c r="AN71" s="17">
        <v>1265.0</v>
      </c>
      <c r="AO71" s="16">
        <v>3.0</v>
      </c>
      <c r="AP71" s="17">
        <v>1575.0</v>
      </c>
      <c r="AQ71" s="16">
        <v>4.0</v>
      </c>
      <c r="AR71" s="16">
        <v>322.0</v>
      </c>
      <c r="AS71" s="14" t="s">
        <v>203</v>
      </c>
      <c r="AT71" s="14" t="s">
        <v>203</v>
      </c>
      <c r="AU71" s="17">
        <v>1720.0</v>
      </c>
      <c r="AV71" s="14" t="s">
        <v>203</v>
      </c>
      <c r="AW71" s="17">
        <v>5200.0</v>
      </c>
      <c r="AX71" s="17">
        <v>1385.0</v>
      </c>
      <c r="AY71" s="17">
        <v>4140.0</v>
      </c>
      <c r="AZ71" s="17">
        <v>4112.0</v>
      </c>
      <c r="BA71" s="17">
        <v>2644.0</v>
      </c>
      <c r="BB71" s="17">
        <v>2785.0</v>
      </c>
      <c r="BC71" s="17">
        <v>1570.0</v>
      </c>
      <c r="BD71" s="17">
        <v>1570.0</v>
      </c>
      <c r="BE71" s="17">
        <v>3050.0</v>
      </c>
      <c r="BF71" s="14" t="s">
        <v>203</v>
      </c>
      <c r="BG71" s="16">
        <v>2.0</v>
      </c>
      <c r="BH71" s="16">
        <v>9.0</v>
      </c>
      <c r="BI71" s="14" t="s">
        <v>203</v>
      </c>
      <c r="BJ71" s="14" t="s">
        <v>203</v>
      </c>
      <c r="BK71" s="17">
        <v>1860.0</v>
      </c>
      <c r="BL71" s="16">
        <v>640.0</v>
      </c>
      <c r="BM71" s="14" t="s">
        <v>203</v>
      </c>
      <c r="BN71" s="14" t="s">
        <v>203</v>
      </c>
      <c r="BO71" s="14" t="s">
        <v>203</v>
      </c>
      <c r="BP71" s="14" t="s">
        <v>203</v>
      </c>
      <c r="BQ71" s="14" t="s">
        <v>203</v>
      </c>
      <c r="BR71" s="14" t="s">
        <v>203</v>
      </c>
      <c r="BS71" s="14" t="s">
        <v>203</v>
      </c>
      <c r="BT71" s="14" t="s">
        <v>203</v>
      </c>
      <c r="BU71" s="17">
        <v>5480.0</v>
      </c>
      <c r="BV71" s="17">
        <v>1800.0</v>
      </c>
      <c r="BW71" s="14" t="s">
        <v>203</v>
      </c>
      <c r="BX71" s="16">
        <v>20.0</v>
      </c>
      <c r="BY71" s="14" t="s">
        <v>203</v>
      </c>
      <c r="BZ71" s="17">
        <v>1325.0</v>
      </c>
      <c r="CA71" s="16">
        <v>285.0</v>
      </c>
      <c r="CB71" s="14" t="s">
        <v>203</v>
      </c>
      <c r="CC71" s="14" t="s">
        <v>203</v>
      </c>
      <c r="CD71" s="14" t="s">
        <v>203</v>
      </c>
      <c r="CE71" s="17">
        <v>4160.0</v>
      </c>
      <c r="CF71" s="16">
        <v>790.0</v>
      </c>
      <c r="CG71" s="14" t="s">
        <v>203</v>
      </c>
      <c r="CH71" s="14" t="s">
        <v>203</v>
      </c>
      <c r="CI71" s="14"/>
      <c r="CJ71" s="17">
        <v>4352.0</v>
      </c>
      <c r="CK71" s="16">
        <v>804.0</v>
      </c>
      <c r="CL71" s="14" t="s">
        <v>203</v>
      </c>
      <c r="CM71" s="14" t="s">
        <v>203</v>
      </c>
      <c r="CN71" s="14" t="s">
        <v>203</v>
      </c>
      <c r="CO71" s="17">
        <v>3000.0</v>
      </c>
      <c r="CP71" s="16">
        <v>636.0</v>
      </c>
      <c r="CQ71" s="14" t="s">
        <v>203</v>
      </c>
      <c r="CR71" s="14" t="s">
        <v>203</v>
      </c>
      <c r="CS71" s="14" t="s">
        <v>203</v>
      </c>
      <c r="CT71" s="17">
        <v>2760.0</v>
      </c>
      <c r="CU71" s="17">
        <v>1075.0</v>
      </c>
      <c r="CV71" s="14" t="s">
        <v>203</v>
      </c>
      <c r="CW71" s="14" t="s">
        <v>203</v>
      </c>
      <c r="CX71" s="14" t="s">
        <v>203</v>
      </c>
      <c r="CY71" s="17">
        <v>1710.0</v>
      </c>
      <c r="CZ71" s="16">
        <v>400.0</v>
      </c>
      <c r="DA71" s="14" t="s">
        <v>203</v>
      </c>
      <c r="DB71" s="14" t="s">
        <v>203</v>
      </c>
      <c r="DC71" s="14" t="s">
        <v>203</v>
      </c>
      <c r="DD71" s="17">
        <v>1680.0</v>
      </c>
      <c r="DE71" s="16">
        <v>410.0</v>
      </c>
      <c r="DF71" s="14" t="s">
        <v>203</v>
      </c>
      <c r="DG71" s="14" t="s">
        <v>203</v>
      </c>
      <c r="DH71" s="14" t="s">
        <v>203</v>
      </c>
      <c r="DI71" s="17">
        <v>2980.0</v>
      </c>
      <c r="DJ71" s="17">
        <v>1180.0</v>
      </c>
      <c r="DK71" s="14" t="s">
        <v>203</v>
      </c>
      <c r="DL71" s="14" t="s">
        <v>203</v>
      </c>
      <c r="DM71" s="14" t="s">
        <v>203</v>
      </c>
      <c r="DN71" s="14" t="s">
        <v>203</v>
      </c>
      <c r="DO71" s="14" t="s">
        <v>203</v>
      </c>
      <c r="DP71" s="14" t="s">
        <v>203</v>
      </c>
      <c r="DQ71" s="14" t="s">
        <v>203</v>
      </c>
      <c r="DR71" s="14" t="s">
        <v>203</v>
      </c>
      <c r="DS71" s="17">
        <v>1852.0</v>
      </c>
      <c r="DT71" s="16">
        <v>740.0</v>
      </c>
      <c r="DU71" s="17">
        <v>17850.0</v>
      </c>
      <c r="DV71" s="17">
        <v>4115.0</v>
      </c>
      <c r="DW71" s="16">
        <v>94.0</v>
      </c>
      <c r="DX71" s="16">
        <v>24.0</v>
      </c>
      <c r="DY71" s="16">
        <v>702.0</v>
      </c>
      <c r="DZ71" s="16">
        <v>65.0</v>
      </c>
      <c r="EA71" s="16">
        <v>205.0</v>
      </c>
      <c r="EB71" s="16">
        <v>30.0</v>
      </c>
      <c r="EC71" s="16">
        <v>1.0</v>
      </c>
      <c r="ED71" s="16">
        <v>204.0</v>
      </c>
      <c r="EE71" s="16">
        <v>186.0</v>
      </c>
      <c r="EF71" s="16">
        <v>5.0</v>
      </c>
      <c r="EG71" s="16">
        <v>20.0</v>
      </c>
    </row>
    <row r="72" ht="15.75" customHeight="1">
      <c r="A72" s="14" t="s">
        <v>200</v>
      </c>
      <c r="B72" s="14" t="s">
        <v>205</v>
      </c>
      <c r="C72" s="15">
        <v>44460.0</v>
      </c>
      <c r="D72" s="14" t="s">
        <v>210</v>
      </c>
      <c r="E72" s="16">
        <v>17.0</v>
      </c>
      <c r="F72" s="16">
        <v>231.0</v>
      </c>
      <c r="G72" s="16">
        <v>56.0</v>
      </c>
      <c r="H72" s="16">
        <v>0.0</v>
      </c>
      <c r="I72" s="16">
        <v>957.0</v>
      </c>
      <c r="J72" s="14" t="s">
        <v>203</v>
      </c>
      <c r="K72" s="14" t="s">
        <v>203</v>
      </c>
      <c r="L72" s="16">
        <v>260.0</v>
      </c>
      <c r="M72" s="16">
        <v>857.0</v>
      </c>
      <c r="N72" s="14" t="s">
        <v>203</v>
      </c>
      <c r="O72" s="16">
        <v>862.0</v>
      </c>
      <c r="P72" s="14" t="s">
        <v>203</v>
      </c>
      <c r="Q72" s="16">
        <v>860.0</v>
      </c>
      <c r="R72" s="14" t="s">
        <v>203</v>
      </c>
      <c r="S72" s="16">
        <v>860.0</v>
      </c>
      <c r="T72" s="16">
        <v>857.0</v>
      </c>
      <c r="U72" s="14" t="s">
        <v>203</v>
      </c>
      <c r="V72" s="16">
        <v>862.0</v>
      </c>
      <c r="W72" s="14" t="s">
        <v>203</v>
      </c>
      <c r="X72" s="16">
        <v>860.0</v>
      </c>
      <c r="Y72" s="14" t="s">
        <v>203</v>
      </c>
      <c r="Z72" s="16">
        <v>857.0</v>
      </c>
      <c r="AA72" s="14" t="s">
        <v>203</v>
      </c>
      <c r="AB72" s="16">
        <v>862.0</v>
      </c>
      <c r="AC72" s="14" t="s">
        <v>203</v>
      </c>
      <c r="AD72" s="16">
        <v>860.0</v>
      </c>
      <c r="AE72" s="14" t="s">
        <v>203</v>
      </c>
      <c r="AF72" s="16">
        <v>859.0</v>
      </c>
      <c r="AG72" s="16">
        <v>839.0</v>
      </c>
      <c r="AH72" s="16">
        <v>841.0</v>
      </c>
      <c r="AI72" s="16">
        <v>602.0</v>
      </c>
      <c r="AJ72" s="16">
        <v>841.0</v>
      </c>
      <c r="AK72" s="14" t="s">
        <v>203</v>
      </c>
      <c r="AL72" s="16">
        <v>841.0</v>
      </c>
      <c r="AM72" s="14" t="s">
        <v>203</v>
      </c>
      <c r="AN72" s="16">
        <v>778.0</v>
      </c>
      <c r="AO72" s="14" t="s">
        <v>203</v>
      </c>
      <c r="AP72" s="16">
        <v>817.0</v>
      </c>
      <c r="AQ72" s="14" t="s">
        <v>203</v>
      </c>
      <c r="AR72" s="16">
        <v>223.0</v>
      </c>
      <c r="AS72" s="14" t="s">
        <v>203</v>
      </c>
      <c r="AT72" s="14" t="s">
        <v>203</v>
      </c>
      <c r="AU72" s="17">
        <v>1200.0</v>
      </c>
      <c r="AV72" s="14" t="s">
        <v>203</v>
      </c>
      <c r="AW72" s="17">
        <v>3120.0</v>
      </c>
      <c r="AX72" s="16">
        <v>905.0</v>
      </c>
      <c r="AY72" s="17">
        <v>2620.0</v>
      </c>
      <c r="AZ72" s="17">
        <v>2515.0</v>
      </c>
      <c r="BA72" s="17">
        <v>1723.0</v>
      </c>
      <c r="BB72" s="17">
        <v>1500.0</v>
      </c>
      <c r="BC72" s="16">
        <v>970.0</v>
      </c>
      <c r="BD72" s="16">
        <v>970.0</v>
      </c>
      <c r="BE72" s="17">
        <v>1730.0</v>
      </c>
      <c r="BF72" s="14" t="s">
        <v>203</v>
      </c>
      <c r="BG72" s="16">
        <v>2.0</v>
      </c>
      <c r="BH72" s="16">
        <v>8.0</v>
      </c>
      <c r="BI72" s="14" t="s">
        <v>203</v>
      </c>
      <c r="BJ72" s="14" t="s">
        <v>203</v>
      </c>
      <c r="BK72" s="17">
        <v>1760.0</v>
      </c>
      <c r="BL72" s="16">
        <v>560.0</v>
      </c>
      <c r="BM72" s="14" t="s">
        <v>203</v>
      </c>
      <c r="BN72" s="14" t="s">
        <v>203</v>
      </c>
      <c r="BO72" s="14" t="s">
        <v>203</v>
      </c>
      <c r="BP72" s="14" t="s">
        <v>203</v>
      </c>
      <c r="BQ72" s="14" t="s">
        <v>203</v>
      </c>
      <c r="BR72" s="14" t="s">
        <v>203</v>
      </c>
      <c r="BS72" s="14" t="s">
        <v>203</v>
      </c>
      <c r="BT72" s="14" t="s">
        <v>203</v>
      </c>
      <c r="BU72" s="17">
        <v>4330.0</v>
      </c>
      <c r="BV72" s="17">
        <v>1210.0</v>
      </c>
      <c r="BW72" s="14" t="s">
        <v>203</v>
      </c>
      <c r="BX72" s="14" t="s">
        <v>203</v>
      </c>
      <c r="BY72" s="14" t="s">
        <v>203</v>
      </c>
      <c r="BZ72" s="17">
        <v>1410.0</v>
      </c>
      <c r="CA72" s="16">
        <v>615.0</v>
      </c>
      <c r="CB72" s="14" t="s">
        <v>203</v>
      </c>
      <c r="CC72" s="14" t="s">
        <v>203</v>
      </c>
      <c r="CD72" s="14" t="s">
        <v>203</v>
      </c>
      <c r="CE72" s="17">
        <v>3540.0</v>
      </c>
      <c r="CF72" s="16">
        <v>820.0</v>
      </c>
      <c r="CG72" s="14" t="s">
        <v>203</v>
      </c>
      <c r="CH72" s="14" t="s">
        <v>203</v>
      </c>
      <c r="CI72" s="14" t="s">
        <v>203</v>
      </c>
      <c r="CJ72" s="17">
        <v>3500.0</v>
      </c>
      <c r="CK72" s="16">
        <v>780.0</v>
      </c>
      <c r="CL72" s="14" t="s">
        <v>203</v>
      </c>
      <c r="CM72" s="14" t="s">
        <v>203</v>
      </c>
      <c r="CN72" s="14" t="s">
        <v>203</v>
      </c>
      <c r="CO72" s="17">
        <v>2231.0</v>
      </c>
      <c r="CP72" s="16">
        <v>507.0</v>
      </c>
      <c r="CQ72" s="14" t="s">
        <v>203</v>
      </c>
      <c r="CR72" s="14" t="s">
        <v>203</v>
      </c>
      <c r="CS72" s="14" t="s">
        <v>203</v>
      </c>
      <c r="CT72" s="17">
        <v>2415.0</v>
      </c>
      <c r="CU72" s="16">
        <v>875.0</v>
      </c>
      <c r="CV72" s="14" t="s">
        <v>203</v>
      </c>
      <c r="CW72" s="14" t="s">
        <v>203</v>
      </c>
      <c r="CX72" s="14" t="s">
        <v>203</v>
      </c>
      <c r="CY72" s="17">
        <v>1480.0</v>
      </c>
      <c r="CZ72" s="16">
        <v>510.0</v>
      </c>
      <c r="DA72" s="14" t="s">
        <v>203</v>
      </c>
      <c r="DB72" s="14" t="s">
        <v>203</v>
      </c>
      <c r="DC72" s="14" t="s">
        <v>203</v>
      </c>
      <c r="DD72" s="17">
        <v>1430.0</v>
      </c>
      <c r="DE72" s="16">
        <v>460.0</v>
      </c>
      <c r="DF72" s="14" t="s">
        <v>203</v>
      </c>
      <c r="DG72" s="14" t="s">
        <v>203</v>
      </c>
      <c r="DH72" s="14" t="s">
        <v>203</v>
      </c>
      <c r="DI72" s="17">
        <v>2710.0</v>
      </c>
      <c r="DJ72" s="16">
        <v>980.0</v>
      </c>
      <c r="DK72" s="14" t="s">
        <v>203</v>
      </c>
      <c r="DL72" s="14" t="s">
        <v>203</v>
      </c>
      <c r="DM72" s="14" t="s">
        <v>203</v>
      </c>
      <c r="DN72" s="14" t="s">
        <v>203</v>
      </c>
      <c r="DO72" s="14" t="s">
        <v>203</v>
      </c>
      <c r="DP72" s="14" t="s">
        <v>203</v>
      </c>
      <c r="DQ72" s="14" t="s">
        <v>203</v>
      </c>
      <c r="DR72" s="14" t="s">
        <v>203</v>
      </c>
      <c r="DS72" s="17">
        <v>1612.0</v>
      </c>
      <c r="DT72" s="16">
        <v>746.0</v>
      </c>
      <c r="DU72" s="17">
        <v>13273.0</v>
      </c>
      <c r="DV72" s="17">
        <v>5114.0</v>
      </c>
      <c r="DW72" s="16">
        <v>211.0</v>
      </c>
      <c r="DX72" s="16">
        <v>31.0</v>
      </c>
      <c r="DY72" s="16">
        <v>457.0</v>
      </c>
      <c r="DZ72" s="16">
        <v>138.0</v>
      </c>
      <c r="EA72" s="16">
        <v>164.0</v>
      </c>
      <c r="EB72" s="16">
        <v>82.0</v>
      </c>
      <c r="EC72" s="16">
        <v>10.0</v>
      </c>
      <c r="ED72" s="16">
        <v>114.0</v>
      </c>
      <c r="EE72" s="16">
        <v>113.0</v>
      </c>
      <c r="EF72" s="16">
        <v>14.0</v>
      </c>
      <c r="EG72" s="16">
        <v>2.0</v>
      </c>
    </row>
    <row r="73" ht="15.75" customHeight="1">
      <c r="A73" s="14" t="s">
        <v>200</v>
      </c>
      <c r="B73" s="14" t="s">
        <v>207</v>
      </c>
      <c r="C73" s="15">
        <v>44460.0</v>
      </c>
      <c r="D73" s="14" t="s">
        <v>202</v>
      </c>
      <c r="E73" s="16">
        <v>10.0</v>
      </c>
      <c r="F73" s="16">
        <v>220.0</v>
      </c>
      <c r="G73" s="16">
        <v>27.0</v>
      </c>
      <c r="H73" s="16">
        <v>0.0</v>
      </c>
      <c r="I73" s="16">
        <v>600.0</v>
      </c>
      <c r="J73" s="14" t="s">
        <v>203</v>
      </c>
      <c r="K73" s="14" t="s">
        <v>203</v>
      </c>
      <c r="L73" s="16">
        <v>283.0</v>
      </c>
      <c r="M73" s="16">
        <v>511.0</v>
      </c>
      <c r="N73" s="14" t="s">
        <v>203</v>
      </c>
      <c r="O73" s="16">
        <v>594.0</v>
      </c>
      <c r="P73" s="14" t="s">
        <v>203</v>
      </c>
      <c r="Q73" s="16">
        <v>562.0</v>
      </c>
      <c r="R73" s="14" t="s">
        <v>203</v>
      </c>
      <c r="S73" s="16">
        <v>562.0</v>
      </c>
      <c r="T73" s="16">
        <v>511.0</v>
      </c>
      <c r="U73" s="14" t="s">
        <v>203</v>
      </c>
      <c r="V73" s="16">
        <v>594.0</v>
      </c>
      <c r="W73" s="14" t="s">
        <v>203</v>
      </c>
      <c r="X73" s="16">
        <v>562.0</v>
      </c>
      <c r="Y73" s="14" t="s">
        <v>203</v>
      </c>
      <c r="Z73" s="16">
        <v>511.0</v>
      </c>
      <c r="AA73" s="14" t="s">
        <v>203</v>
      </c>
      <c r="AB73" s="16">
        <v>594.0</v>
      </c>
      <c r="AC73" s="14" t="s">
        <v>203</v>
      </c>
      <c r="AD73" s="16">
        <v>562.0</v>
      </c>
      <c r="AE73" s="14" t="s">
        <v>203</v>
      </c>
      <c r="AF73" s="16">
        <v>511.0</v>
      </c>
      <c r="AG73" s="16">
        <v>594.0</v>
      </c>
      <c r="AH73" s="16">
        <v>547.0</v>
      </c>
      <c r="AI73" s="16">
        <v>462.0</v>
      </c>
      <c r="AJ73" s="16">
        <v>547.0</v>
      </c>
      <c r="AK73" s="14" t="s">
        <v>203</v>
      </c>
      <c r="AL73" s="16">
        <v>547.0</v>
      </c>
      <c r="AM73" s="14" t="s">
        <v>203</v>
      </c>
      <c r="AN73" s="16">
        <v>510.0</v>
      </c>
      <c r="AO73" s="14" t="s">
        <v>203</v>
      </c>
      <c r="AP73" s="16">
        <v>531.0</v>
      </c>
      <c r="AQ73" s="14" t="s">
        <v>203</v>
      </c>
      <c r="AR73" s="16">
        <v>131.0</v>
      </c>
      <c r="AS73" s="14" t="s">
        <v>203</v>
      </c>
      <c r="AT73" s="14" t="s">
        <v>203</v>
      </c>
      <c r="AU73" s="16">
        <v>800.0</v>
      </c>
      <c r="AV73" s="14" t="s">
        <v>203</v>
      </c>
      <c r="AW73" s="17">
        <v>2100.0</v>
      </c>
      <c r="AX73" s="16">
        <v>610.0</v>
      </c>
      <c r="AY73" s="17">
        <v>1730.0</v>
      </c>
      <c r="AZ73" s="17">
        <v>1690.0</v>
      </c>
      <c r="BA73" s="17">
        <v>1403.0</v>
      </c>
      <c r="BB73" s="17">
        <v>1090.0</v>
      </c>
      <c r="BC73" s="16">
        <v>630.0</v>
      </c>
      <c r="BD73" s="16">
        <v>630.0</v>
      </c>
      <c r="BE73" s="17">
        <v>1130.0</v>
      </c>
      <c r="BF73" s="14" t="s">
        <v>203</v>
      </c>
      <c r="BG73" s="14" t="s">
        <v>203</v>
      </c>
      <c r="BH73" s="16">
        <v>19.0</v>
      </c>
      <c r="BI73" s="14" t="s">
        <v>203</v>
      </c>
      <c r="BJ73" s="14" t="s">
        <v>203</v>
      </c>
      <c r="BK73" s="16">
        <v>840.0</v>
      </c>
      <c r="BL73" s="16">
        <v>180.0</v>
      </c>
      <c r="BM73" s="14" t="s">
        <v>203</v>
      </c>
      <c r="BN73" s="14" t="s">
        <v>203</v>
      </c>
      <c r="BO73" s="14" t="s">
        <v>203</v>
      </c>
      <c r="BP73" s="14" t="s">
        <v>203</v>
      </c>
      <c r="BQ73" s="14" t="s">
        <v>203</v>
      </c>
      <c r="BR73" s="14" t="s">
        <v>203</v>
      </c>
      <c r="BS73" s="14" t="s">
        <v>203</v>
      </c>
      <c r="BT73" s="14" t="s">
        <v>203</v>
      </c>
      <c r="BU73" s="17">
        <v>2540.0</v>
      </c>
      <c r="BV73" s="16">
        <v>480.0</v>
      </c>
      <c r="BW73" s="14" t="s">
        <v>203</v>
      </c>
      <c r="BX73" s="14" t="s">
        <v>203</v>
      </c>
      <c r="BY73" s="14" t="s">
        <v>203</v>
      </c>
      <c r="BZ73" s="16">
        <v>710.0</v>
      </c>
      <c r="CA73" s="16">
        <v>110.0</v>
      </c>
      <c r="CB73" s="14" t="s">
        <v>203</v>
      </c>
      <c r="CC73" s="14" t="s">
        <v>203</v>
      </c>
      <c r="CD73" s="14" t="s">
        <v>203</v>
      </c>
      <c r="CE73" s="17">
        <v>1860.0</v>
      </c>
      <c r="CF73" s="16">
        <v>180.0</v>
      </c>
      <c r="CG73" s="14" t="s">
        <v>203</v>
      </c>
      <c r="CH73" s="14" t="s">
        <v>203</v>
      </c>
      <c r="CI73" s="14" t="s">
        <v>203</v>
      </c>
      <c r="CJ73" s="17">
        <v>1894.0</v>
      </c>
      <c r="CK73" s="16">
        <v>248.0</v>
      </c>
      <c r="CL73" s="14" t="s">
        <v>203</v>
      </c>
      <c r="CM73" s="14" t="s">
        <v>203</v>
      </c>
      <c r="CN73" s="14" t="s">
        <v>203</v>
      </c>
      <c r="CO73" s="17">
        <v>1176.0</v>
      </c>
      <c r="CP73" s="16">
        <v>114.0</v>
      </c>
      <c r="CQ73" s="14" t="s">
        <v>203</v>
      </c>
      <c r="CR73" s="14" t="s">
        <v>203</v>
      </c>
      <c r="CS73" s="14" t="s">
        <v>203</v>
      </c>
      <c r="CT73" s="17">
        <v>1425.0</v>
      </c>
      <c r="CU73" s="16">
        <v>440.0</v>
      </c>
      <c r="CV73" s="14" t="s">
        <v>203</v>
      </c>
      <c r="CW73" s="14" t="s">
        <v>203</v>
      </c>
      <c r="CX73" s="14" t="s">
        <v>203</v>
      </c>
      <c r="CY73" s="16">
        <v>690.0</v>
      </c>
      <c r="CZ73" s="16">
        <v>140.0</v>
      </c>
      <c r="DA73" s="14" t="s">
        <v>203</v>
      </c>
      <c r="DB73" s="14" t="s">
        <v>203</v>
      </c>
      <c r="DC73" s="14" t="s">
        <v>203</v>
      </c>
      <c r="DD73" s="16">
        <v>690.0</v>
      </c>
      <c r="DE73" s="16">
        <v>140.0</v>
      </c>
      <c r="DF73" s="14" t="s">
        <v>203</v>
      </c>
      <c r="DG73" s="14" t="s">
        <v>203</v>
      </c>
      <c r="DH73" s="14" t="s">
        <v>203</v>
      </c>
      <c r="DI73" s="17">
        <v>1390.0</v>
      </c>
      <c r="DJ73" s="16">
        <v>420.0</v>
      </c>
      <c r="DK73" s="14" t="s">
        <v>203</v>
      </c>
      <c r="DL73" s="14" t="s">
        <v>203</v>
      </c>
      <c r="DM73" s="14" t="s">
        <v>203</v>
      </c>
      <c r="DN73" s="14" t="s">
        <v>203</v>
      </c>
      <c r="DO73" s="14" t="s">
        <v>203</v>
      </c>
      <c r="DP73" s="14" t="s">
        <v>203</v>
      </c>
      <c r="DQ73" s="14" t="s">
        <v>203</v>
      </c>
      <c r="DR73" s="14" t="s">
        <v>203</v>
      </c>
      <c r="DS73" s="16">
        <v>905.0</v>
      </c>
      <c r="DT73" s="16">
        <v>313.0</v>
      </c>
      <c r="DU73" s="17">
        <v>8466.0</v>
      </c>
      <c r="DV73" s="17">
        <v>2675.0</v>
      </c>
      <c r="DW73" s="16">
        <v>47.0</v>
      </c>
      <c r="DX73" s="16">
        <v>7.0</v>
      </c>
      <c r="DY73" s="16">
        <v>288.0</v>
      </c>
      <c r="DZ73" s="16">
        <v>73.0</v>
      </c>
      <c r="EA73" s="16">
        <v>95.0</v>
      </c>
      <c r="EB73" s="16">
        <v>19.0</v>
      </c>
      <c r="EC73" s="14" t="s">
        <v>203</v>
      </c>
      <c r="ED73" s="16">
        <v>74.0</v>
      </c>
      <c r="EE73" s="16">
        <v>71.0</v>
      </c>
      <c r="EF73" s="14" t="s">
        <v>203</v>
      </c>
      <c r="EG73" s="14" t="s">
        <v>203</v>
      </c>
    </row>
    <row r="74" ht="15.75" customHeight="1">
      <c r="A74" s="14" t="s">
        <v>200</v>
      </c>
      <c r="B74" s="14" t="s">
        <v>201</v>
      </c>
      <c r="C74" s="15">
        <v>44490.0</v>
      </c>
      <c r="D74" s="14" t="s">
        <v>202</v>
      </c>
      <c r="E74" s="16">
        <v>24.0</v>
      </c>
      <c r="F74" s="16">
        <v>552.0</v>
      </c>
      <c r="G74" s="16">
        <v>94.0</v>
      </c>
      <c r="H74" s="16">
        <v>10.0</v>
      </c>
      <c r="I74" s="17">
        <v>1261.0</v>
      </c>
      <c r="J74" s="14" t="s">
        <v>203</v>
      </c>
      <c r="K74" s="14" t="s">
        <v>203</v>
      </c>
      <c r="L74" s="16">
        <v>654.0</v>
      </c>
      <c r="M74" s="17">
        <v>1278.0</v>
      </c>
      <c r="N74" s="14" t="s">
        <v>203</v>
      </c>
      <c r="O74" s="17">
        <v>1218.0</v>
      </c>
      <c r="P74" s="14" t="s">
        <v>203</v>
      </c>
      <c r="Q74" s="17">
        <v>1315.0</v>
      </c>
      <c r="R74" s="14" t="s">
        <v>203</v>
      </c>
      <c r="S74" s="17">
        <v>1315.0</v>
      </c>
      <c r="T74" s="17">
        <v>1278.0</v>
      </c>
      <c r="U74" s="14" t="s">
        <v>203</v>
      </c>
      <c r="V74" s="17">
        <v>1218.0</v>
      </c>
      <c r="W74" s="14" t="s">
        <v>203</v>
      </c>
      <c r="X74" s="17">
        <v>1315.0</v>
      </c>
      <c r="Y74" s="14" t="s">
        <v>203</v>
      </c>
      <c r="Z74" s="17">
        <v>1278.0</v>
      </c>
      <c r="AA74" s="14" t="s">
        <v>203</v>
      </c>
      <c r="AB74" s="17">
        <v>1218.0</v>
      </c>
      <c r="AC74" s="14" t="s">
        <v>203</v>
      </c>
      <c r="AD74" s="17">
        <v>1315.0</v>
      </c>
      <c r="AE74" s="14" t="s">
        <v>203</v>
      </c>
      <c r="AF74" s="17">
        <v>1278.0</v>
      </c>
      <c r="AG74" s="17">
        <v>1218.0</v>
      </c>
      <c r="AH74" s="17">
        <v>1153.0</v>
      </c>
      <c r="AI74" s="16">
        <v>857.0</v>
      </c>
      <c r="AJ74" s="17">
        <v>1153.0</v>
      </c>
      <c r="AK74" s="14" t="s">
        <v>203</v>
      </c>
      <c r="AL74" s="17">
        <v>1153.0</v>
      </c>
      <c r="AM74" s="14" t="s">
        <v>203</v>
      </c>
      <c r="AN74" s="16">
        <v>597.0</v>
      </c>
      <c r="AO74" s="14" t="s">
        <v>203</v>
      </c>
      <c r="AP74" s="16">
        <v>887.0</v>
      </c>
      <c r="AQ74" s="14" t="s">
        <v>203</v>
      </c>
      <c r="AR74" s="16">
        <v>202.0</v>
      </c>
      <c r="AS74" s="14" t="s">
        <v>203</v>
      </c>
      <c r="AT74" s="14" t="s">
        <v>203</v>
      </c>
      <c r="AU74" s="17">
        <v>1760.0</v>
      </c>
      <c r="AV74" s="14" t="s">
        <v>203</v>
      </c>
      <c r="AW74" s="17">
        <v>4680.0</v>
      </c>
      <c r="AX74" s="17">
        <v>1380.0</v>
      </c>
      <c r="AY74" s="17">
        <v>3890.0</v>
      </c>
      <c r="AZ74" s="17">
        <v>3864.0</v>
      </c>
      <c r="BA74" s="17">
        <v>2481.0</v>
      </c>
      <c r="BB74" s="17">
        <v>2185.0</v>
      </c>
      <c r="BC74" s="17">
        <v>1520.0</v>
      </c>
      <c r="BD74" s="17">
        <v>1520.0</v>
      </c>
      <c r="BE74" s="17">
        <v>1580.0</v>
      </c>
      <c r="BF74" s="14" t="s">
        <v>203</v>
      </c>
      <c r="BG74" s="14" t="s">
        <v>203</v>
      </c>
      <c r="BH74" s="16">
        <v>23.0</v>
      </c>
      <c r="BI74" s="16">
        <v>3.0</v>
      </c>
      <c r="BJ74" s="16">
        <v>3.0</v>
      </c>
      <c r="BK74" s="17">
        <v>2380.0</v>
      </c>
      <c r="BL74" s="16">
        <v>620.0</v>
      </c>
      <c r="BM74" s="14" t="s">
        <v>203</v>
      </c>
      <c r="BN74" s="14" t="s">
        <v>203</v>
      </c>
      <c r="BO74" s="14" t="s">
        <v>203</v>
      </c>
      <c r="BP74" s="14" t="s">
        <v>203</v>
      </c>
      <c r="BQ74" s="14" t="s">
        <v>203</v>
      </c>
      <c r="BR74" s="14" t="s">
        <v>203</v>
      </c>
      <c r="BS74" s="14" t="s">
        <v>203</v>
      </c>
      <c r="BT74" s="14" t="s">
        <v>203</v>
      </c>
      <c r="BU74" s="17">
        <v>6520.0</v>
      </c>
      <c r="BV74" s="17">
        <v>1820.0</v>
      </c>
      <c r="BW74" s="14" t="s">
        <v>203</v>
      </c>
      <c r="BX74" s="14" t="s">
        <v>203</v>
      </c>
      <c r="BY74" s="14" t="s">
        <v>203</v>
      </c>
      <c r="BZ74" s="17">
        <v>1785.0</v>
      </c>
      <c r="CA74" s="16">
        <v>405.0</v>
      </c>
      <c r="CB74" s="14" t="s">
        <v>203</v>
      </c>
      <c r="CC74" s="14" t="s">
        <v>203</v>
      </c>
      <c r="CD74" s="14" t="s">
        <v>203</v>
      </c>
      <c r="CE74" s="17">
        <v>4910.0</v>
      </c>
      <c r="CF74" s="17">
        <v>1020.0</v>
      </c>
      <c r="CG74" s="14" t="s">
        <v>203</v>
      </c>
      <c r="CH74" s="14" t="s">
        <v>203</v>
      </c>
      <c r="CI74" s="14" t="s">
        <v>203</v>
      </c>
      <c r="CJ74" s="17">
        <v>4688.0</v>
      </c>
      <c r="CK74" s="16">
        <v>824.0</v>
      </c>
      <c r="CL74" s="14" t="s">
        <v>203</v>
      </c>
      <c r="CM74" s="14" t="s">
        <v>203</v>
      </c>
      <c r="CN74" s="14" t="s">
        <v>203</v>
      </c>
      <c r="CO74" s="17">
        <v>2991.0</v>
      </c>
      <c r="CP74" s="16">
        <v>510.0</v>
      </c>
      <c r="CQ74" s="14" t="s">
        <v>203</v>
      </c>
      <c r="CR74" s="14" t="s">
        <v>203</v>
      </c>
      <c r="CS74" s="14" t="s">
        <v>203</v>
      </c>
      <c r="CT74" s="17">
        <v>3610.0</v>
      </c>
      <c r="CU74" s="17">
        <v>1425.0</v>
      </c>
      <c r="CV74" s="14" t="s">
        <v>203</v>
      </c>
      <c r="CW74" s="14" t="s">
        <v>203</v>
      </c>
      <c r="CX74" s="14" t="s">
        <v>203</v>
      </c>
      <c r="CY74" s="17">
        <v>2020.0</v>
      </c>
      <c r="CZ74" s="16">
        <v>500.0</v>
      </c>
      <c r="DA74" s="14" t="s">
        <v>203</v>
      </c>
      <c r="DB74" s="14" t="s">
        <v>203</v>
      </c>
      <c r="DC74" s="14" t="s">
        <v>203</v>
      </c>
      <c r="DD74" s="17">
        <v>2020.0</v>
      </c>
      <c r="DE74" s="16">
        <v>500.0</v>
      </c>
      <c r="DF74" s="14" t="s">
        <v>203</v>
      </c>
      <c r="DG74" s="14" t="s">
        <v>203</v>
      </c>
      <c r="DH74" s="14" t="s">
        <v>203</v>
      </c>
      <c r="DI74" s="17">
        <v>3430.0</v>
      </c>
      <c r="DJ74" s="17">
        <v>1850.0</v>
      </c>
      <c r="DK74" s="14" t="s">
        <v>203</v>
      </c>
      <c r="DL74" s="14" t="s">
        <v>203</v>
      </c>
      <c r="DM74" s="14" t="s">
        <v>203</v>
      </c>
      <c r="DN74" s="14" t="s">
        <v>203</v>
      </c>
      <c r="DO74" s="14" t="s">
        <v>203</v>
      </c>
      <c r="DP74" s="14" t="s">
        <v>203</v>
      </c>
      <c r="DQ74" s="14" t="s">
        <v>203</v>
      </c>
      <c r="DR74" s="14" t="s">
        <v>203</v>
      </c>
      <c r="DS74" s="17">
        <v>2662.0</v>
      </c>
      <c r="DT74" s="17">
        <v>1206.0</v>
      </c>
      <c r="DU74" s="17">
        <v>21601.0</v>
      </c>
      <c r="DV74" s="17">
        <v>7425.0</v>
      </c>
      <c r="DW74" s="16">
        <v>198.0</v>
      </c>
      <c r="DX74" s="16">
        <v>100.0</v>
      </c>
      <c r="DY74" s="17">
        <v>1031.0</v>
      </c>
      <c r="DZ74" s="16">
        <v>278.0</v>
      </c>
      <c r="EA74" s="16">
        <v>259.0</v>
      </c>
      <c r="EB74" s="16">
        <v>84.0</v>
      </c>
      <c r="EC74" s="14" t="s">
        <v>203</v>
      </c>
      <c r="ED74" s="16">
        <v>175.0</v>
      </c>
      <c r="EE74" s="16">
        <v>173.0</v>
      </c>
      <c r="EF74" s="16">
        <v>382.0</v>
      </c>
      <c r="EG74" s="16">
        <v>336.0</v>
      </c>
    </row>
    <row r="75" ht="15.75" customHeight="1">
      <c r="A75" s="14" t="s">
        <v>200</v>
      </c>
      <c r="B75" s="14" t="s">
        <v>209</v>
      </c>
      <c r="C75" s="15">
        <v>44490.0</v>
      </c>
      <c r="D75" s="14" t="s">
        <v>202</v>
      </c>
      <c r="E75" s="16">
        <v>13.0</v>
      </c>
      <c r="F75" s="16">
        <v>165.0</v>
      </c>
      <c r="G75" s="16">
        <v>47.0</v>
      </c>
      <c r="H75" s="16">
        <v>2.0</v>
      </c>
      <c r="I75" s="16">
        <v>653.0</v>
      </c>
      <c r="J75" s="14" t="s">
        <v>203</v>
      </c>
      <c r="K75" s="14" t="s">
        <v>203</v>
      </c>
      <c r="L75" s="16">
        <v>242.0</v>
      </c>
      <c r="M75" s="16">
        <v>578.0</v>
      </c>
      <c r="N75" s="14" t="s">
        <v>203</v>
      </c>
      <c r="O75" s="16">
        <v>549.0</v>
      </c>
      <c r="P75" s="14" t="s">
        <v>203</v>
      </c>
      <c r="Q75" s="16">
        <v>571.0</v>
      </c>
      <c r="R75" s="14" t="s">
        <v>203</v>
      </c>
      <c r="S75" s="16">
        <v>571.0</v>
      </c>
      <c r="T75" s="16">
        <v>578.0</v>
      </c>
      <c r="U75" s="14" t="s">
        <v>203</v>
      </c>
      <c r="V75" s="16">
        <v>549.0</v>
      </c>
      <c r="W75" s="14" t="s">
        <v>203</v>
      </c>
      <c r="X75" s="16">
        <v>571.0</v>
      </c>
      <c r="Y75" s="14" t="s">
        <v>203</v>
      </c>
      <c r="Z75" s="16">
        <v>578.0</v>
      </c>
      <c r="AA75" s="14" t="s">
        <v>203</v>
      </c>
      <c r="AB75" s="16">
        <v>549.0</v>
      </c>
      <c r="AC75" s="14" t="s">
        <v>203</v>
      </c>
      <c r="AD75" s="16">
        <v>571.0</v>
      </c>
      <c r="AE75" s="14" t="s">
        <v>203</v>
      </c>
      <c r="AF75" s="16">
        <v>567.0</v>
      </c>
      <c r="AG75" s="16">
        <v>536.0</v>
      </c>
      <c r="AH75" s="16">
        <v>569.0</v>
      </c>
      <c r="AI75" s="16">
        <v>433.0</v>
      </c>
      <c r="AJ75" s="16">
        <v>569.0</v>
      </c>
      <c r="AK75" s="14" t="s">
        <v>203</v>
      </c>
      <c r="AL75" s="16">
        <v>569.0</v>
      </c>
      <c r="AM75" s="14"/>
      <c r="AN75" s="16">
        <v>608.0</v>
      </c>
      <c r="AO75" s="14" t="s">
        <v>203</v>
      </c>
      <c r="AP75" s="16">
        <v>585.0</v>
      </c>
      <c r="AQ75" s="14" t="s">
        <v>203</v>
      </c>
      <c r="AR75" s="16">
        <v>88.0</v>
      </c>
      <c r="AS75" s="14" t="s">
        <v>203</v>
      </c>
      <c r="AT75" s="14" t="s">
        <v>203</v>
      </c>
      <c r="AU75" s="16">
        <v>780.0</v>
      </c>
      <c r="AV75" s="14" t="s">
        <v>203</v>
      </c>
      <c r="AW75" s="17">
        <v>2080.0</v>
      </c>
      <c r="AX75" s="16">
        <v>620.0</v>
      </c>
      <c r="AY75" s="17">
        <v>1790.0</v>
      </c>
      <c r="AZ75" s="17">
        <v>1784.0</v>
      </c>
      <c r="BA75" s="17">
        <v>1154.0</v>
      </c>
      <c r="BB75" s="17">
        <v>1170.0</v>
      </c>
      <c r="BC75" s="16">
        <v>650.0</v>
      </c>
      <c r="BD75" s="16">
        <v>650.0</v>
      </c>
      <c r="BE75" s="17">
        <v>1290.0</v>
      </c>
      <c r="BF75" s="14" t="s">
        <v>203</v>
      </c>
      <c r="BG75" s="16">
        <v>2.0</v>
      </c>
      <c r="BH75" s="16">
        <v>14.0</v>
      </c>
      <c r="BI75" s="14" t="s">
        <v>203</v>
      </c>
      <c r="BJ75" s="14" t="s">
        <v>203</v>
      </c>
      <c r="BK75" s="17">
        <v>1000.0</v>
      </c>
      <c r="BL75" s="16">
        <v>340.0</v>
      </c>
      <c r="BM75" s="14" t="s">
        <v>203</v>
      </c>
      <c r="BN75" s="14" t="s">
        <v>203</v>
      </c>
      <c r="BO75" s="14" t="s">
        <v>203</v>
      </c>
      <c r="BP75" s="14" t="s">
        <v>203</v>
      </c>
      <c r="BQ75" s="14" t="s">
        <v>203</v>
      </c>
      <c r="BR75" s="14" t="s">
        <v>203</v>
      </c>
      <c r="BS75" s="14" t="s">
        <v>203</v>
      </c>
      <c r="BT75" s="14" t="s">
        <v>203</v>
      </c>
      <c r="BU75" s="17">
        <v>2380.0</v>
      </c>
      <c r="BV75" s="16">
        <v>670.0</v>
      </c>
      <c r="BW75" s="14" t="s">
        <v>203</v>
      </c>
      <c r="BX75" s="14" t="s">
        <v>203</v>
      </c>
      <c r="BY75" s="14" t="s">
        <v>203</v>
      </c>
      <c r="BZ75" s="16">
        <v>690.0</v>
      </c>
      <c r="CA75" s="16">
        <v>145.0</v>
      </c>
      <c r="CB75" s="14" t="s">
        <v>203</v>
      </c>
      <c r="CC75" s="14" t="s">
        <v>203</v>
      </c>
      <c r="CD75" s="14" t="s">
        <v>203</v>
      </c>
      <c r="CE75" s="17">
        <v>1930.0</v>
      </c>
      <c r="CF75" s="16">
        <v>324.0</v>
      </c>
      <c r="CG75" s="14" t="s">
        <v>203</v>
      </c>
      <c r="CH75" s="14" t="s">
        <v>203</v>
      </c>
      <c r="CI75" s="14" t="s">
        <v>203</v>
      </c>
      <c r="CJ75" s="17">
        <v>1940.0</v>
      </c>
      <c r="CK75" s="16">
        <v>348.0</v>
      </c>
      <c r="CL75" s="14" t="s">
        <v>203</v>
      </c>
      <c r="CM75" s="14" t="s">
        <v>203</v>
      </c>
      <c r="CN75" s="14" t="s">
        <v>203</v>
      </c>
      <c r="CO75" s="17">
        <v>1296.0</v>
      </c>
      <c r="CP75" s="16">
        <v>218.0</v>
      </c>
      <c r="CQ75" s="14" t="s">
        <v>203</v>
      </c>
      <c r="CR75" s="14" t="s">
        <v>203</v>
      </c>
      <c r="CS75" s="14" t="s">
        <v>203</v>
      </c>
      <c r="CT75" s="17">
        <v>1435.0</v>
      </c>
      <c r="CU75" s="16">
        <v>495.0</v>
      </c>
      <c r="CV75" s="14" t="s">
        <v>203</v>
      </c>
      <c r="CW75" s="14" t="s">
        <v>203</v>
      </c>
      <c r="CX75" s="14" t="s">
        <v>203</v>
      </c>
      <c r="CY75" s="16">
        <v>800.0</v>
      </c>
      <c r="CZ75" s="16">
        <v>210.0</v>
      </c>
      <c r="DA75" s="14" t="s">
        <v>203</v>
      </c>
      <c r="DB75" s="16">
        <v>20.0</v>
      </c>
      <c r="DC75" s="14" t="s">
        <v>203</v>
      </c>
      <c r="DD75" s="16">
        <v>800.0</v>
      </c>
      <c r="DE75" s="16">
        <v>220.0</v>
      </c>
      <c r="DF75" s="14" t="s">
        <v>203</v>
      </c>
      <c r="DG75" s="16">
        <v>10.0</v>
      </c>
      <c r="DH75" s="14" t="s">
        <v>203</v>
      </c>
      <c r="DI75" s="17">
        <v>1450.0</v>
      </c>
      <c r="DJ75" s="16">
        <v>470.0</v>
      </c>
      <c r="DK75" s="14" t="s">
        <v>203</v>
      </c>
      <c r="DL75" s="14" t="s">
        <v>203</v>
      </c>
      <c r="DM75" s="14" t="s">
        <v>203</v>
      </c>
      <c r="DN75" s="14" t="s">
        <v>203</v>
      </c>
      <c r="DO75" s="14" t="s">
        <v>203</v>
      </c>
      <c r="DP75" s="14" t="s">
        <v>203</v>
      </c>
      <c r="DQ75" s="14" t="s">
        <v>203</v>
      </c>
      <c r="DR75" s="14" t="s">
        <v>203</v>
      </c>
      <c r="DS75" s="16">
        <v>930.0</v>
      </c>
      <c r="DT75" s="16">
        <v>338.0</v>
      </c>
      <c r="DU75" s="17">
        <v>8379.0</v>
      </c>
      <c r="DV75" s="17">
        <v>2496.0</v>
      </c>
      <c r="DW75" s="16">
        <v>48.0</v>
      </c>
      <c r="DX75" s="16">
        <v>14.0</v>
      </c>
      <c r="DY75" s="16">
        <v>354.0</v>
      </c>
      <c r="DZ75" s="16">
        <v>106.0</v>
      </c>
      <c r="EA75" s="16">
        <v>96.0</v>
      </c>
      <c r="EB75" s="16">
        <v>29.0</v>
      </c>
      <c r="EC75" s="14" t="s">
        <v>203</v>
      </c>
      <c r="ED75" s="16">
        <v>90.0</v>
      </c>
      <c r="EE75" s="16">
        <v>85.0</v>
      </c>
      <c r="EF75" s="16">
        <v>33.0</v>
      </c>
      <c r="EG75" s="16">
        <v>178.0</v>
      </c>
    </row>
    <row r="76" ht="15.75" customHeight="1">
      <c r="A76" s="14" t="s">
        <v>200</v>
      </c>
      <c r="B76" s="14" t="s">
        <v>208</v>
      </c>
      <c r="C76" s="15">
        <v>44490.0</v>
      </c>
      <c r="D76" s="14" t="s">
        <v>202</v>
      </c>
      <c r="E76" s="16">
        <v>19.0</v>
      </c>
      <c r="F76" s="16">
        <v>441.0</v>
      </c>
      <c r="G76" s="16">
        <v>212.0</v>
      </c>
      <c r="H76" s="16">
        <v>34.0</v>
      </c>
      <c r="I76" s="17">
        <v>1873.0</v>
      </c>
      <c r="J76" s="14" t="s">
        <v>203</v>
      </c>
      <c r="K76" s="14" t="s">
        <v>203</v>
      </c>
      <c r="L76" s="16">
        <v>920.0</v>
      </c>
      <c r="M76" s="17">
        <v>1803.0</v>
      </c>
      <c r="N76" s="14" t="s">
        <v>203</v>
      </c>
      <c r="O76" s="17">
        <v>1672.0</v>
      </c>
      <c r="P76" s="14" t="s">
        <v>203</v>
      </c>
      <c r="Q76" s="17">
        <v>1797.0</v>
      </c>
      <c r="R76" s="14" t="s">
        <v>203</v>
      </c>
      <c r="S76" s="17">
        <v>1797.0</v>
      </c>
      <c r="T76" s="17">
        <v>1803.0</v>
      </c>
      <c r="U76" s="14" t="s">
        <v>203</v>
      </c>
      <c r="V76" s="17">
        <v>1672.0</v>
      </c>
      <c r="W76" s="14" t="s">
        <v>203</v>
      </c>
      <c r="X76" s="17">
        <v>1797.0</v>
      </c>
      <c r="Y76" s="14" t="s">
        <v>203</v>
      </c>
      <c r="Z76" s="17">
        <v>1803.0</v>
      </c>
      <c r="AA76" s="14" t="s">
        <v>203</v>
      </c>
      <c r="AB76" s="17">
        <v>1672.0</v>
      </c>
      <c r="AC76" s="14" t="s">
        <v>203</v>
      </c>
      <c r="AD76" s="17">
        <v>1797.0</v>
      </c>
      <c r="AE76" s="14" t="s">
        <v>203</v>
      </c>
      <c r="AF76" s="17">
        <v>1788.0</v>
      </c>
      <c r="AG76" s="17">
        <v>1671.0</v>
      </c>
      <c r="AH76" s="17">
        <v>1597.0</v>
      </c>
      <c r="AI76" s="17">
        <v>1103.0</v>
      </c>
      <c r="AJ76" s="17">
        <v>1644.0</v>
      </c>
      <c r="AK76" s="14" t="s">
        <v>203</v>
      </c>
      <c r="AL76" s="17">
        <v>1644.0</v>
      </c>
      <c r="AM76" s="14" t="s">
        <v>203</v>
      </c>
      <c r="AN76" s="17">
        <v>1185.0</v>
      </c>
      <c r="AO76" s="14" t="s">
        <v>203</v>
      </c>
      <c r="AP76" s="17">
        <v>1475.0</v>
      </c>
      <c r="AQ76" s="14" t="s">
        <v>203</v>
      </c>
      <c r="AR76" s="16">
        <v>513.0</v>
      </c>
      <c r="AS76" s="14" t="s">
        <v>203</v>
      </c>
      <c r="AT76" s="14" t="s">
        <v>203</v>
      </c>
      <c r="AU76" s="17">
        <v>2720.0</v>
      </c>
      <c r="AV76" s="14" t="s">
        <v>203</v>
      </c>
      <c r="AW76" s="17">
        <v>6460.0</v>
      </c>
      <c r="AX76" s="17">
        <v>1795.0</v>
      </c>
      <c r="AY76" s="17">
        <v>5510.0</v>
      </c>
      <c r="AZ76" s="17">
        <v>5310.0</v>
      </c>
      <c r="BA76" s="17">
        <v>3489.0</v>
      </c>
      <c r="BB76" s="17">
        <v>2925.0</v>
      </c>
      <c r="BC76" s="17">
        <v>1860.0</v>
      </c>
      <c r="BD76" s="17">
        <v>1850.0</v>
      </c>
      <c r="BE76" s="17">
        <v>2890.0</v>
      </c>
      <c r="BF76" s="14" t="s">
        <v>203</v>
      </c>
      <c r="BG76" s="16">
        <v>2.0</v>
      </c>
      <c r="BH76" s="16">
        <v>14.0</v>
      </c>
      <c r="BI76" s="14" t="s">
        <v>203</v>
      </c>
      <c r="BJ76" s="14" t="s">
        <v>203</v>
      </c>
      <c r="BK76" s="17">
        <v>2380.0</v>
      </c>
      <c r="BL76" s="16">
        <v>660.0</v>
      </c>
      <c r="BM76" s="14" t="s">
        <v>203</v>
      </c>
      <c r="BN76" s="14" t="s">
        <v>203</v>
      </c>
      <c r="BO76" s="14" t="s">
        <v>203</v>
      </c>
      <c r="BP76" s="14" t="s">
        <v>203</v>
      </c>
      <c r="BQ76" s="14" t="s">
        <v>203</v>
      </c>
      <c r="BR76" s="14" t="s">
        <v>203</v>
      </c>
      <c r="BS76" s="14" t="s">
        <v>203</v>
      </c>
      <c r="BT76" s="14" t="s">
        <v>203</v>
      </c>
      <c r="BU76" s="17">
        <v>6480.0</v>
      </c>
      <c r="BV76" s="17">
        <v>1260.0</v>
      </c>
      <c r="BW76" s="14" t="s">
        <v>203</v>
      </c>
      <c r="BX76" s="14" t="s">
        <v>203</v>
      </c>
      <c r="BY76" s="14" t="s">
        <v>203</v>
      </c>
      <c r="BZ76" s="17">
        <v>1980.0</v>
      </c>
      <c r="CA76" s="16">
        <v>615.0</v>
      </c>
      <c r="CB76" s="14" t="s">
        <v>203</v>
      </c>
      <c r="CC76" s="14" t="s">
        <v>203</v>
      </c>
      <c r="CD76" s="14" t="s">
        <v>203</v>
      </c>
      <c r="CE76" s="17">
        <v>5880.0</v>
      </c>
      <c r="CF76" s="17">
        <v>1070.0</v>
      </c>
      <c r="CG76" s="14" t="s">
        <v>203</v>
      </c>
      <c r="CH76" s="14" t="s">
        <v>203</v>
      </c>
      <c r="CI76" s="14" t="s">
        <v>203</v>
      </c>
      <c r="CJ76" s="17">
        <v>5732.0</v>
      </c>
      <c r="CK76" s="16">
        <v>958.0</v>
      </c>
      <c r="CL76" s="14" t="s">
        <v>203</v>
      </c>
      <c r="CM76" s="14" t="s">
        <v>203</v>
      </c>
      <c r="CN76" s="14" t="s">
        <v>203</v>
      </c>
      <c r="CO76" s="17">
        <v>3814.0</v>
      </c>
      <c r="CP76" s="16">
        <v>780.0</v>
      </c>
      <c r="CQ76" s="14" t="s">
        <v>203</v>
      </c>
      <c r="CR76" s="14" t="s">
        <v>203</v>
      </c>
      <c r="CS76" s="14" t="s">
        <v>203</v>
      </c>
      <c r="CT76" s="17">
        <v>3650.0</v>
      </c>
      <c r="CU76" s="17">
        <v>1750.0</v>
      </c>
      <c r="CV76" s="14" t="s">
        <v>203</v>
      </c>
      <c r="CW76" s="14" t="s">
        <v>203</v>
      </c>
      <c r="CX76" s="14" t="s">
        <v>203</v>
      </c>
      <c r="CY76" s="17">
        <v>2310.0</v>
      </c>
      <c r="CZ76" s="16">
        <v>850.0</v>
      </c>
      <c r="DA76" s="14" t="s">
        <v>203</v>
      </c>
      <c r="DB76" s="14" t="s">
        <v>203</v>
      </c>
      <c r="DC76" s="14" t="s">
        <v>203</v>
      </c>
      <c r="DD76" s="17">
        <v>2290.0</v>
      </c>
      <c r="DE76" s="16">
        <v>840.0</v>
      </c>
      <c r="DF76" s="14" t="s">
        <v>203</v>
      </c>
      <c r="DG76" s="14" t="s">
        <v>203</v>
      </c>
      <c r="DH76" s="14" t="s">
        <v>203</v>
      </c>
      <c r="DI76" s="17">
        <v>3070.0</v>
      </c>
      <c r="DJ76" s="17">
        <v>1330.0</v>
      </c>
      <c r="DK76" s="16">
        <v>90.0</v>
      </c>
      <c r="DL76" s="14" t="s">
        <v>203</v>
      </c>
      <c r="DM76" s="14" t="s">
        <v>203</v>
      </c>
      <c r="DN76" s="14" t="s">
        <v>203</v>
      </c>
      <c r="DO76" s="14" t="s">
        <v>203</v>
      </c>
      <c r="DP76" s="14" t="s">
        <v>203</v>
      </c>
      <c r="DQ76" s="14" t="s">
        <v>203</v>
      </c>
      <c r="DR76" s="14" t="s">
        <v>203</v>
      </c>
      <c r="DS76" s="17">
        <v>2975.0</v>
      </c>
      <c r="DT76" s="17">
        <v>1462.0</v>
      </c>
      <c r="DU76" s="17">
        <v>22423.0</v>
      </c>
      <c r="DV76" s="17">
        <v>6018.0</v>
      </c>
      <c r="DW76" s="16">
        <v>250.0</v>
      </c>
      <c r="DX76" s="16">
        <v>31.0</v>
      </c>
      <c r="DY76" s="16">
        <v>568.0</v>
      </c>
      <c r="DZ76" s="16">
        <v>29.0</v>
      </c>
      <c r="EA76" s="16">
        <v>287.0</v>
      </c>
      <c r="EB76" s="16">
        <v>110.0</v>
      </c>
      <c r="EC76" s="14" t="s">
        <v>203</v>
      </c>
      <c r="ED76" s="16">
        <v>253.0</v>
      </c>
      <c r="EE76" s="16">
        <v>253.0</v>
      </c>
      <c r="EF76" s="16">
        <v>31.0</v>
      </c>
      <c r="EG76" s="16">
        <v>79.0</v>
      </c>
    </row>
    <row r="77" ht="15.75" customHeight="1">
      <c r="A77" s="14" t="s">
        <v>200</v>
      </c>
      <c r="B77" s="14" t="s">
        <v>200</v>
      </c>
      <c r="C77" s="15">
        <v>44490.0</v>
      </c>
      <c r="D77" s="14" t="s">
        <v>202</v>
      </c>
      <c r="E77" s="16">
        <v>43.0</v>
      </c>
      <c r="F77" s="16">
        <v>848.0</v>
      </c>
      <c r="G77" s="16">
        <v>115.0</v>
      </c>
      <c r="H77" s="16">
        <v>6.0</v>
      </c>
      <c r="I77" s="17">
        <v>2634.0</v>
      </c>
      <c r="J77" s="14" t="s">
        <v>203</v>
      </c>
      <c r="K77" s="14" t="s">
        <v>203</v>
      </c>
      <c r="L77" s="17">
        <v>1329.0</v>
      </c>
      <c r="M77" s="17">
        <v>2514.0</v>
      </c>
      <c r="N77" s="14" t="s">
        <v>203</v>
      </c>
      <c r="O77" s="17">
        <v>2416.0</v>
      </c>
      <c r="P77" s="14" t="s">
        <v>203</v>
      </c>
      <c r="Q77" s="17">
        <v>2587.0</v>
      </c>
      <c r="R77" s="14" t="s">
        <v>203</v>
      </c>
      <c r="S77" s="17">
        <v>2587.0</v>
      </c>
      <c r="T77" s="17">
        <v>2514.0</v>
      </c>
      <c r="U77" s="14" t="s">
        <v>203</v>
      </c>
      <c r="V77" s="17">
        <v>2416.0</v>
      </c>
      <c r="W77" s="14" t="s">
        <v>203</v>
      </c>
      <c r="X77" s="17">
        <v>2587.0</v>
      </c>
      <c r="Y77" s="14" t="s">
        <v>203</v>
      </c>
      <c r="Z77" s="17">
        <v>2514.0</v>
      </c>
      <c r="AA77" s="14" t="s">
        <v>203</v>
      </c>
      <c r="AB77" s="17">
        <v>2416.0</v>
      </c>
      <c r="AC77" s="14" t="s">
        <v>203</v>
      </c>
      <c r="AD77" s="17">
        <v>2587.0</v>
      </c>
      <c r="AE77" s="14" t="s">
        <v>203</v>
      </c>
      <c r="AF77" s="17">
        <v>2514.0</v>
      </c>
      <c r="AG77" s="17">
        <v>2416.0</v>
      </c>
      <c r="AH77" s="17">
        <v>2386.0</v>
      </c>
      <c r="AI77" s="17">
        <v>1589.0</v>
      </c>
      <c r="AJ77" s="17">
        <v>2386.0</v>
      </c>
      <c r="AK77" s="14" t="s">
        <v>203</v>
      </c>
      <c r="AL77" s="17">
        <v>2386.0</v>
      </c>
      <c r="AM77" s="14" t="s">
        <v>203</v>
      </c>
      <c r="AN77" s="17">
        <v>2091.0</v>
      </c>
      <c r="AO77" s="14" t="s">
        <v>203</v>
      </c>
      <c r="AP77" s="17">
        <v>2500.0</v>
      </c>
      <c r="AQ77" s="14" t="s">
        <v>203</v>
      </c>
      <c r="AR77" s="16">
        <v>538.0</v>
      </c>
      <c r="AS77" s="14" t="s">
        <v>203</v>
      </c>
      <c r="AT77" s="14" t="s">
        <v>203</v>
      </c>
      <c r="AU77" s="17">
        <v>3540.0</v>
      </c>
      <c r="AV77" s="14" t="s">
        <v>203</v>
      </c>
      <c r="AW77" s="17">
        <v>9420.0</v>
      </c>
      <c r="AX77" s="17">
        <v>2975.0</v>
      </c>
      <c r="AY77" s="17">
        <v>7650.0</v>
      </c>
      <c r="AZ77" s="17">
        <v>7724.0</v>
      </c>
      <c r="BA77" s="17">
        <v>4954.0</v>
      </c>
      <c r="BB77" s="17">
        <v>4365.0</v>
      </c>
      <c r="BC77" s="17">
        <v>2780.0</v>
      </c>
      <c r="BD77" s="17">
        <v>2750.0</v>
      </c>
      <c r="BE77" s="17">
        <v>4920.0</v>
      </c>
      <c r="BF77" s="14" t="s">
        <v>203</v>
      </c>
      <c r="BG77" s="16">
        <v>2.0</v>
      </c>
      <c r="BH77" s="16">
        <v>12.0</v>
      </c>
      <c r="BI77" s="16">
        <v>1.0</v>
      </c>
      <c r="BJ77" s="16">
        <v>9.0</v>
      </c>
      <c r="BK77" s="17">
        <v>3840.0</v>
      </c>
      <c r="BL77" s="17">
        <v>1500.0</v>
      </c>
      <c r="BM77" s="14" t="s">
        <v>203</v>
      </c>
      <c r="BN77" s="14" t="s">
        <v>203</v>
      </c>
      <c r="BO77" s="14" t="s">
        <v>203</v>
      </c>
      <c r="BP77" s="14" t="s">
        <v>203</v>
      </c>
      <c r="BQ77" s="14" t="s">
        <v>203</v>
      </c>
      <c r="BR77" s="14" t="s">
        <v>203</v>
      </c>
      <c r="BS77" s="14" t="s">
        <v>203</v>
      </c>
      <c r="BT77" s="14" t="s">
        <v>203</v>
      </c>
      <c r="BU77" s="17">
        <v>9220.0</v>
      </c>
      <c r="BV77" s="17">
        <v>2360.0</v>
      </c>
      <c r="BW77" s="14" t="s">
        <v>203</v>
      </c>
      <c r="BX77" s="14" t="s">
        <v>203</v>
      </c>
      <c r="BY77" s="14" t="s">
        <v>203</v>
      </c>
      <c r="BZ77" s="17">
        <v>2690.0</v>
      </c>
      <c r="CA77" s="16">
        <v>770.0</v>
      </c>
      <c r="CB77" s="14" t="s">
        <v>203</v>
      </c>
      <c r="CC77" s="14" t="s">
        <v>203</v>
      </c>
      <c r="CD77" s="14" t="s">
        <v>203</v>
      </c>
      <c r="CE77" s="17">
        <v>7560.0</v>
      </c>
      <c r="CF77" s="17">
        <v>1560.0</v>
      </c>
      <c r="CG77" s="14" t="s">
        <v>203</v>
      </c>
      <c r="CH77" s="14" t="s">
        <v>203</v>
      </c>
      <c r="CI77" s="14" t="s">
        <v>203</v>
      </c>
      <c r="CJ77" s="17">
        <v>7498.0</v>
      </c>
      <c r="CK77" s="17">
        <v>1506.0</v>
      </c>
      <c r="CL77" s="14" t="s">
        <v>203</v>
      </c>
      <c r="CM77" s="14" t="s">
        <v>203</v>
      </c>
      <c r="CN77" s="14" t="s">
        <v>203</v>
      </c>
      <c r="CO77" s="17">
        <v>4753.0</v>
      </c>
      <c r="CP77" s="17">
        <v>1089.0</v>
      </c>
      <c r="CQ77" s="14" t="s">
        <v>203</v>
      </c>
      <c r="CR77" s="14" t="s">
        <v>203</v>
      </c>
      <c r="CS77" s="14" t="s">
        <v>203</v>
      </c>
      <c r="CT77" s="17">
        <v>4255.0</v>
      </c>
      <c r="CU77" s="17">
        <v>1835.0</v>
      </c>
      <c r="CV77" s="14" t="s">
        <v>203</v>
      </c>
      <c r="CW77" s="14" t="s">
        <v>203</v>
      </c>
      <c r="CX77" s="14" t="s">
        <v>203</v>
      </c>
      <c r="CY77" s="17">
        <v>2730.0</v>
      </c>
      <c r="CZ77" s="17">
        <v>1030.0</v>
      </c>
      <c r="DA77" s="14" t="s">
        <v>203</v>
      </c>
      <c r="DB77" s="14" t="s">
        <v>203</v>
      </c>
      <c r="DC77" s="14" t="s">
        <v>203</v>
      </c>
      <c r="DD77" s="17">
        <v>2790.0</v>
      </c>
      <c r="DE77" s="17">
        <v>1100.0</v>
      </c>
      <c r="DF77" s="14" t="s">
        <v>203</v>
      </c>
      <c r="DG77" s="14" t="s">
        <v>203</v>
      </c>
      <c r="DH77" s="14" t="s">
        <v>203</v>
      </c>
      <c r="DI77" s="17">
        <v>4260.0</v>
      </c>
      <c r="DJ77" s="17">
        <v>1210.0</v>
      </c>
      <c r="DK77" s="14" t="s">
        <v>203</v>
      </c>
      <c r="DL77" s="14" t="s">
        <v>203</v>
      </c>
      <c r="DM77" s="14" t="s">
        <v>203</v>
      </c>
      <c r="DN77" s="14" t="s">
        <v>203</v>
      </c>
      <c r="DO77" s="14" t="s">
        <v>203</v>
      </c>
      <c r="DP77" s="14" t="s">
        <v>203</v>
      </c>
      <c r="DQ77" s="14" t="s">
        <v>203</v>
      </c>
      <c r="DR77" s="14" t="s">
        <v>203</v>
      </c>
      <c r="DS77" s="17">
        <v>3537.0</v>
      </c>
      <c r="DT77" s="17">
        <v>2027.0</v>
      </c>
      <c r="DU77" s="17">
        <v>29079.0</v>
      </c>
      <c r="DV77" s="17">
        <v>7821.0</v>
      </c>
      <c r="DW77" s="16">
        <v>204.0</v>
      </c>
      <c r="DX77" s="16">
        <v>48.0</v>
      </c>
      <c r="DY77" s="17">
        <v>1244.0</v>
      </c>
      <c r="DZ77" s="16">
        <v>317.0</v>
      </c>
      <c r="EA77" s="16">
        <v>424.0</v>
      </c>
      <c r="EB77" s="16">
        <v>188.0</v>
      </c>
      <c r="EC77" s="14" t="s">
        <v>203</v>
      </c>
      <c r="ED77" s="16">
        <v>372.0</v>
      </c>
      <c r="EE77" s="16">
        <v>352.0</v>
      </c>
      <c r="EF77" s="16">
        <v>130.0</v>
      </c>
      <c r="EG77" s="16">
        <v>254.0</v>
      </c>
    </row>
    <row r="78" ht="15.75" customHeight="1">
      <c r="A78" s="14" t="s">
        <v>200</v>
      </c>
      <c r="B78" s="14" t="s">
        <v>207</v>
      </c>
      <c r="C78" s="15">
        <v>44490.0</v>
      </c>
      <c r="D78" s="14" t="s">
        <v>202</v>
      </c>
      <c r="E78" s="16">
        <v>10.0</v>
      </c>
      <c r="F78" s="16">
        <v>210.0</v>
      </c>
      <c r="G78" s="16">
        <v>23.0</v>
      </c>
      <c r="H78" s="16">
        <v>8.0</v>
      </c>
      <c r="I78" s="16">
        <v>575.0</v>
      </c>
      <c r="J78" s="14" t="s">
        <v>203</v>
      </c>
      <c r="K78" s="14" t="s">
        <v>203</v>
      </c>
      <c r="L78" s="16">
        <v>280.0</v>
      </c>
      <c r="M78" s="16">
        <v>514.0</v>
      </c>
      <c r="N78" s="14" t="s">
        <v>203</v>
      </c>
      <c r="O78" s="16">
        <v>516.0</v>
      </c>
      <c r="P78" s="14" t="s">
        <v>203</v>
      </c>
      <c r="Q78" s="16">
        <v>483.0</v>
      </c>
      <c r="R78" s="14" t="s">
        <v>203</v>
      </c>
      <c r="S78" s="16">
        <v>483.0</v>
      </c>
      <c r="T78" s="16">
        <v>514.0</v>
      </c>
      <c r="U78" s="14" t="s">
        <v>203</v>
      </c>
      <c r="V78" s="16">
        <v>516.0</v>
      </c>
      <c r="W78" s="14" t="s">
        <v>203</v>
      </c>
      <c r="X78" s="16">
        <v>483.0</v>
      </c>
      <c r="Y78" s="14" t="s">
        <v>203</v>
      </c>
      <c r="Z78" s="16">
        <v>514.0</v>
      </c>
      <c r="AA78" s="14" t="s">
        <v>203</v>
      </c>
      <c r="AB78" s="16">
        <v>516.0</v>
      </c>
      <c r="AC78" s="14" t="s">
        <v>203</v>
      </c>
      <c r="AD78" s="16">
        <v>483.0</v>
      </c>
      <c r="AE78" s="14" t="s">
        <v>203</v>
      </c>
      <c r="AF78" s="16">
        <v>514.0</v>
      </c>
      <c r="AG78" s="16">
        <v>515.0</v>
      </c>
      <c r="AH78" s="16">
        <v>550.0</v>
      </c>
      <c r="AI78" s="16">
        <v>416.0</v>
      </c>
      <c r="AJ78" s="16">
        <v>550.0</v>
      </c>
      <c r="AK78" s="14" t="s">
        <v>203</v>
      </c>
      <c r="AL78" s="16">
        <v>550.0</v>
      </c>
      <c r="AM78" s="14" t="s">
        <v>203</v>
      </c>
      <c r="AN78" s="16">
        <v>459.0</v>
      </c>
      <c r="AO78" s="14" t="s">
        <v>203</v>
      </c>
      <c r="AP78" s="16">
        <v>530.0</v>
      </c>
      <c r="AQ78" s="14" t="s">
        <v>203</v>
      </c>
      <c r="AR78" s="16">
        <v>131.0</v>
      </c>
      <c r="AS78" s="14" t="s">
        <v>203</v>
      </c>
      <c r="AT78" s="14" t="s">
        <v>203</v>
      </c>
      <c r="AU78" s="16">
        <v>820.0</v>
      </c>
      <c r="AV78" s="14" t="s">
        <v>203</v>
      </c>
      <c r="AW78" s="17">
        <v>1950.0</v>
      </c>
      <c r="AX78" s="16">
        <v>515.0</v>
      </c>
      <c r="AY78" s="17">
        <v>1580.0</v>
      </c>
      <c r="AZ78" s="17">
        <v>1544.0</v>
      </c>
      <c r="BA78" s="17">
        <v>1029.0</v>
      </c>
      <c r="BB78" s="17">
        <v>1045.0</v>
      </c>
      <c r="BC78" s="16">
        <v>640.0</v>
      </c>
      <c r="BD78" s="16">
        <v>680.0</v>
      </c>
      <c r="BE78" s="17">
        <v>1030.0</v>
      </c>
      <c r="BF78" s="14" t="s">
        <v>203</v>
      </c>
      <c r="BG78" s="14" t="s">
        <v>203</v>
      </c>
      <c r="BH78" s="16">
        <v>19.0</v>
      </c>
      <c r="BI78" s="14" t="s">
        <v>203</v>
      </c>
      <c r="BJ78" s="14" t="s">
        <v>203</v>
      </c>
      <c r="BK78" s="16">
        <v>920.0</v>
      </c>
      <c r="BL78" s="16">
        <v>160.0</v>
      </c>
      <c r="BM78" s="14" t="s">
        <v>203</v>
      </c>
      <c r="BN78" s="14" t="s">
        <v>203</v>
      </c>
      <c r="BO78" s="14" t="s">
        <v>203</v>
      </c>
      <c r="BP78" s="14" t="s">
        <v>203</v>
      </c>
      <c r="BQ78" s="14" t="s">
        <v>203</v>
      </c>
      <c r="BR78" s="14" t="s">
        <v>203</v>
      </c>
      <c r="BS78" s="14" t="s">
        <v>203</v>
      </c>
      <c r="BT78" s="14" t="s">
        <v>203</v>
      </c>
      <c r="BU78" s="17">
        <v>2300.0</v>
      </c>
      <c r="BV78" s="16">
        <v>530.0</v>
      </c>
      <c r="BW78" s="14" t="s">
        <v>203</v>
      </c>
      <c r="BX78" s="16">
        <v>40.0</v>
      </c>
      <c r="BY78" s="14" t="s">
        <v>203</v>
      </c>
      <c r="BZ78" s="16">
        <v>680.0</v>
      </c>
      <c r="CA78" s="16">
        <v>205.0</v>
      </c>
      <c r="CB78" s="14" t="s">
        <v>203</v>
      </c>
      <c r="CC78" s="14" t="s">
        <v>203</v>
      </c>
      <c r="CD78" s="14" t="s">
        <v>203</v>
      </c>
      <c r="CE78" s="17">
        <v>1870.0</v>
      </c>
      <c r="CF78" s="16">
        <v>330.0</v>
      </c>
      <c r="CG78" s="14" t="s">
        <v>203</v>
      </c>
      <c r="CH78" s="14" t="s">
        <v>203</v>
      </c>
      <c r="CI78" s="14" t="s">
        <v>203</v>
      </c>
      <c r="CJ78" s="17">
        <v>1900.0</v>
      </c>
      <c r="CK78" s="16">
        <v>342.0</v>
      </c>
      <c r="CL78" s="14" t="s">
        <v>203</v>
      </c>
      <c r="CM78" s="14" t="s">
        <v>203</v>
      </c>
      <c r="CN78" s="14" t="s">
        <v>203</v>
      </c>
      <c r="CO78" s="17">
        <v>1203.0</v>
      </c>
      <c r="CP78" s="16">
        <v>190.0</v>
      </c>
      <c r="CQ78" s="14" t="s">
        <v>203</v>
      </c>
      <c r="CR78" s="14" t="s">
        <v>203</v>
      </c>
      <c r="CS78" s="14" t="s">
        <v>203</v>
      </c>
      <c r="CT78" s="17">
        <v>1410.0</v>
      </c>
      <c r="CU78" s="16">
        <v>545.0</v>
      </c>
      <c r="CV78" s="14" t="s">
        <v>203</v>
      </c>
      <c r="CW78" s="14" t="s">
        <v>203</v>
      </c>
      <c r="CX78" s="14" t="s">
        <v>203</v>
      </c>
      <c r="CY78" s="16">
        <v>760.0</v>
      </c>
      <c r="CZ78" s="16">
        <v>150.0</v>
      </c>
      <c r="DA78" s="14" t="s">
        <v>203</v>
      </c>
      <c r="DB78" s="14" t="s">
        <v>203</v>
      </c>
      <c r="DC78" s="14" t="s">
        <v>203</v>
      </c>
      <c r="DD78" s="16">
        <v>760.0</v>
      </c>
      <c r="DE78" s="16">
        <v>180.0</v>
      </c>
      <c r="DF78" s="14" t="s">
        <v>203</v>
      </c>
      <c r="DG78" s="14" t="s">
        <v>203</v>
      </c>
      <c r="DH78" s="14" t="s">
        <v>203</v>
      </c>
      <c r="DI78" s="17">
        <v>1530.0</v>
      </c>
      <c r="DJ78" s="16">
        <v>590.0</v>
      </c>
      <c r="DK78" s="14" t="s">
        <v>203</v>
      </c>
      <c r="DL78" s="14" t="s">
        <v>203</v>
      </c>
      <c r="DM78" s="14" t="s">
        <v>203</v>
      </c>
      <c r="DN78" s="14" t="s">
        <v>203</v>
      </c>
      <c r="DO78" s="14" t="s">
        <v>203</v>
      </c>
      <c r="DP78" s="14" t="s">
        <v>203</v>
      </c>
      <c r="DQ78" s="14" t="s">
        <v>203</v>
      </c>
      <c r="DR78" s="14" t="s">
        <v>203</v>
      </c>
      <c r="DS78" s="16">
        <v>913.0</v>
      </c>
      <c r="DT78" s="16">
        <v>325.0</v>
      </c>
      <c r="DU78" s="17">
        <v>8324.0</v>
      </c>
      <c r="DV78" s="17">
        <v>2601.0</v>
      </c>
      <c r="DW78" s="16">
        <v>46.0</v>
      </c>
      <c r="DX78" s="16">
        <v>6.0</v>
      </c>
      <c r="DY78" s="16">
        <v>286.0</v>
      </c>
      <c r="DZ78" s="16">
        <v>62.0</v>
      </c>
      <c r="EA78" s="16">
        <v>84.0</v>
      </c>
      <c r="EB78" s="16">
        <v>25.0</v>
      </c>
      <c r="EC78" s="14" t="s">
        <v>203</v>
      </c>
      <c r="ED78" s="16">
        <v>79.0</v>
      </c>
      <c r="EE78" s="16">
        <v>77.0</v>
      </c>
      <c r="EF78" s="14" t="s">
        <v>203</v>
      </c>
      <c r="EG78" s="14" t="s">
        <v>203</v>
      </c>
    </row>
    <row r="79" ht="15.75" customHeight="1">
      <c r="A79" s="14" t="s">
        <v>200</v>
      </c>
      <c r="B79" s="14" t="s">
        <v>206</v>
      </c>
      <c r="C79" s="15">
        <v>44490.0</v>
      </c>
      <c r="D79" s="14" t="s">
        <v>202</v>
      </c>
      <c r="E79" s="16">
        <v>18.0</v>
      </c>
      <c r="F79" s="16">
        <v>254.0</v>
      </c>
      <c r="G79" s="16">
        <v>91.0</v>
      </c>
      <c r="H79" s="16">
        <v>10.0</v>
      </c>
      <c r="I79" s="17">
        <v>1469.0</v>
      </c>
      <c r="J79" s="16">
        <v>14.0</v>
      </c>
      <c r="K79" s="14" t="s">
        <v>203</v>
      </c>
      <c r="L79" s="16">
        <v>909.0</v>
      </c>
      <c r="M79" s="17">
        <v>1369.0</v>
      </c>
      <c r="N79" s="16">
        <v>13.0</v>
      </c>
      <c r="O79" s="17">
        <v>1272.0</v>
      </c>
      <c r="P79" s="16">
        <v>14.0</v>
      </c>
      <c r="Q79" s="17">
        <v>1330.0</v>
      </c>
      <c r="R79" s="16">
        <v>7.0</v>
      </c>
      <c r="S79" s="17">
        <v>1330.0</v>
      </c>
      <c r="T79" s="17">
        <v>1369.0</v>
      </c>
      <c r="U79" s="16">
        <v>13.0</v>
      </c>
      <c r="V79" s="17">
        <v>1272.0</v>
      </c>
      <c r="W79" s="16">
        <v>14.0</v>
      </c>
      <c r="X79" s="17">
        <v>1330.0</v>
      </c>
      <c r="Y79" s="16">
        <v>7.0</v>
      </c>
      <c r="Z79" s="17">
        <v>1369.0</v>
      </c>
      <c r="AA79" s="16">
        <v>13.0</v>
      </c>
      <c r="AB79" s="17">
        <v>1272.0</v>
      </c>
      <c r="AC79" s="16">
        <v>14.0</v>
      </c>
      <c r="AD79" s="17">
        <v>1330.0</v>
      </c>
      <c r="AE79" s="16">
        <v>7.0</v>
      </c>
      <c r="AF79" s="17">
        <v>1369.0</v>
      </c>
      <c r="AG79" s="17">
        <v>1272.0</v>
      </c>
      <c r="AH79" s="17">
        <v>1281.0</v>
      </c>
      <c r="AI79" s="17">
        <v>1029.0</v>
      </c>
      <c r="AJ79" s="17">
        <v>1281.0</v>
      </c>
      <c r="AK79" s="16">
        <v>7.0</v>
      </c>
      <c r="AL79" s="17">
        <v>1281.0</v>
      </c>
      <c r="AM79" s="16">
        <v>7.0</v>
      </c>
      <c r="AN79" s="17">
        <v>1130.0</v>
      </c>
      <c r="AO79" s="16">
        <v>6.0</v>
      </c>
      <c r="AP79" s="17">
        <v>1549.0</v>
      </c>
      <c r="AQ79" s="16">
        <v>4.0</v>
      </c>
      <c r="AR79" s="16">
        <v>317.0</v>
      </c>
      <c r="AS79" s="14" t="s">
        <v>203</v>
      </c>
      <c r="AT79" s="14" t="s">
        <v>203</v>
      </c>
      <c r="AU79" s="17">
        <v>1760.0</v>
      </c>
      <c r="AV79" s="14" t="s">
        <v>203</v>
      </c>
      <c r="AW79" s="17">
        <v>5220.0</v>
      </c>
      <c r="AX79" s="17">
        <v>1420.0</v>
      </c>
      <c r="AY79" s="17">
        <v>4190.0</v>
      </c>
      <c r="AZ79" s="17">
        <v>4137.0</v>
      </c>
      <c r="BA79" s="17">
        <v>2782.0</v>
      </c>
      <c r="BB79" s="17">
        <v>2515.0</v>
      </c>
      <c r="BC79" s="17">
        <v>1570.0</v>
      </c>
      <c r="BD79" s="17">
        <v>1550.0</v>
      </c>
      <c r="BE79" s="17">
        <v>2730.0</v>
      </c>
      <c r="BF79" s="14" t="s">
        <v>203</v>
      </c>
      <c r="BG79" s="16">
        <v>2.0</v>
      </c>
      <c r="BH79" s="16">
        <v>9.0</v>
      </c>
      <c r="BI79" s="14" t="s">
        <v>203</v>
      </c>
      <c r="BJ79" s="14" t="s">
        <v>203</v>
      </c>
      <c r="BK79" s="17">
        <v>2220.0</v>
      </c>
      <c r="BL79" s="16">
        <v>940.0</v>
      </c>
      <c r="BM79" s="14" t="s">
        <v>203</v>
      </c>
      <c r="BN79" s="14" t="s">
        <v>203</v>
      </c>
      <c r="BO79" s="14" t="s">
        <v>203</v>
      </c>
      <c r="BP79" s="14" t="s">
        <v>203</v>
      </c>
      <c r="BQ79" s="14" t="s">
        <v>203</v>
      </c>
      <c r="BR79" s="14" t="s">
        <v>203</v>
      </c>
      <c r="BS79" s="14" t="s">
        <v>203</v>
      </c>
      <c r="BT79" s="14" t="s">
        <v>203</v>
      </c>
      <c r="BU79" s="17">
        <v>5700.0</v>
      </c>
      <c r="BV79" s="17">
        <v>2000.0</v>
      </c>
      <c r="BW79" s="14" t="s">
        <v>203</v>
      </c>
      <c r="BX79" s="14" t="s">
        <v>203</v>
      </c>
      <c r="BY79" s="14" t="s">
        <v>203</v>
      </c>
      <c r="BZ79" s="17">
        <v>1535.0</v>
      </c>
      <c r="CA79" s="16">
        <v>385.0</v>
      </c>
      <c r="CB79" s="14" t="s">
        <v>203</v>
      </c>
      <c r="CC79" s="14" t="s">
        <v>203</v>
      </c>
      <c r="CD79" s="14" t="s">
        <v>203</v>
      </c>
      <c r="CE79" s="17">
        <v>4420.0</v>
      </c>
      <c r="CF79" s="17">
        <v>1140.0</v>
      </c>
      <c r="CG79" s="14" t="s">
        <v>203</v>
      </c>
      <c r="CH79" s="14" t="s">
        <v>203</v>
      </c>
      <c r="CI79" s="14" t="s">
        <v>203</v>
      </c>
      <c r="CJ79" s="17">
        <v>4220.0</v>
      </c>
      <c r="CK79" s="17">
        <v>1132.0</v>
      </c>
      <c r="CL79" s="14" t="s">
        <v>203</v>
      </c>
      <c r="CM79" s="14" t="s">
        <v>203</v>
      </c>
      <c r="CN79" s="14" t="s">
        <v>203</v>
      </c>
      <c r="CO79" s="17">
        <v>2750.0</v>
      </c>
      <c r="CP79" s="16">
        <v>615.0</v>
      </c>
      <c r="CQ79" s="14" t="s">
        <v>203</v>
      </c>
      <c r="CR79" s="14" t="s">
        <v>203</v>
      </c>
      <c r="CS79" s="14" t="s">
        <v>203</v>
      </c>
      <c r="CT79" s="17">
        <v>2790.0</v>
      </c>
      <c r="CU79" s="17">
        <v>1255.0</v>
      </c>
      <c r="CV79" s="14" t="s">
        <v>203</v>
      </c>
      <c r="CW79" s="14" t="s">
        <v>203</v>
      </c>
      <c r="CX79" s="14" t="s">
        <v>203</v>
      </c>
      <c r="CY79" s="17">
        <v>1890.0</v>
      </c>
      <c r="CZ79" s="16">
        <v>690.0</v>
      </c>
      <c r="DA79" s="14" t="s">
        <v>203</v>
      </c>
      <c r="DB79" s="14" t="s">
        <v>203</v>
      </c>
      <c r="DC79" s="14" t="s">
        <v>203</v>
      </c>
      <c r="DD79" s="17">
        <v>1850.0</v>
      </c>
      <c r="DE79" s="16">
        <v>690.0</v>
      </c>
      <c r="DF79" s="14" t="s">
        <v>203</v>
      </c>
      <c r="DG79" s="14" t="s">
        <v>203</v>
      </c>
      <c r="DH79" s="14" t="s">
        <v>203</v>
      </c>
      <c r="DI79" s="17">
        <v>3310.0</v>
      </c>
      <c r="DJ79" s="17">
        <v>1460.0</v>
      </c>
      <c r="DK79" s="14" t="s">
        <v>203</v>
      </c>
      <c r="DL79" s="14" t="s">
        <v>203</v>
      </c>
      <c r="DM79" s="14" t="s">
        <v>203</v>
      </c>
      <c r="DN79" s="14" t="s">
        <v>203</v>
      </c>
      <c r="DO79" s="14" t="s">
        <v>203</v>
      </c>
      <c r="DP79" s="14" t="s">
        <v>203</v>
      </c>
      <c r="DQ79" s="14" t="s">
        <v>203</v>
      </c>
      <c r="DR79" s="14" t="s">
        <v>203</v>
      </c>
      <c r="DS79" s="17">
        <v>2159.0</v>
      </c>
      <c r="DT79" s="16">
        <v>903.0</v>
      </c>
      <c r="DU79" s="17">
        <v>19469.0</v>
      </c>
      <c r="DV79" s="17">
        <v>4676.0</v>
      </c>
      <c r="DW79" s="16">
        <v>105.0</v>
      </c>
      <c r="DX79" s="16">
        <v>28.0</v>
      </c>
      <c r="DY79" s="16">
        <v>720.0</v>
      </c>
      <c r="DZ79" s="16">
        <v>105.0</v>
      </c>
      <c r="EA79" s="16">
        <v>210.0</v>
      </c>
      <c r="EB79" s="16">
        <v>36.0</v>
      </c>
      <c r="EC79" s="14" t="s">
        <v>203</v>
      </c>
      <c r="ED79" s="16">
        <v>185.0</v>
      </c>
      <c r="EE79" s="16">
        <v>179.0</v>
      </c>
      <c r="EF79" s="16">
        <v>15.0</v>
      </c>
      <c r="EG79" s="16">
        <v>39.0</v>
      </c>
    </row>
    <row r="80" ht="15.75" customHeight="1">
      <c r="A80" s="14" t="s">
        <v>200</v>
      </c>
      <c r="B80" s="14" t="s">
        <v>205</v>
      </c>
      <c r="C80" s="15">
        <v>44490.0</v>
      </c>
      <c r="D80" s="14" t="s">
        <v>210</v>
      </c>
      <c r="E80" s="16">
        <v>17.0</v>
      </c>
      <c r="F80" s="16">
        <v>226.0</v>
      </c>
      <c r="G80" s="16">
        <v>51.0</v>
      </c>
      <c r="H80" s="16">
        <v>0.0</v>
      </c>
      <c r="I80" s="16">
        <v>819.0</v>
      </c>
      <c r="J80" s="14" t="s">
        <v>203</v>
      </c>
      <c r="K80" s="14" t="s">
        <v>203</v>
      </c>
      <c r="L80" s="16">
        <v>290.0</v>
      </c>
      <c r="M80" s="16">
        <v>831.0</v>
      </c>
      <c r="N80" s="14" t="s">
        <v>203</v>
      </c>
      <c r="O80" s="16">
        <v>807.0</v>
      </c>
      <c r="P80" s="14" t="s">
        <v>203</v>
      </c>
      <c r="Q80" s="16">
        <v>796.0</v>
      </c>
      <c r="R80" s="14" t="s">
        <v>203</v>
      </c>
      <c r="S80" s="16">
        <v>796.0</v>
      </c>
      <c r="T80" s="16">
        <v>831.0</v>
      </c>
      <c r="U80" s="14" t="s">
        <v>203</v>
      </c>
      <c r="V80" s="16">
        <v>807.0</v>
      </c>
      <c r="W80" s="14" t="s">
        <v>203</v>
      </c>
      <c r="X80" s="16">
        <v>796.0</v>
      </c>
      <c r="Y80" s="14" t="s">
        <v>203</v>
      </c>
      <c r="Z80" s="16">
        <v>831.0</v>
      </c>
      <c r="AA80" s="14" t="s">
        <v>203</v>
      </c>
      <c r="AB80" s="16">
        <v>807.0</v>
      </c>
      <c r="AC80" s="14" t="s">
        <v>203</v>
      </c>
      <c r="AD80" s="16">
        <v>796.0</v>
      </c>
      <c r="AE80" s="14" t="s">
        <v>203</v>
      </c>
      <c r="AF80" s="16">
        <v>831.0</v>
      </c>
      <c r="AG80" s="16">
        <v>807.0</v>
      </c>
      <c r="AH80" s="16">
        <v>764.0</v>
      </c>
      <c r="AI80" s="16">
        <v>517.0</v>
      </c>
      <c r="AJ80" s="16">
        <v>764.0</v>
      </c>
      <c r="AK80" s="14" t="s">
        <v>203</v>
      </c>
      <c r="AL80" s="16">
        <v>764.0</v>
      </c>
      <c r="AM80" s="14" t="s">
        <v>203</v>
      </c>
      <c r="AN80" s="16">
        <v>709.0</v>
      </c>
      <c r="AO80" s="14" t="s">
        <v>203</v>
      </c>
      <c r="AP80" s="16">
        <v>852.0</v>
      </c>
      <c r="AQ80" s="14" t="s">
        <v>203</v>
      </c>
      <c r="AR80" s="16">
        <v>201.0</v>
      </c>
      <c r="AS80" s="14" t="s">
        <v>203</v>
      </c>
      <c r="AT80" s="14" t="s">
        <v>203</v>
      </c>
      <c r="AU80" s="16">
        <v>980.0</v>
      </c>
      <c r="AV80" s="14" t="s">
        <v>203</v>
      </c>
      <c r="AW80" s="17">
        <v>2860.0</v>
      </c>
      <c r="AX80" s="16">
        <v>845.0</v>
      </c>
      <c r="AY80" s="17">
        <v>2510.0</v>
      </c>
      <c r="AZ80" s="17">
        <v>2468.0</v>
      </c>
      <c r="BA80" s="17">
        <v>1638.0</v>
      </c>
      <c r="BB80" s="17">
        <v>1350.0</v>
      </c>
      <c r="BC80" s="16">
        <v>840.0</v>
      </c>
      <c r="BD80" s="16">
        <v>840.0</v>
      </c>
      <c r="BE80" s="17">
        <v>1640.0</v>
      </c>
      <c r="BF80" s="14" t="s">
        <v>203</v>
      </c>
      <c r="BG80" s="16">
        <v>3.0</v>
      </c>
      <c r="BH80" s="16">
        <v>8.0</v>
      </c>
      <c r="BI80" s="14" t="s">
        <v>203</v>
      </c>
      <c r="BJ80" s="14" t="s">
        <v>203</v>
      </c>
      <c r="BK80" s="17">
        <v>1760.0</v>
      </c>
      <c r="BL80" s="16">
        <v>780.0</v>
      </c>
      <c r="BM80" s="14" t="s">
        <v>203</v>
      </c>
      <c r="BN80" s="14" t="s">
        <v>203</v>
      </c>
      <c r="BO80" s="14" t="s">
        <v>203</v>
      </c>
      <c r="BP80" s="14" t="s">
        <v>203</v>
      </c>
      <c r="BQ80" s="14" t="s">
        <v>203</v>
      </c>
      <c r="BR80" s="14" t="s">
        <v>203</v>
      </c>
      <c r="BS80" s="14" t="s">
        <v>203</v>
      </c>
      <c r="BT80" s="14" t="s">
        <v>203</v>
      </c>
      <c r="BU80" s="17">
        <v>4280.0</v>
      </c>
      <c r="BV80" s="17">
        <v>1440.0</v>
      </c>
      <c r="BW80" s="14" t="s">
        <v>203</v>
      </c>
      <c r="BX80" s="14" t="s">
        <v>203</v>
      </c>
      <c r="BY80" s="14" t="s">
        <v>203</v>
      </c>
      <c r="BZ80" s="17">
        <v>1365.0</v>
      </c>
      <c r="CA80" s="16">
        <v>515.0</v>
      </c>
      <c r="CB80" s="14" t="s">
        <v>203</v>
      </c>
      <c r="CC80" s="14" t="s">
        <v>203</v>
      </c>
      <c r="CD80" s="14" t="s">
        <v>203</v>
      </c>
      <c r="CE80" s="17">
        <v>3280.0</v>
      </c>
      <c r="CF80" s="16">
        <v>770.0</v>
      </c>
      <c r="CG80" s="14" t="s">
        <v>203</v>
      </c>
      <c r="CH80" s="14" t="s">
        <v>203</v>
      </c>
      <c r="CI80" s="14" t="s">
        <v>203</v>
      </c>
      <c r="CJ80" s="17">
        <v>3280.0</v>
      </c>
      <c r="CK80" s="16">
        <v>808.0</v>
      </c>
      <c r="CL80" s="14" t="s">
        <v>203</v>
      </c>
      <c r="CM80" s="14" t="s">
        <v>203</v>
      </c>
      <c r="CN80" s="14" t="s">
        <v>203</v>
      </c>
      <c r="CO80" s="17">
        <v>2128.0</v>
      </c>
      <c r="CP80" s="16">
        <v>488.0</v>
      </c>
      <c r="CQ80" s="14" t="s">
        <v>203</v>
      </c>
      <c r="CR80" s="14" t="s">
        <v>203</v>
      </c>
      <c r="CS80" s="14" t="s">
        <v>203</v>
      </c>
      <c r="CT80" s="17">
        <v>2455.0</v>
      </c>
      <c r="CU80" s="17">
        <v>1105.0</v>
      </c>
      <c r="CV80" s="14" t="s">
        <v>203</v>
      </c>
      <c r="CW80" s="14" t="s">
        <v>203</v>
      </c>
      <c r="CX80" s="14" t="s">
        <v>203</v>
      </c>
      <c r="CY80" s="17">
        <v>1410.0</v>
      </c>
      <c r="CZ80" s="16">
        <v>570.0</v>
      </c>
      <c r="DA80" s="14" t="s">
        <v>203</v>
      </c>
      <c r="DB80" s="14" t="s">
        <v>203</v>
      </c>
      <c r="DC80" s="14" t="s">
        <v>203</v>
      </c>
      <c r="DD80" s="17">
        <v>1400.0</v>
      </c>
      <c r="DE80" s="16">
        <v>560.0</v>
      </c>
      <c r="DF80" s="14" t="s">
        <v>203</v>
      </c>
      <c r="DG80" s="14" t="s">
        <v>203</v>
      </c>
      <c r="DH80" s="14" t="s">
        <v>203</v>
      </c>
      <c r="DI80" s="17">
        <v>2630.0</v>
      </c>
      <c r="DJ80" s="16">
        <v>990.0</v>
      </c>
      <c r="DK80" s="14" t="s">
        <v>203</v>
      </c>
      <c r="DL80" s="14" t="s">
        <v>203</v>
      </c>
      <c r="DM80" s="14" t="s">
        <v>203</v>
      </c>
      <c r="DN80" s="14" t="s">
        <v>203</v>
      </c>
      <c r="DO80" s="14" t="s">
        <v>203</v>
      </c>
      <c r="DP80" s="14" t="s">
        <v>203</v>
      </c>
      <c r="DQ80" s="14" t="s">
        <v>203</v>
      </c>
      <c r="DR80" s="14" t="s">
        <v>203</v>
      </c>
      <c r="DS80" s="17">
        <v>1691.0</v>
      </c>
      <c r="DT80" s="16">
        <v>733.0</v>
      </c>
      <c r="DU80" s="17">
        <v>14273.0</v>
      </c>
      <c r="DV80" s="17">
        <v>4219.0</v>
      </c>
      <c r="DW80" s="16">
        <v>93.0</v>
      </c>
      <c r="DX80" s="16">
        <v>24.0</v>
      </c>
      <c r="DY80" s="16">
        <v>421.0</v>
      </c>
      <c r="DZ80" s="16">
        <v>99.0</v>
      </c>
      <c r="EA80" s="16">
        <v>173.0</v>
      </c>
      <c r="EB80" s="16">
        <v>64.0</v>
      </c>
      <c r="EC80" s="14" t="s">
        <v>203</v>
      </c>
      <c r="ED80" s="16">
        <v>109.0</v>
      </c>
      <c r="EE80" s="16">
        <v>109.0</v>
      </c>
      <c r="EF80" s="16">
        <v>11.0</v>
      </c>
      <c r="EG80" s="16">
        <v>13.0</v>
      </c>
    </row>
    <row r="81" ht="15.75" customHeight="1">
      <c r="A81" s="14" t="s">
        <v>200</v>
      </c>
      <c r="B81" s="14" t="s">
        <v>204</v>
      </c>
      <c r="C81" s="15">
        <v>44490.0</v>
      </c>
      <c r="D81" s="14" t="s">
        <v>202</v>
      </c>
      <c r="E81" s="16">
        <v>16.0</v>
      </c>
      <c r="F81" s="16">
        <v>307.0</v>
      </c>
      <c r="G81" s="16">
        <v>53.0</v>
      </c>
      <c r="H81" s="16">
        <v>16.0</v>
      </c>
      <c r="I81" s="17">
        <v>1437.0</v>
      </c>
      <c r="J81" s="14" t="s">
        <v>203</v>
      </c>
      <c r="K81" s="14" t="s">
        <v>203</v>
      </c>
      <c r="L81" s="16">
        <v>733.0</v>
      </c>
      <c r="M81" s="17">
        <v>1459.0</v>
      </c>
      <c r="N81" s="14" t="s">
        <v>203</v>
      </c>
      <c r="O81" s="17">
        <v>1384.0</v>
      </c>
      <c r="P81" s="14" t="s">
        <v>203</v>
      </c>
      <c r="Q81" s="17">
        <v>1388.0</v>
      </c>
      <c r="R81" s="14" t="s">
        <v>203</v>
      </c>
      <c r="S81" s="17">
        <v>1388.0</v>
      </c>
      <c r="T81" s="17">
        <v>1459.0</v>
      </c>
      <c r="U81" s="14" t="s">
        <v>203</v>
      </c>
      <c r="V81" s="17">
        <v>1384.0</v>
      </c>
      <c r="W81" s="14" t="s">
        <v>203</v>
      </c>
      <c r="X81" s="17">
        <v>1388.0</v>
      </c>
      <c r="Y81" s="16">
        <v>116.0</v>
      </c>
      <c r="Z81" s="17">
        <v>1459.0</v>
      </c>
      <c r="AA81" s="14" t="s">
        <v>203</v>
      </c>
      <c r="AB81" s="17">
        <v>1384.0</v>
      </c>
      <c r="AC81" s="14" t="s">
        <v>203</v>
      </c>
      <c r="AD81" s="17">
        <v>1388.0</v>
      </c>
      <c r="AE81" s="14" t="s">
        <v>203</v>
      </c>
      <c r="AF81" s="17">
        <v>1396.0</v>
      </c>
      <c r="AG81" s="17">
        <v>1327.0</v>
      </c>
      <c r="AH81" s="17">
        <v>1323.0</v>
      </c>
      <c r="AI81" s="16">
        <v>848.0</v>
      </c>
      <c r="AJ81" s="17">
        <v>1329.0</v>
      </c>
      <c r="AK81" s="14" t="s">
        <v>203</v>
      </c>
      <c r="AL81" s="17">
        <v>1329.0</v>
      </c>
      <c r="AM81" s="14" t="s">
        <v>203</v>
      </c>
      <c r="AN81" s="17">
        <v>1094.0</v>
      </c>
      <c r="AO81" s="14" t="s">
        <v>203</v>
      </c>
      <c r="AP81" s="17">
        <v>1536.0</v>
      </c>
      <c r="AQ81" s="14" t="s">
        <v>203</v>
      </c>
      <c r="AR81" s="16">
        <v>444.0</v>
      </c>
      <c r="AS81" s="14" t="s">
        <v>203</v>
      </c>
      <c r="AT81" s="14" t="s">
        <v>203</v>
      </c>
      <c r="AU81" s="17">
        <v>1760.0</v>
      </c>
      <c r="AV81" s="14" t="s">
        <v>203</v>
      </c>
      <c r="AW81" s="17">
        <v>4940.0</v>
      </c>
      <c r="AX81" s="17">
        <v>1695.0</v>
      </c>
      <c r="AY81" s="17">
        <v>4500.0</v>
      </c>
      <c r="AZ81" s="17">
        <v>4406.0</v>
      </c>
      <c r="BA81" s="17">
        <v>2737.0</v>
      </c>
      <c r="BB81" s="17">
        <v>2265.0</v>
      </c>
      <c r="BC81" s="17">
        <v>1470.0</v>
      </c>
      <c r="BD81" s="17">
        <v>1470.0</v>
      </c>
      <c r="BE81" s="17">
        <v>2872.0</v>
      </c>
      <c r="BF81" s="14" t="s">
        <v>203</v>
      </c>
      <c r="BG81" s="16">
        <v>2.0</v>
      </c>
      <c r="BH81" s="16">
        <v>12.0</v>
      </c>
      <c r="BI81" s="14" t="s">
        <v>203</v>
      </c>
      <c r="BJ81" s="14" t="s">
        <v>203</v>
      </c>
      <c r="BK81" s="17">
        <v>1900.0</v>
      </c>
      <c r="BL81" s="16">
        <v>480.0</v>
      </c>
      <c r="BM81" s="14" t="s">
        <v>203</v>
      </c>
      <c r="BN81" s="14" t="s">
        <v>203</v>
      </c>
      <c r="BO81" s="14" t="s">
        <v>203</v>
      </c>
      <c r="BP81" s="14" t="s">
        <v>203</v>
      </c>
      <c r="BQ81" s="14" t="s">
        <v>203</v>
      </c>
      <c r="BR81" s="14" t="s">
        <v>203</v>
      </c>
      <c r="BS81" s="14" t="s">
        <v>203</v>
      </c>
      <c r="BT81" s="14" t="s">
        <v>203</v>
      </c>
      <c r="BU81" s="17">
        <v>4420.0</v>
      </c>
      <c r="BV81" s="17">
        <v>1200.0</v>
      </c>
      <c r="BW81" s="14" t="s">
        <v>203</v>
      </c>
      <c r="BX81" s="14" t="s">
        <v>203</v>
      </c>
      <c r="BY81" s="14" t="s">
        <v>203</v>
      </c>
      <c r="BZ81" s="17">
        <v>1370.0</v>
      </c>
      <c r="CA81" s="16">
        <v>430.0</v>
      </c>
      <c r="CB81" s="14" t="s">
        <v>203</v>
      </c>
      <c r="CC81" s="14" t="s">
        <v>203</v>
      </c>
      <c r="CD81" s="14" t="s">
        <v>203</v>
      </c>
      <c r="CE81" s="17">
        <v>4170.0</v>
      </c>
      <c r="CF81" s="16">
        <v>890.0</v>
      </c>
      <c r="CG81" s="14" t="s">
        <v>203</v>
      </c>
      <c r="CH81" s="14" t="s">
        <v>203</v>
      </c>
      <c r="CI81" s="14" t="s">
        <v>203</v>
      </c>
      <c r="CJ81" s="17">
        <v>3890.0</v>
      </c>
      <c r="CK81" s="16">
        <v>752.0</v>
      </c>
      <c r="CL81" s="14" t="s">
        <v>203</v>
      </c>
      <c r="CM81" s="14" t="s">
        <v>203</v>
      </c>
      <c r="CN81" s="14" t="s">
        <v>203</v>
      </c>
      <c r="CO81" s="17">
        <v>2636.0</v>
      </c>
      <c r="CP81" s="16">
        <v>490.0</v>
      </c>
      <c r="CQ81" s="14" t="s">
        <v>203</v>
      </c>
      <c r="CR81" s="14" t="s">
        <v>203</v>
      </c>
      <c r="CS81" s="14" t="s">
        <v>203</v>
      </c>
      <c r="CT81" s="17">
        <v>2375.0</v>
      </c>
      <c r="CU81" s="17">
        <v>1260.0</v>
      </c>
      <c r="CV81" s="14" t="s">
        <v>203</v>
      </c>
      <c r="CW81" s="14" t="s">
        <v>203</v>
      </c>
      <c r="CX81" s="14" t="s">
        <v>203</v>
      </c>
      <c r="CY81" s="17">
        <v>1600.0</v>
      </c>
      <c r="CZ81" s="16">
        <v>540.0</v>
      </c>
      <c r="DA81" s="14" t="s">
        <v>203</v>
      </c>
      <c r="DB81" s="14" t="s">
        <v>203</v>
      </c>
      <c r="DC81" s="14" t="s">
        <v>203</v>
      </c>
      <c r="DD81" s="17">
        <v>1600.0</v>
      </c>
      <c r="DE81" s="16">
        <v>540.0</v>
      </c>
      <c r="DF81" s="14" t="s">
        <v>203</v>
      </c>
      <c r="DG81" s="14" t="s">
        <v>203</v>
      </c>
      <c r="DH81" s="14" t="s">
        <v>203</v>
      </c>
      <c r="DI81" s="17">
        <v>2550.0</v>
      </c>
      <c r="DJ81" s="16">
        <v>970.0</v>
      </c>
      <c r="DK81" s="14" t="s">
        <v>203</v>
      </c>
      <c r="DL81" s="14" t="s">
        <v>203</v>
      </c>
      <c r="DM81" s="14" t="s">
        <v>203</v>
      </c>
      <c r="DN81" s="14" t="s">
        <v>203</v>
      </c>
      <c r="DO81" s="14" t="s">
        <v>203</v>
      </c>
      <c r="DP81" s="14" t="s">
        <v>203</v>
      </c>
      <c r="DQ81" s="14" t="s">
        <v>203</v>
      </c>
      <c r="DR81" s="14" t="s">
        <v>203</v>
      </c>
      <c r="DS81" s="17">
        <v>2040.0</v>
      </c>
      <c r="DT81" s="16">
        <v>977.0</v>
      </c>
      <c r="DU81" s="17">
        <v>13570.0</v>
      </c>
      <c r="DV81" s="17">
        <v>4710.0</v>
      </c>
      <c r="DW81" s="16">
        <v>121.0</v>
      </c>
      <c r="DX81" s="16">
        <v>16.0</v>
      </c>
      <c r="DY81" s="16">
        <v>565.0</v>
      </c>
      <c r="DZ81" s="16">
        <v>55.0</v>
      </c>
      <c r="EA81" s="16">
        <v>274.0</v>
      </c>
      <c r="EB81" s="16">
        <v>75.0</v>
      </c>
      <c r="EC81" s="14" t="s">
        <v>203</v>
      </c>
      <c r="ED81" s="16">
        <v>226.0</v>
      </c>
      <c r="EE81" s="16">
        <v>217.0</v>
      </c>
      <c r="EF81" s="16">
        <v>27.0</v>
      </c>
      <c r="EG81" s="16">
        <v>118.0</v>
      </c>
    </row>
    <row r="82" ht="15.75" customHeight="1">
      <c r="A82" s="19" t="s">
        <v>200</v>
      </c>
      <c r="B82" s="19" t="s">
        <v>201</v>
      </c>
      <c r="C82" s="20">
        <v>44521.0</v>
      </c>
      <c r="D82" s="19" t="s">
        <v>202</v>
      </c>
      <c r="E82" s="21">
        <v>24.0</v>
      </c>
      <c r="F82" s="21">
        <v>508.0</v>
      </c>
      <c r="G82" s="21">
        <v>128.0</v>
      </c>
      <c r="H82" s="21">
        <v>12.0</v>
      </c>
      <c r="I82" s="22">
        <v>1057.0</v>
      </c>
      <c r="J82" s="21">
        <v>4.0</v>
      </c>
      <c r="K82" s="19" t="s">
        <v>203</v>
      </c>
      <c r="L82" s="21">
        <v>580.0</v>
      </c>
      <c r="M82" s="22">
        <v>1263.0</v>
      </c>
      <c r="N82" s="19" t="s">
        <v>203</v>
      </c>
      <c r="O82" s="22">
        <v>1197.0</v>
      </c>
      <c r="P82" s="19" t="s">
        <v>203</v>
      </c>
      <c r="Q82" s="22">
        <v>1256.0</v>
      </c>
      <c r="R82" s="19" t="s">
        <v>203</v>
      </c>
      <c r="S82" s="22">
        <v>1256.0</v>
      </c>
      <c r="T82" s="22">
        <v>1263.0</v>
      </c>
      <c r="U82" s="19" t="s">
        <v>203</v>
      </c>
      <c r="V82" s="22">
        <v>1197.0</v>
      </c>
      <c r="W82" s="19" t="s">
        <v>203</v>
      </c>
      <c r="X82" s="22">
        <v>1256.0</v>
      </c>
      <c r="Y82" s="19" t="s">
        <v>203</v>
      </c>
      <c r="Z82" s="22">
        <v>1263.0</v>
      </c>
      <c r="AA82" s="19" t="s">
        <v>203</v>
      </c>
      <c r="AB82" s="22">
        <v>1197.0</v>
      </c>
      <c r="AC82" s="19" t="s">
        <v>203</v>
      </c>
      <c r="AD82" s="22">
        <v>1256.0</v>
      </c>
      <c r="AE82" s="19" t="s">
        <v>203</v>
      </c>
      <c r="AF82" s="22">
        <v>1263.0</v>
      </c>
      <c r="AG82" s="22">
        <v>1197.0</v>
      </c>
      <c r="AH82" s="22">
        <v>1229.0</v>
      </c>
      <c r="AI82" s="21">
        <v>992.0</v>
      </c>
      <c r="AJ82" s="22">
        <v>1229.0</v>
      </c>
      <c r="AK82" s="19" t="s">
        <v>203</v>
      </c>
      <c r="AL82" s="22">
        <v>1229.0</v>
      </c>
      <c r="AM82" s="19" t="s">
        <v>203</v>
      </c>
      <c r="AN82" s="21">
        <v>634.0</v>
      </c>
      <c r="AO82" s="19" t="s">
        <v>203</v>
      </c>
      <c r="AP82" s="21">
        <v>862.0</v>
      </c>
      <c r="AQ82" s="19" t="s">
        <v>203</v>
      </c>
      <c r="AR82" s="21">
        <v>283.0</v>
      </c>
      <c r="AS82" s="19" t="s">
        <v>203</v>
      </c>
      <c r="AT82" s="19" t="s">
        <v>203</v>
      </c>
      <c r="AU82" s="22">
        <v>1640.0</v>
      </c>
      <c r="AV82" s="19" t="s">
        <v>203</v>
      </c>
      <c r="AW82" s="22">
        <v>4600.0</v>
      </c>
      <c r="AX82" s="22">
        <v>1345.0</v>
      </c>
      <c r="AY82" s="22">
        <v>3880.0</v>
      </c>
      <c r="AZ82" s="22">
        <v>3812.0</v>
      </c>
      <c r="BA82" s="22">
        <v>2448.0</v>
      </c>
      <c r="BB82" s="22">
        <v>2340.0</v>
      </c>
      <c r="BC82" s="22">
        <v>1650.0</v>
      </c>
      <c r="BD82" s="22">
        <v>1670.0</v>
      </c>
      <c r="BE82" s="22">
        <v>1630.0</v>
      </c>
      <c r="BF82" s="19" t="s">
        <v>203</v>
      </c>
      <c r="BG82" s="19" t="s">
        <v>203</v>
      </c>
      <c r="BH82" s="21">
        <v>17.0</v>
      </c>
      <c r="BI82" s="21">
        <v>1.0</v>
      </c>
      <c r="BJ82" s="19" t="s">
        <v>203</v>
      </c>
      <c r="BK82" s="22">
        <v>2140.0</v>
      </c>
      <c r="BL82" s="21">
        <v>500.0</v>
      </c>
      <c r="BM82" s="19" t="s">
        <v>203</v>
      </c>
      <c r="BN82" s="19" t="s">
        <v>203</v>
      </c>
      <c r="BO82" s="19" t="s">
        <v>203</v>
      </c>
      <c r="BP82" s="19" t="s">
        <v>203</v>
      </c>
      <c r="BQ82" s="19" t="s">
        <v>203</v>
      </c>
      <c r="BR82" s="19" t="s">
        <v>203</v>
      </c>
      <c r="BS82" s="19" t="s">
        <v>203</v>
      </c>
      <c r="BT82" s="19" t="s">
        <v>203</v>
      </c>
      <c r="BU82" s="22">
        <v>6600.0</v>
      </c>
      <c r="BV82" s="22">
        <v>2000.0</v>
      </c>
      <c r="BW82" s="19" t="s">
        <v>203</v>
      </c>
      <c r="BX82" s="19" t="s">
        <v>203</v>
      </c>
      <c r="BY82" s="19" t="s">
        <v>203</v>
      </c>
      <c r="BZ82" s="22">
        <v>1910.0</v>
      </c>
      <c r="CA82" s="21">
        <v>565.0</v>
      </c>
      <c r="CB82" s="19" t="s">
        <v>203</v>
      </c>
      <c r="CC82" s="19" t="s">
        <v>203</v>
      </c>
      <c r="CD82" s="19" t="s">
        <v>203</v>
      </c>
      <c r="CE82" s="22">
        <v>5110.0</v>
      </c>
      <c r="CF82" s="22">
        <v>1230.0</v>
      </c>
      <c r="CG82" s="19" t="s">
        <v>203</v>
      </c>
      <c r="CH82" s="19" t="s">
        <v>203</v>
      </c>
      <c r="CI82" s="19" t="s">
        <v>203</v>
      </c>
      <c r="CJ82" s="22">
        <v>5012.0</v>
      </c>
      <c r="CK82" s="22">
        <v>1200.0</v>
      </c>
      <c r="CL82" s="19" t="s">
        <v>203</v>
      </c>
      <c r="CM82" s="19" t="s">
        <v>203</v>
      </c>
      <c r="CN82" s="19" t="s">
        <v>203</v>
      </c>
      <c r="CO82" s="22">
        <v>3142.0</v>
      </c>
      <c r="CP82" s="21">
        <v>694.0</v>
      </c>
      <c r="CQ82" s="19" t="s">
        <v>203</v>
      </c>
      <c r="CR82" s="19" t="s">
        <v>203</v>
      </c>
      <c r="CS82" s="19" t="s">
        <v>203</v>
      </c>
      <c r="CT82" s="22">
        <v>3665.0</v>
      </c>
      <c r="CU82" s="22">
        <v>1325.0</v>
      </c>
      <c r="CV82" s="19" t="s">
        <v>203</v>
      </c>
      <c r="CW82" s="19" t="s">
        <v>203</v>
      </c>
      <c r="CX82" s="19" t="s">
        <v>203</v>
      </c>
      <c r="CY82" s="22">
        <v>2110.0</v>
      </c>
      <c r="CZ82" s="21">
        <v>460.0</v>
      </c>
      <c r="DA82" s="19" t="s">
        <v>203</v>
      </c>
      <c r="DB82" s="19" t="s">
        <v>203</v>
      </c>
      <c r="DC82" s="19" t="s">
        <v>203</v>
      </c>
      <c r="DD82" s="22">
        <v>2110.0</v>
      </c>
      <c r="DE82" s="21">
        <v>440.0</v>
      </c>
      <c r="DF82" s="19" t="s">
        <v>203</v>
      </c>
      <c r="DG82" s="19" t="s">
        <v>203</v>
      </c>
      <c r="DH82" s="19" t="s">
        <v>203</v>
      </c>
      <c r="DI82" s="22">
        <v>3650.0</v>
      </c>
      <c r="DJ82" s="22">
        <v>2020.0</v>
      </c>
      <c r="DK82" s="19" t="s">
        <v>203</v>
      </c>
      <c r="DL82" s="19" t="s">
        <v>203</v>
      </c>
      <c r="DM82" s="19" t="s">
        <v>203</v>
      </c>
      <c r="DN82" s="19" t="s">
        <v>203</v>
      </c>
      <c r="DO82" s="19" t="s">
        <v>203</v>
      </c>
      <c r="DP82" s="19" t="s">
        <v>203</v>
      </c>
      <c r="DQ82" s="19" t="s">
        <v>203</v>
      </c>
      <c r="DR82" s="19" t="s">
        <v>203</v>
      </c>
      <c r="DS82" s="22">
        <v>2765.0</v>
      </c>
      <c r="DT82" s="22">
        <v>1471.0</v>
      </c>
      <c r="DU82" s="22">
        <v>22541.0</v>
      </c>
      <c r="DV82" s="22">
        <v>7126.0</v>
      </c>
      <c r="DW82" s="21">
        <v>170.0</v>
      </c>
      <c r="DX82" s="21">
        <v>87.0</v>
      </c>
      <c r="DY82" s="22">
        <v>1074.0</v>
      </c>
      <c r="DZ82" s="21">
        <v>269.0</v>
      </c>
      <c r="EA82" s="21">
        <v>268.0</v>
      </c>
      <c r="EB82" s="21">
        <v>100.0</v>
      </c>
      <c r="EC82" s="19" t="s">
        <v>203</v>
      </c>
      <c r="ED82" s="21">
        <v>168.0</v>
      </c>
      <c r="EE82" s="21">
        <v>166.0</v>
      </c>
      <c r="EF82" s="21">
        <v>442.0</v>
      </c>
      <c r="EG82" s="21">
        <v>312.0</v>
      </c>
    </row>
    <row r="83" ht="15.75" customHeight="1">
      <c r="A83" s="19" t="s">
        <v>200</v>
      </c>
      <c r="B83" s="19" t="s">
        <v>207</v>
      </c>
      <c r="C83" s="20">
        <v>44521.0</v>
      </c>
      <c r="D83" s="19" t="s">
        <v>202</v>
      </c>
      <c r="E83" s="21">
        <v>10.0</v>
      </c>
      <c r="F83" s="21">
        <v>220.0</v>
      </c>
      <c r="G83" s="21">
        <v>24.0</v>
      </c>
      <c r="H83" s="21">
        <v>0.0</v>
      </c>
      <c r="I83" s="21">
        <v>440.0</v>
      </c>
      <c r="J83" s="19" t="s">
        <v>203</v>
      </c>
      <c r="K83" s="19" t="s">
        <v>203</v>
      </c>
      <c r="L83" s="21">
        <v>240.0</v>
      </c>
      <c r="M83" s="21">
        <v>499.0</v>
      </c>
      <c r="N83" s="19" t="s">
        <v>203</v>
      </c>
      <c r="O83" s="21">
        <v>550.0</v>
      </c>
      <c r="P83" s="19" t="s">
        <v>203</v>
      </c>
      <c r="Q83" s="21">
        <v>463.0</v>
      </c>
      <c r="R83" s="19" t="s">
        <v>203</v>
      </c>
      <c r="S83" s="21">
        <v>463.0</v>
      </c>
      <c r="T83" s="21">
        <v>499.0</v>
      </c>
      <c r="U83" s="19" t="s">
        <v>203</v>
      </c>
      <c r="V83" s="21">
        <v>550.0</v>
      </c>
      <c r="W83" s="19" t="s">
        <v>203</v>
      </c>
      <c r="X83" s="21">
        <v>463.0</v>
      </c>
      <c r="Y83" s="19" t="s">
        <v>203</v>
      </c>
      <c r="Z83" s="21">
        <v>497.0</v>
      </c>
      <c r="AA83" s="19" t="s">
        <v>203</v>
      </c>
      <c r="AB83" s="21">
        <v>550.0</v>
      </c>
      <c r="AC83" s="19" t="s">
        <v>203</v>
      </c>
      <c r="AD83" s="21">
        <v>455.0</v>
      </c>
      <c r="AE83" s="19" t="s">
        <v>203</v>
      </c>
      <c r="AF83" s="21">
        <v>491.0</v>
      </c>
      <c r="AG83" s="21">
        <v>552.0</v>
      </c>
      <c r="AH83" s="21">
        <v>524.0</v>
      </c>
      <c r="AI83" s="21">
        <v>388.0</v>
      </c>
      <c r="AJ83" s="21">
        <v>524.0</v>
      </c>
      <c r="AK83" s="19" t="s">
        <v>203</v>
      </c>
      <c r="AL83" s="21">
        <v>524.0</v>
      </c>
      <c r="AM83" s="19" t="s">
        <v>203</v>
      </c>
      <c r="AN83" s="21">
        <v>354.0</v>
      </c>
      <c r="AO83" s="19" t="s">
        <v>203</v>
      </c>
      <c r="AP83" s="21">
        <v>456.0</v>
      </c>
      <c r="AQ83" s="19" t="s">
        <v>203</v>
      </c>
      <c r="AR83" s="21">
        <v>106.0</v>
      </c>
      <c r="AS83" s="19" t="s">
        <v>203</v>
      </c>
      <c r="AT83" s="19" t="s">
        <v>203</v>
      </c>
      <c r="AU83" s="21">
        <v>480.0</v>
      </c>
      <c r="AV83" s="19" t="s">
        <v>203</v>
      </c>
      <c r="AW83" s="22">
        <v>1880.0</v>
      </c>
      <c r="AX83" s="21">
        <v>515.0</v>
      </c>
      <c r="AY83" s="22">
        <v>1570.0</v>
      </c>
      <c r="AZ83" s="22">
        <v>1546.0</v>
      </c>
      <c r="BA83" s="22">
        <v>1043.0</v>
      </c>
      <c r="BB83" s="22">
        <v>1035.0</v>
      </c>
      <c r="BC83" s="21">
        <v>620.0</v>
      </c>
      <c r="BD83" s="21">
        <v>620.0</v>
      </c>
      <c r="BE83" s="21">
        <v>885.0</v>
      </c>
      <c r="BF83" s="19" t="s">
        <v>203</v>
      </c>
      <c r="BG83" s="21">
        <v>1.0</v>
      </c>
      <c r="BH83" s="21">
        <v>12.0</v>
      </c>
      <c r="BI83" s="19" t="s">
        <v>203</v>
      </c>
      <c r="BJ83" s="19" t="s">
        <v>203</v>
      </c>
      <c r="BK83" s="21">
        <v>400.0</v>
      </c>
      <c r="BL83" s="19" t="s">
        <v>203</v>
      </c>
      <c r="BM83" s="19" t="s">
        <v>203</v>
      </c>
      <c r="BN83" s="19" t="s">
        <v>203</v>
      </c>
      <c r="BO83" s="19" t="s">
        <v>203</v>
      </c>
      <c r="BP83" s="19" t="s">
        <v>203</v>
      </c>
      <c r="BQ83" s="19" t="s">
        <v>203</v>
      </c>
      <c r="BR83" s="19" t="s">
        <v>203</v>
      </c>
      <c r="BS83" s="19" t="s">
        <v>203</v>
      </c>
      <c r="BT83" s="19" t="s">
        <v>203</v>
      </c>
      <c r="BU83" s="22">
        <v>2420.0</v>
      </c>
      <c r="BV83" s="21">
        <v>680.0</v>
      </c>
      <c r="BW83" s="19" t="s">
        <v>203</v>
      </c>
      <c r="BX83" s="19" t="s">
        <v>203</v>
      </c>
      <c r="BY83" s="19" t="s">
        <v>203</v>
      </c>
      <c r="BZ83" s="21">
        <v>700.0</v>
      </c>
      <c r="CA83" s="21">
        <v>235.0</v>
      </c>
      <c r="CB83" s="19" t="s">
        <v>203</v>
      </c>
      <c r="CC83" s="19" t="s">
        <v>203</v>
      </c>
      <c r="CD83" s="19" t="s">
        <v>203</v>
      </c>
      <c r="CE83" s="22">
        <v>1860.0</v>
      </c>
      <c r="CF83" s="21">
        <v>334.0</v>
      </c>
      <c r="CG83" s="19" t="s">
        <v>203</v>
      </c>
      <c r="CH83" s="19" t="s">
        <v>203</v>
      </c>
      <c r="CI83" s="19" t="s">
        <v>203</v>
      </c>
      <c r="CJ83" s="22">
        <v>1890.0</v>
      </c>
      <c r="CK83" s="21">
        <v>392.0</v>
      </c>
      <c r="CL83" s="19" t="s">
        <v>203</v>
      </c>
      <c r="CM83" s="19" t="s">
        <v>203</v>
      </c>
      <c r="CN83" s="19" t="s">
        <v>203</v>
      </c>
      <c r="CO83" s="22">
        <v>1189.0</v>
      </c>
      <c r="CP83" s="21">
        <v>198.0</v>
      </c>
      <c r="CQ83" s="19" t="s">
        <v>203</v>
      </c>
      <c r="CR83" s="19" t="s">
        <v>203</v>
      </c>
      <c r="CS83" s="19" t="s">
        <v>203</v>
      </c>
      <c r="CT83" s="22">
        <v>1430.0</v>
      </c>
      <c r="CU83" s="21">
        <v>480.0</v>
      </c>
      <c r="CV83" s="19" t="s">
        <v>203</v>
      </c>
      <c r="CW83" s="19" t="s">
        <v>203</v>
      </c>
      <c r="CX83" s="19" t="s">
        <v>203</v>
      </c>
      <c r="CY83" s="21">
        <v>780.0</v>
      </c>
      <c r="CZ83" s="21">
        <v>160.0</v>
      </c>
      <c r="DA83" s="19" t="s">
        <v>203</v>
      </c>
      <c r="DB83" s="21">
        <v>10.0</v>
      </c>
      <c r="DC83" s="19" t="s">
        <v>203</v>
      </c>
      <c r="DD83" s="21">
        <v>780.0</v>
      </c>
      <c r="DE83" s="21">
        <v>170.0</v>
      </c>
      <c r="DF83" s="19" t="s">
        <v>203</v>
      </c>
      <c r="DG83" s="19" t="s">
        <v>203</v>
      </c>
      <c r="DH83" s="19" t="s">
        <v>203</v>
      </c>
      <c r="DI83" s="22">
        <v>1530.0</v>
      </c>
      <c r="DJ83" s="21">
        <v>740.0</v>
      </c>
      <c r="DK83" s="19" t="s">
        <v>203</v>
      </c>
      <c r="DL83" s="19" t="s">
        <v>203</v>
      </c>
      <c r="DM83" s="19" t="s">
        <v>203</v>
      </c>
      <c r="DN83" s="19" t="s">
        <v>203</v>
      </c>
      <c r="DO83" s="19" t="s">
        <v>203</v>
      </c>
      <c r="DP83" s="19" t="s">
        <v>203</v>
      </c>
      <c r="DQ83" s="19" t="s">
        <v>203</v>
      </c>
      <c r="DR83" s="19" t="s">
        <v>203</v>
      </c>
      <c r="DS83" s="21">
        <v>699.0</v>
      </c>
      <c r="DT83" s="21">
        <v>326.0</v>
      </c>
      <c r="DU83" s="22">
        <v>6770.0</v>
      </c>
      <c r="DV83" s="22">
        <v>1335.0</v>
      </c>
      <c r="DW83" s="21">
        <v>34.0</v>
      </c>
      <c r="DX83" s="21">
        <v>5.0</v>
      </c>
      <c r="DY83" s="21">
        <v>273.0</v>
      </c>
      <c r="DZ83" s="21">
        <v>69.0</v>
      </c>
      <c r="EA83" s="21">
        <v>102.0</v>
      </c>
      <c r="EB83" s="21">
        <v>20.0</v>
      </c>
      <c r="EC83" s="19" t="s">
        <v>203</v>
      </c>
      <c r="ED83" s="21">
        <v>69.0</v>
      </c>
      <c r="EE83" s="21">
        <v>66.0</v>
      </c>
      <c r="EF83" s="19" t="s">
        <v>203</v>
      </c>
      <c r="EG83" s="19" t="s">
        <v>203</v>
      </c>
    </row>
    <row r="84" ht="15.75" customHeight="1">
      <c r="A84" s="19" t="s">
        <v>200</v>
      </c>
      <c r="B84" s="19" t="s">
        <v>208</v>
      </c>
      <c r="C84" s="20">
        <v>44521.0</v>
      </c>
      <c r="D84" s="19" t="s">
        <v>202</v>
      </c>
      <c r="E84" s="21">
        <v>19.0</v>
      </c>
      <c r="F84" s="21">
        <v>278.0</v>
      </c>
      <c r="G84" s="21">
        <v>84.0</v>
      </c>
      <c r="H84" s="21">
        <v>85.0</v>
      </c>
      <c r="I84" s="22">
        <v>1786.0</v>
      </c>
      <c r="J84" s="19" t="s">
        <v>203</v>
      </c>
      <c r="K84" s="19" t="s">
        <v>203</v>
      </c>
      <c r="L84" s="21">
        <v>790.0</v>
      </c>
      <c r="M84" s="22">
        <v>1957.0</v>
      </c>
      <c r="N84" s="19" t="s">
        <v>203</v>
      </c>
      <c r="O84" s="22">
        <v>1759.0</v>
      </c>
      <c r="P84" s="19" t="s">
        <v>203</v>
      </c>
      <c r="Q84" s="22">
        <v>1687.0</v>
      </c>
      <c r="R84" s="19" t="s">
        <v>203</v>
      </c>
      <c r="S84" s="22">
        <v>1687.0</v>
      </c>
      <c r="T84" s="22">
        <v>1957.0</v>
      </c>
      <c r="U84" s="19" t="s">
        <v>203</v>
      </c>
      <c r="V84" s="22">
        <v>1759.0</v>
      </c>
      <c r="W84" s="19" t="s">
        <v>203</v>
      </c>
      <c r="X84" s="22">
        <v>1687.0</v>
      </c>
      <c r="Y84" s="19" t="s">
        <v>203</v>
      </c>
      <c r="Z84" s="22">
        <v>1957.0</v>
      </c>
      <c r="AA84" s="19" t="s">
        <v>203</v>
      </c>
      <c r="AB84" s="22">
        <v>1759.0</v>
      </c>
      <c r="AC84" s="19" t="s">
        <v>203</v>
      </c>
      <c r="AD84" s="22">
        <v>1687.0</v>
      </c>
      <c r="AE84" s="19" t="s">
        <v>203</v>
      </c>
      <c r="AF84" s="22">
        <v>1949.0</v>
      </c>
      <c r="AG84" s="22">
        <v>1756.0</v>
      </c>
      <c r="AH84" s="22">
        <v>1627.0</v>
      </c>
      <c r="AI84" s="22">
        <v>1186.0</v>
      </c>
      <c r="AJ84" s="22">
        <v>1627.0</v>
      </c>
      <c r="AK84" s="19" t="s">
        <v>203</v>
      </c>
      <c r="AL84" s="22">
        <v>1627.0</v>
      </c>
      <c r="AM84" s="19" t="s">
        <v>203</v>
      </c>
      <c r="AN84" s="22">
        <v>1201.0</v>
      </c>
      <c r="AO84" s="19" t="s">
        <v>203</v>
      </c>
      <c r="AP84" s="22">
        <v>1463.0</v>
      </c>
      <c r="AQ84" s="19" t="s">
        <v>203</v>
      </c>
      <c r="AR84" s="21">
        <v>424.0</v>
      </c>
      <c r="AS84" s="19" t="s">
        <v>203</v>
      </c>
      <c r="AT84" s="19" t="s">
        <v>203</v>
      </c>
      <c r="AU84" s="22">
        <v>2020.0</v>
      </c>
      <c r="AV84" s="19" t="s">
        <v>203</v>
      </c>
      <c r="AW84" s="22">
        <v>6540.0</v>
      </c>
      <c r="AX84" s="22">
        <v>1725.0</v>
      </c>
      <c r="AY84" s="22">
        <v>5420.0</v>
      </c>
      <c r="AZ84" s="22">
        <v>5452.0</v>
      </c>
      <c r="BA84" s="22">
        <v>3703.0</v>
      </c>
      <c r="BB84" s="22">
        <v>3015.0</v>
      </c>
      <c r="BC84" s="22">
        <v>1940.0</v>
      </c>
      <c r="BD84" s="22">
        <v>1910.0</v>
      </c>
      <c r="BE84" s="22">
        <v>5270.0</v>
      </c>
      <c r="BF84" s="19" t="s">
        <v>203</v>
      </c>
      <c r="BG84" s="21">
        <v>2.0</v>
      </c>
      <c r="BH84" s="21">
        <v>10.0</v>
      </c>
      <c r="BI84" s="19" t="s">
        <v>203</v>
      </c>
      <c r="BJ84" s="19" t="s">
        <v>203</v>
      </c>
      <c r="BK84" s="22">
        <v>2120.0</v>
      </c>
      <c r="BL84" s="21">
        <v>520.0</v>
      </c>
      <c r="BM84" s="19" t="s">
        <v>203</v>
      </c>
      <c r="BN84" s="19" t="s">
        <v>203</v>
      </c>
      <c r="BO84" s="19" t="s">
        <v>203</v>
      </c>
      <c r="BP84" s="19" t="s">
        <v>203</v>
      </c>
      <c r="BQ84" s="19" t="s">
        <v>203</v>
      </c>
      <c r="BR84" s="19" t="s">
        <v>203</v>
      </c>
      <c r="BS84" s="19" t="s">
        <v>203</v>
      </c>
      <c r="BT84" s="19" t="s">
        <v>203</v>
      </c>
      <c r="BU84" s="22">
        <v>7200.0</v>
      </c>
      <c r="BV84" s="22">
        <v>1520.0</v>
      </c>
      <c r="BW84" s="19" t="s">
        <v>203</v>
      </c>
      <c r="BX84" s="19" t="s">
        <v>203</v>
      </c>
      <c r="BY84" s="19" t="s">
        <v>203</v>
      </c>
      <c r="BZ84" s="22">
        <v>1820.0</v>
      </c>
      <c r="CA84" s="21">
        <v>705.0</v>
      </c>
      <c r="CB84" s="19" t="s">
        <v>203</v>
      </c>
      <c r="CC84" s="19" t="s">
        <v>203</v>
      </c>
      <c r="CD84" s="19" t="s">
        <v>203</v>
      </c>
      <c r="CE84" s="22">
        <v>5880.0</v>
      </c>
      <c r="CF84" s="21">
        <v>920.0</v>
      </c>
      <c r="CG84" s="19" t="s">
        <v>203</v>
      </c>
      <c r="CH84" s="19" t="s">
        <v>203</v>
      </c>
      <c r="CI84" s="19" t="s">
        <v>203</v>
      </c>
      <c r="CJ84" s="22">
        <v>5386.0</v>
      </c>
      <c r="CK84" s="21">
        <v>826.0</v>
      </c>
      <c r="CL84" s="19" t="s">
        <v>203</v>
      </c>
      <c r="CM84" s="19" t="s">
        <v>203</v>
      </c>
      <c r="CN84" s="19" t="s">
        <v>203</v>
      </c>
      <c r="CO84" s="22">
        <v>3749.0</v>
      </c>
      <c r="CP84" s="21">
        <v>538.0</v>
      </c>
      <c r="CQ84" s="19" t="s">
        <v>203</v>
      </c>
      <c r="CR84" s="19" t="s">
        <v>203</v>
      </c>
      <c r="CS84" s="19" t="s">
        <v>203</v>
      </c>
      <c r="CT84" s="22">
        <v>3375.0</v>
      </c>
      <c r="CU84" s="22">
        <v>2125.0</v>
      </c>
      <c r="CV84" s="19" t="s">
        <v>203</v>
      </c>
      <c r="CW84" s="19" t="s">
        <v>203</v>
      </c>
      <c r="CX84" s="19" t="s">
        <v>203</v>
      </c>
      <c r="CY84" s="22">
        <v>2340.0</v>
      </c>
      <c r="CZ84" s="22">
        <v>1080.0</v>
      </c>
      <c r="DA84" s="19" t="s">
        <v>203</v>
      </c>
      <c r="DB84" s="19" t="s">
        <v>203</v>
      </c>
      <c r="DC84" s="19" t="s">
        <v>203</v>
      </c>
      <c r="DD84" s="22">
        <v>2250.0</v>
      </c>
      <c r="DE84" s="22">
        <v>1020.0</v>
      </c>
      <c r="DF84" s="19" t="s">
        <v>203</v>
      </c>
      <c r="DG84" s="19" t="s">
        <v>203</v>
      </c>
      <c r="DH84" s="19" t="s">
        <v>203</v>
      </c>
      <c r="DI84" s="22">
        <v>3360.0</v>
      </c>
      <c r="DJ84" s="22">
        <v>1700.0</v>
      </c>
      <c r="DK84" s="19" t="s">
        <v>203</v>
      </c>
      <c r="DL84" s="19" t="s">
        <v>203</v>
      </c>
      <c r="DM84" s="19" t="s">
        <v>203</v>
      </c>
      <c r="DN84" s="19" t="s">
        <v>203</v>
      </c>
      <c r="DO84" s="19" t="s">
        <v>203</v>
      </c>
      <c r="DP84" s="19" t="s">
        <v>203</v>
      </c>
      <c r="DQ84" s="19" t="s">
        <v>203</v>
      </c>
      <c r="DR84" s="19" t="s">
        <v>203</v>
      </c>
      <c r="DS84" s="22">
        <v>2222.0</v>
      </c>
      <c r="DT84" s="22">
        <v>2421.0</v>
      </c>
      <c r="DU84" s="22">
        <v>21560.0</v>
      </c>
      <c r="DV84" s="22">
        <v>5195.0</v>
      </c>
      <c r="DW84" s="21">
        <v>231.0</v>
      </c>
      <c r="DX84" s="19" t="s">
        <v>203</v>
      </c>
      <c r="DY84" s="21">
        <v>591.0</v>
      </c>
      <c r="DZ84" s="21">
        <v>25.0</v>
      </c>
      <c r="EA84" s="21">
        <v>253.0</v>
      </c>
      <c r="EB84" s="21">
        <v>92.0</v>
      </c>
      <c r="EC84" s="21">
        <v>4.0</v>
      </c>
      <c r="ED84" s="21">
        <v>238.0</v>
      </c>
      <c r="EE84" s="21">
        <v>237.0</v>
      </c>
      <c r="EF84" s="21">
        <v>18.0</v>
      </c>
      <c r="EG84" s="21">
        <v>31.0</v>
      </c>
    </row>
    <row r="85" ht="15.75" customHeight="1">
      <c r="A85" s="19" t="s">
        <v>200</v>
      </c>
      <c r="B85" s="19" t="s">
        <v>205</v>
      </c>
      <c r="C85" s="20">
        <v>44521.0</v>
      </c>
      <c r="D85" s="19" t="s">
        <v>202</v>
      </c>
      <c r="E85" s="21">
        <v>17.0</v>
      </c>
      <c r="F85" s="21">
        <v>267.0</v>
      </c>
      <c r="G85" s="21">
        <v>67.0</v>
      </c>
      <c r="H85" s="21">
        <v>0.0</v>
      </c>
      <c r="I85" s="21">
        <v>784.0</v>
      </c>
      <c r="J85" s="19" t="s">
        <v>203</v>
      </c>
      <c r="K85" s="19" t="s">
        <v>203</v>
      </c>
      <c r="L85" s="21">
        <v>291.0</v>
      </c>
      <c r="M85" s="21">
        <v>839.0</v>
      </c>
      <c r="N85" s="19" t="s">
        <v>203</v>
      </c>
      <c r="O85" s="21">
        <v>805.0</v>
      </c>
      <c r="P85" s="19" t="s">
        <v>203</v>
      </c>
      <c r="Q85" s="21">
        <v>828.0</v>
      </c>
      <c r="R85" s="19" t="s">
        <v>203</v>
      </c>
      <c r="S85" s="21">
        <v>828.0</v>
      </c>
      <c r="T85" s="21">
        <v>839.0</v>
      </c>
      <c r="U85" s="19" t="s">
        <v>203</v>
      </c>
      <c r="V85" s="21">
        <v>805.0</v>
      </c>
      <c r="W85" s="19" t="s">
        <v>203</v>
      </c>
      <c r="X85" s="21">
        <v>828.0</v>
      </c>
      <c r="Y85" s="19" t="s">
        <v>203</v>
      </c>
      <c r="Z85" s="21">
        <v>839.0</v>
      </c>
      <c r="AA85" s="19" t="s">
        <v>203</v>
      </c>
      <c r="AB85" s="21">
        <v>805.0</v>
      </c>
      <c r="AC85" s="19" t="s">
        <v>203</v>
      </c>
      <c r="AD85" s="21">
        <v>828.0</v>
      </c>
      <c r="AE85" s="19" t="s">
        <v>203</v>
      </c>
      <c r="AF85" s="21">
        <v>839.0</v>
      </c>
      <c r="AG85" s="21">
        <v>805.0</v>
      </c>
      <c r="AH85" s="21">
        <v>766.0</v>
      </c>
      <c r="AI85" s="21">
        <v>592.0</v>
      </c>
      <c r="AJ85" s="21">
        <v>766.0</v>
      </c>
      <c r="AK85" s="19" t="s">
        <v>203</v>
      </c>
      <c r="AL85" s="21">
        <v>766.0</v>
      </c>
      <c r="AM85" s="19" t="s">
        <v>203</v>
      </c>
      <c r="AN85" s="21">
        <v>767.0</v>
      </c>
      <c r="AO85" s="19" t="s">
        <v>203</v>
      </c>
      <c r="AP85" s="21">
        <v>812.0</v>
      </c>
      <c r="AQ85" s="19" t="s">
        <v>203</v>
      </c>
      <c r="AR85" s="21">
        <v>344.0</v>
      </c>
      <c r="AS85" s="19" t="s">
        <v>203</v>
      </c>
      <c r="AT85" s="19" t="s">
        <v>203</v>
      </c>
      <c r="AU85" s="21">
        <v>980.0</v>
      </c>
      <c r="AV85" s="19" t="s">
        <v>203</v>
      </c>
      <c r="AW85" s="22">
        <v>2940.0</v>
      </c>
      <c r="AX85" s="21">
        <v>865.0</v>
      </c>
      <c r="AY85" s="22">
        <v>2550.0</v>
      </c>
      <c r="AZ85" s="22">
        <v>2530.0</v>
      </c>
      <c r="BA85" s="22">
        <v>1589.0</v>
      </c>
      <c r="BB85" s="22">
        <v>1450.0</v>
      </c>
      <c r="BC85" s="21">
        <v>870.0</v>
      </c>
      <c r="BD85" s="21">
        <v>870.0</v>
      </c>
      <c r="BE85" s="22">
        <v>1670.0</v>
      </c>
      <c r="BF85" s="19" t="s">
        <v>203</v>
      </c>
      <c r="BG85" s="21">
        <v>2.0</v>
      </c>
      <c r="BH85" s="21">
        <v>12.0</v>
      </c>
      <c r="BI85" s="19" t="s">
        <v>203</v>
      </c>
      <c r="BJ85" s="19" t="s">
        <v>203</v>
      </c>
      <c r="BK85" s="22">
        <v>1440.0</v>
      </c>
      <c r="BL85" s="21">
        <v>460.0</v>
      </c>
      <c r="BM85" s="19" t="s">
        <v>203</v>
      </c>
      <c r="BN85" s="19" t="s">
        <v>203</v>
      </c>
      <c r="BO85" s="19" t="s">
        <v>203</v>
      </c>
      <c r="BP85" s="19" t="s">
        <v>203</v>
      </c>
      <c r="BQ85" s="19" t="s">
        <v>203</v>
      </c>
      <c r="BR85" s="19" t="s">
        <v>203</v>
      </c>
      <c r="BS85" s="19" t="s">
        <v>203</v>
      </c>
      <c r="BT85" s="19" t="s">
        <v>203</v>
      </c>
      <c r="BU85" s="22">
        <v>4380.0</v>
      </c>
      <c r="BV85" s="22">
        <v>1440.0</v>
      </c>
      <c r="BW85" s="19" t="s">
        <v>203</v>
      </c>
      <c r="BX85" s="19" t="s">
        <v>203</v>
      </c>
      <c r="BY85" s="19" t="s">
        <v>203</v>
      </c>
      <c r="BZ85" s="22">
        <v>1225.0</v>
      </c>
      <c r="CA85" s="21">
        <v>370.0</v>
      </c>
      <c r="CB85" s="19" t="s">
        <v>203</v>
      </c>
      <c r="CC85" s="19" t="s">
        <v>203</v>
      </c>
      <c r="CD85" s="19" t="s">
        <v>203</v>
      </c>
      <c r="CE85" s="22">
        <v>3280.0</v>
      </c>
      <c r="CF85" s="21">
        <v>830.0</v>
      </c>
      <c r="CG85" s="19" t="s">
        <v>203</v>
      </c>
      <c r="CH85" s="19" t="s">
        <v>203</v>
      </c>
      <c r="CI85" s="19" t="s">
        <v>203</v>
      </c>
      <c r="CJ85" s="22">
        <v>3338.0</v>
      </c>
      <c r="CK85" s="21">
        <v>808.0</v>
      </c>
      <c r="CL85" s="19" t="s">
        <v>203</v>
      </c>
      <c r="CM85" s="19" t="s">
        <v>203</v>
      </c>
      <c r="CN85" s="19" t="s">
        <v>203</v>
      </c>
      <c r="CO85" s="22">
        <v>2171.0</v>
      </c>
      <c r="CP85" s="21">
        <v>482.0</v>
      </c>
      <c r="CQ85" s="19" t="s">
        <v>203</v>
      </c>
      <c r="CR85" s="19" t="s">
        <v>203</v>
      </c>
      <c r="CS85" s="19" t="s">
        <v>203</v>
      </c>
      <c r="CT85" s="22">
        <v>2660.0</v>
      </c>
      <c r="CU85" s="22">
        <v>1210.0</v>
      </c>
      <c r="CV85" s="19" t="s">
        <v>203</v>
      </c>
      <c r="CW85" s="19" t="s">
        <v>203</v>
      </c>
      <c r="CX85" s="19" t="s">
        <v>203</v>
      </c>
      <c r="CY85" s="22">
        <v>1400.0</v>
      </c>
      <c r="CZ85" s="21">
        <v>540.0</v>
      </c>
      <c r="DA85" s="19" t="s">
        <v>203</v>
      </c>
      <c r="DB85" s="19" t="s">
        <v>203</v>
      </c>
      <c r="DC85" s="19" t="s">
        <v>203</v>
      </c>
      <c r="DD85" s="22">
        <v>1390.0</v>
      </c>
      <c r="DE85" s="21">
        <v>530.0</v>
      </c>
      <c r="DF85" s="19" t="s">
        <v>203</v>
      </c>
      <c r="DG85" s="19" t="s">
        <v>203</v>
      </c>
      <c r="DH85" s="19" t="s">
        <v>203</v>
      </c>
      <c r="DI85" s="22">
        <v>2740.0</v>
      </c>
      <c r="DJ85" s="22">
        <v>1070.0</v>
      </c>
      <c r="DK85" s="19" t="s">
        <v>203</v>
      </c>
      <c r="DL85" s="19" t="s">
        <v>203</v>
      </c>
      <c r="DM85" s="19" t="s">
        <v>203</v>
      </c>
      <c r="DN85" s="19" t="s">
        <v>203</v>
      </c>
      <c r="DO85" s="19" t="s">
        <v>203</v>
      </c>
      <c r="DP85" s="19" t="s">
        <v>203</v>
      </c>
      <c r="DQ85" s="19" t="s">
        <v>203</v>
      </c>
      <c r="DR85" s="19" t="s">
        <v>203</v>
      </c>
      <c r="DS85" s="22">
        <v>1755.0</v>
      </c>
      <c r="DT85" s="21">
        <v>871.0</v>
      </c>
      <c r="DU85" s="22">
        <v>14196.0</v>
      </c>
      <c r="DV85" s="22">
        <v>4387.0</v>
      </c>
      <c r="DW85" s="21">
        <v>72.0</v>
      </c>
      <c r="DX85" s="21">
        <v>23.0</v>
      </c>
      <c r="DY85" s="21">
        <v>646.0</v>
      </c>
      <c r="DZ85" s="21">
        <v>226.0</v>
      </c>
      <c r="EA85" s="21">
        <v>159.0</v>
      </c>
      <c r="EB85" s="21">
        <v>52.0</v>
      </c>
      <c r="EC85" s="19" t="s">
        <v>203</v>
      </c>
      <c r="ED85" s="21">
        <v>107.0</v>
      </c>
      <c r="EE85" s="21">
        <v>107.0</v>
      </c>
      <c r="EF85" s="21">
        <v>26.0</v>
      </c>
      <c r="EG85" s="21">
        <v>5.0</v>
      </c>
    </row>
    <row r="86" ht="15.75" customHeight="1">
      <c r="A86" s="19" t="s">
        <v>200</v>
      </c>
      <c r="B86" s="19" t="s">
        <v>209</v>
      </c>
      <c r="C86" s="20">
        <v>44521.0</v>
      </c>
      <c r="D86" s="19" t="s">
        <v>202</v>
      </c>
      <c r="E86" s="21">
        <v>13.0</v>
      </c>
      <c r="F86" s="21">
        <v>100.0</v>
      </c>
      <c r="G86" s="21">
        <v>91.0</v>
      </c>
      <c r="H86" s="21">
        <v>5.0</v>
      </c>
      <c r="I86" s="21">
        <v>599.0</v>
      </c>
      <c r="J86" s="19" t="s">
        <v>203</v>
      </c>
      <c r="K86" s="19" t="s">
        <v>203</v>
      </c>
      <c r="L86" s="21">
        <v>309.0</v>
      </c>
      <c r="M86" s="21">
        <v>619.0</v>
      </c>
      <c r="N86" s="19" t="s">
        <v>203</v>
      </c>
      <c r="O86" s="21">
        <v>562.0</v>
      </c>
      <c r="P86" s="19" t="s">
        <v>203</v>
      </c>
      <c r="Q86" s="21">
        <v>595.0</v>
      </c>
      <c r="R86" s="19" t="s">
        <v>203</v>
      </c>
      <c r="S86" s="21">
        <v>595.0</v>
      </c>
      <c r="T86" s="21">
        <v>619.0</v>
      </c>
      <c r="U86" s="19" t="s">
        <v>203</v>
      </c>
      <c r="V86" s="21">
        <v>563.0</v>
      </c>
      <c r="W86" s="19" t="s">
        <v>203</v>
      </c>
      <c r="X86" s="21">
        <v>595.0</v>
      </c>
      <c r="Y86" s="19" t="s">
        <v>203</v>
      </c>
      <c r="Z86" s="21">
        <v>619.0</v>
      </c>
      <c r="AA86" s="19" t="s">
        <v>203</v>
      </c>
      <c r="AB86" s="21">
        <v>563.0</v>
      </c>
      <c r="AC86" s="19" t="s">
        <v>203</v>
      </c>
      <c r="AD86" s="21">
        <v>595.0</v>
      </c>
      <c r="AE86" s="19" t="s">
        <v>203</v>
      </c>
      <c r="AF86" s="21">
        <v>583.0</v>
      </c>
      <c r="AG86" s="21">
        <v>565.0</v>
      </c>
      <c r="AH86" s="21">
        <v>593.0</v>
      </c>
      <c r="AI86" s="21">
        <v>533.0</v>
      </c>
      <c r="AJ86" s="21">
        <v>578.0</v>
      </c>
      <c r="AK86" s="19" t="s">
        <v>203</v>
      </c>
      <c r="AL86" s="21">
        <v>578.0</v>
      </c>
      <c r="AM86" s="19" t="s">
        <v>203</v>
      </c>
      <c r="AN86" s="21">
        <v>630.0</v>
      </c>
      <c r="AO86" s="19" t="s">
        <v>203</v>
      </c>
      <c r="AP86" s="21">
        <v>563.0</v>
      </c>
      <c r="AQ86" s="19" t="s">
        <v>203</v>
      </c>
      <c r="AR86" s="21">
        <v>90.0</v>
      </c>
      <c r="AS86" s="19" t="s">
        <v>203</v>
      </c>
      <c r="AT86" s="19" t="s">
        <v>203</v>
      </c>
      <c r="AU86" s="21">
        <v>680.0</v>
      </c>
      <c r="AV86" s="19" t="s">
        <v>203</v>
      </c>
      <c r="AW86" s="22">
        <v>2220.0</v>
      </c>
      <c r="AX86" s="21">
        <v>680.0</v>
      </c>
      <c r="AY86" s="22">
        <v>1910.0</v>
      </c>
      <c r="AZ86" s="22">
        <v>1876.0</v>
      </c>
      <c r="BA86" s="22">
        <v>1264.0</v>
      </c>
      <c r="BB86" s="22">
        <v>1176.0</v>
      </c>
      <c r="BC86" s="21">
        <v>665.0</v>
      </c>
      <c r="BD86" s="21">
        <v>650.0</v>
      </c>
      <c r="BE86" s="22">
        <v>1230.0</v>
      </c>
      <c r="BF86" s="19" t="s">
        <v>203</v>
      </c>
      <c r="BG86" s="21">
        <v>2.0</v>
      </c>
      <c r="BH86" s="21">
        <v>13.0</v>
      </c>
      <c r="BI86" s="19" t="s">
        <v>203</v>
      </c>
      <c r="BJ86" s="19" t="s">
        <v>203</v>
      </c>
      <c r="BK86" s="21">
        <v>720.0</v>
      </c>
      <c r="BL86" s="21">
        <v>140.0</v>
      </c>
      <c r="BM86" s="19" t="s">
        <v>203</v>
      </c>
      <c r="BN86" s="19" t="s">
        <v>203</v>
      </c>
      <c r="BO86" s="19" t="s">
        <v>203</v>
      </c>
      <c r="BP86" s="19" t="s">
        <v>203</v>
      </c>
      <c r="BQ86" s="19" t="s">
        <v>203</v>
      </c>
      <c r="BR86" s="19" t="s">
        <v>203</v>
      </c>
      <c r="BS86" s="19" t="s">
        <v>203</v>
      </c>
      <c r="BT86" s="19" t="s">
        <v>203</v>
      </c>
      <c r="BU86" s="22">
        <v>2480.0</v>
      </c>
      <c r="BV86" s="21">
        <v>520.0</v>
      </c>
      <c r="BW86" s="19" t="s">
        <v>203</v>
      </c>
      <c r="BX86" s="19" t="s">
        <v>203</v>
      </c>
      <c r="BY86" s="19" t="s">
        <v>203</v>
      </c>
      <c r="BZ86" s="21">
        <v>725.0</v>
      </c>
      <c r="CA86" s="21">
        <v>100.0</v>
      </c>
      <c r="CB86" s="19" t="s">
        <v>203</v>
      </c>
      <c r="CC86" s="19" t="s">
        <v>203</v>
      </c>
      <c r="CD86" s="19" t="s">
        <v>203</v>
      </c>
      <c r="CE86" s="22">
        <v>2000.0</v>
      </c>
      <c r="CF86" s="21">
        <v>220.0</v>
      </c>
      <c r="CG86" s="19" t="s">
        <v>203</v>
      </c>
      <c r="CH86" s="19" t="s">
        <v>203</v>
      </c>
      <c r="CI86" s="19" t="s">
        <v>203</v>
      </c>
      <c r="CJ86" s="22">
        <v>1968.0</v>
      </c>
      <c r="CK86" s="21">
        <v>212.0</v>
      </c>
      <c r="CL86" s="19" t="s">
        <v>203</v>
      </c>
      <c r="CM86" s="19" t="s">
        <v>203</v>
      </c>
      <c r="CN86" s="19" t="s">
        <v>203</v>
      </c>
      <c r="CO86" s="22">
        <v>1308.0</v>
      </c>
      <c r="CP86" s="21">
        <v>185.0</v>
      </c>
      <c r="CQ86" s="19" t="s">
        <v>203</v>
      </c>
      <c r="CR86" s="19" t="s">
        <v>203</v>
      </c>
      <c r="CS86" s="19" t="s">
        <v>203</v>
      </c>
      <c r="CT86" s="22">
        <v>1435.0</v>
      </c>
      <c r="CU86" s="21">
        <v>465.0</v>
      </c>
      <c r="CV86" s="19" t="s">
        <v>203</v>
      </c>
      <c r="CW86" s="19" t="s">
        <v>203</v>
      </c>
      <c r="CX86" s="19" t="s">
        <v>203</v>
      </c>
      <c r="CY86" s="21">
        <v>770.0</v>
      </c>
      <c r="CZ86" s="21">
        <v>210.0</v>
      </c>
      <c r="DA86" s="19" t="s">
        <v>203</v>
      </c>
      <c r="DB86" s="19" t="s">
        <v>203</v>
      </c>
      <c r="DC86" s="19" t="s">
        <v>203</v>
      </c>
      <c r="DD86" s="21">
        <v>770.0</v>
      </c>
      <c r="DE86" s="21">
        <v>220.0</v>
      </c>
      <c r="DF86" s="19" t="s">
        <v>203</v>
      </c>
      <c r="DG86" s="19" t="s">
        <v>203</v>
      </c>
      <c r="DH86" s="19" t="s">
        <v>203</v>
      </c>
      <c r="DI86" s="22">
        <v>1550.0</v>
      </c>
      <c r="DJ86" s="21">
        <v>370.0</v>
      </c>
      <c r="DK86" s="19" t="s">
        <v>203</v>
      </c>
      <c r="DL86" s="19" t="s">
        <v>203</v>
      </c>
      <c r="DM86" s="19" t="s">
        <v>203</v>
      </c>
      <c r="DN86" s="19" t="s">
        <v>203</v>
      </c>
      <c r="DO86" s="19" t="s">
        <v>203</v>
      </c>
      <c r="DP86" s="19" t="s">
        <v>203</v>
      </c>
      <c r="DQ86" s="19" t="s">
        <v>203</v>
      </c>
      <c r="DR86" s="19" t="s">
        <v>203</v>
      </c>
      <c r="DS86" s="21">
        <v>855.0</v>
      </c>
      <c r="DT86" s="21">
        <v>812.0</v>
      </c>
      <c r="DU86" s="22">
        <v>7292.0</v>
      </c>
      <c r="DV86" s="22">
        <v>1684.0</v>
      </c>
      <c r="DW86" s="21">
        <v>34.0</v>
      </c>
      <c r="DX86" s="21">
        <v>35.0</v>
      </c>
      <c r="DY86" s="21">
        <v>345.0</v>
      </c>
      <c r="DZ86" s="21">
        <v>86.0</v>
      </c>
      <c r="EA86" s="21">
        <v>94.0</v>
      </c>
      <c r="EB86" s="21">
        <v>28.0</v>
      </c>
      <c r="EC86" s="19" t="s">
        <v>203</v>
      </c>
      <c r="ED86" s="21">
        <v>88.0</v>
      </c>
      <c r="EE86" s="21">
        <v>85.0</v>
      </c>
      <c r="EF86" s="21">
        <v>30.0</v>
      </c>
      <c r="EG86" s="21">
        <v>196.0</v>
      </c>
    </row>
    <row r="87" ht="15.75" customHeight="1">
      <c r="A87" s="19" t="s">
        <v>200</v>
      </c>
      <c r="B87" s="19" t="s">
        <v>204</v>
      </c>
      <c r="C87" s="20">
        <v>44521.0</v>
      </c>
      <c r="D87" s="19" t="s">
        <v>202</v>
      </c>
      <c r="E87" s="21">
        <v>16.0</v>
      </c>
      <c r="F87" s="21">
        <v>300.0</v>
      </c>
      <c r="G87" s="21">
        <v>66.0</v>
      </c>
      <c r="H87" s="21">
        <v>15.0</v>
      </c>
      <c r="I87" s="22">
        <v>1396.0</v>
      </c>
      <c r="J87" s="19" t="s">
        <v>203</v>
      </c>
      <c r="K87" s="19" t="s">
        <v>203</v>
      </c>
      <c r="L87" s="21">
        <v>801.0</v>
      </c>
      <c r="M87" s="22">
        <v>1517.0</v>
      </c>
      <c r="N87" s="19" t="s">
        <v>203</v>
      </c>
      <c r="O87" s="22">
        <v>1453.0</v>
      </c>
      <c r="P87" s="19" t="s">
        <v>203</v>
      </c>
      <c r="Q87" s="22">
        <v>1437.0</v>
      </c>
      <c r="R87" s="19" t="s">
        <v>203</v>
      </c>
      <c r="S87" s="22">
        <v>1437.0</v>
      </c>
      <c r="T87" s="22">
        <v>1517.0</v>
      </c>
      <c r="U87" s="19" t="s">
        <v>203</v>
      </c>
      <c r="V87" s="22">
        <v>1453.0</v>
      </c>
      <c r="W87" s="19" t="s">
        <v>203</v>
      </c>
      <c r="X87" s="22">
        <v>1437.0</v>
      </c>
      <c r="Y87" s="19" t="s">
        <v>203</v>
      </c>
      <c r="Z87" s="22">
        <v>1517.0</v>
      </c>
      <c r="AA87" s="19" t="s">
        <v>203</v>
      </c>
      <c r="AB87" s="22">
        <v>1453.0</v>
      </c>
      <c r="AC87" s="19" t="s">
        <v>203</v>
      </c>
      <c r="AD87" s="22">
        <v>1437.0</v>
      </c>
      <c r="AE87" s="19" t="s">
        <v>203</v>
      </c>
      <c r="AF87" s="22">
        <v>1517.0</v>
      </c>
      <c r="AG87" s="22">
        <v>1452.0</v>
      </c>
      <c r="AH87" s="22">
        <v>1748.0</v>
      </c>
      <c r="AI87" s="22">
        <v>1230.0</v>
      </c>
      <c r="AJ87" s="22">
        <v>1748.0</v>
      </c>
      <c r="AK87" s="19" t="s">
        <v>203</v>
      </c>
      <c r="AL87" s="22">
        <v>1748.0</v>
      </c>
      <c r="AM87" s="19" t="s">
        <v>203</v>
      </c>
      <c r="AN87" s="22">
        <v>1279.0</v>
      </c>
      <c r="AO87" s="19" t="s">
        <v>203</v>
      </c>
      <c r="AP87" s="22">
        <v>1432.0</v>
      </c>
      <c r="AQ87" s="19" t="s">
        <v>203</v>
      </c>
      <c r="AR87" s="21">
        <v>425.0</v>
      </c>
      <c r="AS87" s="19" t="s">
        <v>203</v>
      </c>
      <c r="AT87" s="19" t="s">
        <v>203</v>
      </c>
      <c r="AU87" s="22">
        <v>1680.0</v>
      </c>
      <c r="AV87" s="19" t="s">
        <v>203</v>
      </c>
      <c r="AW87" s="22">
        <v>5340.0</v>
      </c>
      <c r="AX87" s="22">
        <v>1535.0</v>
      </c>
      <c r="AY87" s="22">
        <v>4400.0</v>
      </c>
      <c r="AZ87" s="22">
        <v>4408.0</v>
      </c>
      <c r="BA87" s="22">
        <v>3044.0</v>
      </c>
      <c r="BB87" s="22">
        <v>2970.0</v>
      </c>
      <c r="BC87" s="22">
        <v>1930.0</v>
      </c>
      <c r="BD87" s="22">
        <v>1930.0</v>
      </c>
      <c r="BE87" s="22">
        <v>2700.0</v>
      </c>
      <c r="BF87" s="19" t="s">
        <v>203</v>
      </c>
      <c r="BG87" s="21">
        <v>2.0</v>
      </c>
      <c r="BH87" s="21">
        <v>19.0</v>
      </c>
      <c r="BI87" s="19" t="s">
        <v>203</v>
      </c>
      <c r="BJ87" s="19" t="s">
        <v>203</v>
      </c>
      <c r="BK87" s="22">
        <v>1340.0</v>
      </c>
      <c r="BL87" s="21">
        <v>100.0</v>
      </c>
      <c r="BM87" s="19" t="s">
        <v>203</v>
      </c>
      <c r="BN87" s="19" t="s">
        <v>203</v>
      </c>
      <c r="BO87" s="19" t="s">
        <v>203</v>
      </c>
      <c r="BP87" s="19" t="s">
        <v>203</v>
      </c>
      <c r="BQ87" s="19" t="s">
        <v>203</v>
      </c>
      <c r="BR87" s="19" t="s">
        <v>203</v>
      </c>
      <c r="BS87" s="19" t="s">
        <v>203</v>
      </c>
      <c r="BT87" s="19" t="s">
        <v>203</v>
      </c>
      <c r="BU87" s="22">
        <v>5550.0</v>
      </c>
      <c r="BV87" s="22">
        <v>1360.0</v>
      </c>
      <c r="BW87" s="19" t="s">
        <v>203</v>
      </c>
      <c r="BX87" s="19" t="s">
        <v>203</v>
      </c>
      <c r="BY87" s="19" t="s">
        <v>203</v>
      </c>
      <c r="BZ87" s="22">
        <v>1295.0</v>
      </c>
      <c r="CA87" s="21">
        <v>305.0</v>
      </c>
      <c r="CB87" s="19" t="s">
        <v>203</v>
      </c>
      <c r="CC87" s="19" t="s">
        <v>203</v>
      </c>
      <c r="CD87" s="19" t="s">
        <v>203</v>
      </c>
      <c r="CE87" s="22">
        <v>4140.0</v>
      </c>
      <c r="CF87" s="21">
        <v>760.0</v>
      </c>
      <c r="CG87" s="19" t="s">
        <v>203</v>
      </c>
      <c r="CH87" s="19" t="s">
        <v>203</v>
      </c>
      <c r="CI87" s="19" t="s">
        <v>203</v>
      </c>
      <c r="CJ87" s="22">
        <v>4074.0</v>
      </c>
      <c r="CK87" s="21">
        <v>780.0</v>
      </c>
      <c r="CL87" s="19" t="s">
        <v>203</v>
      </c>
      <c r="CM87" s="19" t="s">
        <v>203</v>
      </c>
      <c r="CN87" s="19" t="s">
        <v>203</v>
      </c>
      <c r="CO87" s="22">
        <v>2685.0</v>
      </c>
      <c r="CP87" s="21">
        <v>542.0</v>
      </c>
      <c r="CQ87" s="21">
        <v>113.0</v>
      </c>
      <c r="CR87" s="19" t="s">
        <v>203</v>
      </c>
      <c r="CS87" s="19" t="s">
        <v>203</v>
      </c>
      <c r="CT87" s="22">
        <v>2700.0</v>
      </c>
      <c r="CU87" s="21">
        <v>908.0</v>
      </c>
      <c r="CV87" s="19" t="s">
        <v>203</v>
      </c>
      <c r="CW87" s="19" t="s">
        <v>203</v>
      </c>
      <c r="CX87" s="19" t="s">
        <v>203</v>
      </c>
      <c r="CY87" s="22">
        <v>1735.0</v>
      </c>
      <c r="CZ87" s="21">
        <v>350.0</v>
      </c>
      <c r="DA87" s="19" t="s">
        <v>203</v>
      </c>
      <c r="DB87" s="19" t="s">
        <v>203</v>
      </c>
      <c r="DC87" s="19" t="s">
        <v>203</v>
      </c>
      <c r="DD87" s="22">
        <v>1735.0</v>
      </c>
      <c r="DE87" s="21">
        <v>350.0</v>
      </c>
      <c r="DF87" s="19" t="s">
        <v>203</v>
      </c>
      <c r="DG87" s="19" t="s">
        <v>203</v>
      </c>
      <c r="DH87" s="19" t="s">
        <v>203</v>
      </c>
      <c r="DI87" s="22">
        <v>2700.0</v>
      </c>
      <c r="DJ87" s="22">
        <v>1000.0</v>
      </c>
      <c r="DK87" s="19" t="s">
        <v>203</v>
      </c>
      <c r="DL87" s="19" t="s">
        <v>203</v>
      </c>
      <c r="DM87" s="19" t="s">
        <v>203</v>
      </c>
      <c r="DN87" s="19" t="s">
        <v>203</v>
      </c>
      <c r="DO87" s="19" t="s">
        <v>203</v>
      </c>
      <c r="DP87" s="19" t="s">
        <v>203</v>
      </c>
      <c r="DQ87" s="19" t="s">
        <v>203</v>
      </c>
      <c r="DR87" s="19" t="s">
        <v>203</v>
      </c>
      <c r="DS87" s="22">
        <v>1805.0</v>
      </c>
      <c r="DT87" s="21">
        <v>627.0</v>
      </c>
      <c r="DU87" s="22">
        <v>20218.0</v>
      </c>
      <c r="DV87" s="22">
        <v>4088.0</v>
      </c>
      <c r="DW87" s="21">
        <v>100.0</v>
      </c>
      <c r="DX87" s="21">
        <v>14.0</v>
      </c>
      <c r="DY87" s="21">
        <v>447.0</v>
      </c>
      <c r="DZ87" s="21">
        <v>59.0</v>
      </c>
      <c r="EA87" s="21">
        <v>252.0</v>
      </c>
      <c r="EB87" s="21">
        <v>77.0</v>
      </c>
      <c r="EC87" s="19" t="s">
        <v>203</v>
      </c>
      <c r="ED87" s="21">
        <v>219.0</v>
      </c>
      <c r="EE87" s="21">
        <v>213.0</v>
      </c>
      <c r="EF87" s="21">
        <v>16.0</v>
      </c>
      <c r="EG87" s="21">
        <v>142.0</v>
      </c>
    </row>
    <row r="88" ht="15.75" customHeight="1">
      <c r="A88" s="19" t="s">
        <v>200</v>
      </c>
      <c r="B88" s="19" t="s">
        <v>206</v>
      </c>
      <c r="C88" s="20">
        <v>44521.0</v>
      </c>
      <c r="D88" s="19" t="s">
        <v>202</v>
      </c>
      <c r="E88" s="21">
        <v>18.0</v>
      </c>
      <c r="F88" s="21">
        <v>168.0</v>
      </c>
      <c r="G88" s="21">
        <v>148.0</v>
      </c>
      <c r="H88" s="21">
        <v>5.0</v>
      </c>
      <c r="I88" s="22">
        <v>1126.0</v>
      </c>
      <c r="J88" s="19" t="s">
        <v>203</v>
      </c>
      <c r="K88" s="19" t="s">
        <v>203</v>
      </c>
      <c r="L88" s="21">
        <v>857.0</v>
      </c>
      <c r="M88" s="22">
        <v>1388.0</v>
      </c>
      <c r="N88" s="19" t="s">
        <v>203</v>
      </c>
      <c r="O88" s="22">
        <v>1313.0</v>
      </c>
      <c r="P88" s="19" t="s">
        <v>203</v>
      </c>
      <c r="Q88" s="22">
        <v>1419.0</v>
      </c>
      <c r="R88" s="19" t="s">
        <v>203</v>
      </c>
      <c r="S88" s="22">
        <v>1419.0</v>
      </c>
      <c r="T88" s="22">
        <v>1388.0</v>
      </c>
      <c r="U88" s="19" t="s">
        <v>203</v>
      </c>
      <c r="V88" s="22">
        <v>1313.0</v>
      </c>
      <c r="W88" s="19" t="s">
        <v>203</v>
      </c>
      <c r="X88" s="22">
        <v>1419.0</v>
      </c>
      <c r="Y88" s="19" t="s">
        <v>203</v>
      </c>
      <c r="Z88" s="22">
        <v>1388.0</v>
      </c>
      <c r="AA88" s="19" t="s">
        <v>203</v>
      </c>
      <c r="AB88" s="22">
        <v>1313.0</v>
      </c>
      <c r="AC88" s="19" t="s">
        <v>203</v>
      </c>
      <c r="AD88" s="22">
        <v>1419.0</v>
      </c>
      <c r="AE88" s="19" t="s">
        <v>203</v>
      </c>
      <c r="AF88" s="22">
        <v>1388.0</v>
      </c>
      <c r="AG88" s="22">
        <v>1223.0</v>
      </c>
      <c r="AH88" s="22">
        <v>1291.0</v>
      </c>
      <c r="AI88" s="22">
        <v>1007.0</v>
      </c>
      <c r="AJ88" s="22">
        <v>1291.0</v>
      </c>
      <c r="AK88" s="19" t="s">
        <v>203</v>
      </c>
      <c r="AL88" s="22">
        <v>1239.0</v>
      </c>
      <c r="AM88" s="19" t="s">
        <v>203</v>
      </c>
      <c r="AN88" s="22">
        <v>1250.0</v>
      </c>
      <c r="AO88" s="19" t="s">
        <v>203</v>
      </c>
      <c r="AP88" s="22">
        <v>1533.0</v>
      </c>
      <c r="AQ88" s="19" t="s">
        <v>203</v>
      </c>
      <c r="AR88" s="21">
        <v>205.0</v>
      </c>
      <c r="AS88" s="19" t="s">
        <v>203</v>
      </c>
      <c r="AT88" s="19" t="s">
        <v>203</v>
      </c>
      <c r="AU88" s="22">
        <v>1320.0</v>
      </c>
      <c r="AV88" s="19" t="s">
        <v>203</v>
      </c>
      <c r="AW88" s="22">
        <v>5260.0</v>
      </c>
      <c r="AX88" s="22">
        <v>1480.0</v>
      </c>
      <c r="AY88" s="22">
        <v>4260.0</v>
      </c>
      <c r="AZ88" s="22">
        <v>4220.0</v>
      </c>
      <c r="BA88" s="22">
        <v>2679.0</v>
      </c>
      <c r="BB88" s="22">
        <v>2505.0</v>
      </c>
      <c r="BC88" s="22">
        <v>1430.0</v>
      </c>
      <c r="BD88" s="22">
        <v>1440.0</v>
      </c>
      <c r="BE88" s="22">
        <v>2950.0</v>
      </c>
      <c r="BF88" s="19" t="s">
        <v>203</v>
      </c>
      <c r="BG88" s="21">
        <v>1.0</v>
      </c>
      <c r="BH88" s="21">
        <v>8.0</v>
      </c>
      <c r="BI88" s="19" t="s">
        <v>203</v>
      </c>
      <c r="BJ88" s="19" t="s">
        <v>203</v>
      </c>
      <c r="BK88" s="21">
        <v>980.0</v>
      </c>
      <c r="BL88" s="21">
        <v>480.0</v>
      </c>
      <c r="BM88" s="19" t="s">
        <v>203</v>
      </c>
      <c r="BN88" s="19" t="s">
        <v>203</v>
      </c>
      <c r="BO88" s="19" t="s">
        <v>203</v>
      </c>
      <c r="BP88" s="19" t="s">
        <v>203</v>
      </c>
      <c r="BQ88" s="19" t="s">
        <v>203</v>
      </c>
      <c r="BR88" s="19" t="s">
        <v>203</v>
      </c>
      <c r="BS88" s="19" t="s">
        <v>203</v>
      </c>
      <c r="BT88" s="19" t="s">
        <v>203</v>
      </c>
      <c r="BU88" s="22">
        <v>5570.0</v>
      </c>
      <c r="BV88" s="22">
        <v>1740.0</v>
      </c>
      <c r="BW88" s="19" t="s">
        <v>203</v>
      </c>
      <c r="BX88" s="19" t="s">
        <v>203</v>
      </c>
      <c r="BY88" s="19" t="s">
        <v>203</v>
      </c>
      <c r="BZ88" s="22">
        <v>1535.0</v>
      </c>
      <c r="CA88" s="21">
        <v>470.0</v>
      </c>
      <c r="CB88" s="19" t="s">
        <v>203</v>
      </c>
      <c r="CC88" s="19" t="s">
        <v>203</v>
      </c>
      <c r="CD88" s="19" t="s">
        <v>203</v>
      </c>
      <c r="CE88" s="22">
        <v>4290.0</v>
      </c>
      <c r="CF88" s="22">
        <v>1050.0</v>
      </c>
      <c r="CG88" s="19" t="s">
        <v>203</v>
      </c>
      <c r="CH88" s="19" t="s">
        <v>203</v>
      </c>
      <c r="CI88" s="19" t="s">
        <v>203</v>
      </c>
      <c r="CJ88" s="22">
        <v>4286.0</v>
      </c>
      <c r="CK88" s="21">
        <v>824.0</v>
      </c>
      <c r="CL88" s="19" t="s">
        <v>203</v>
      </c>
      <c r="CM88" s="19" t="s">
        <v>203</v>
      </c>
      <c r="CN88" s="19" t="s">
        <v>203</v>
      </c>
      <c r="CO88" s="22">
        <v>2731.0</v>
      </c>
      <c r="CP88" s="21">
        <v>544.0</v>
      </c>
      <c r="CQ88" s="19" t="s">
        <v>203</v>
      </c>
      <c r="CR88" s="19" t="s">
        <v>203</v>
      </c>
      <c r="CS88" s="19" t="s">
        <v>203</v>
      </c>
      <c r="CT88" s="22">
        <v>2640.0</v>
      </c>
      <c r="CU88" s="21">
        <v>935.0</v>
      </c>
      <c r="CV88" s="19" t="s">
        <v>203</v>
      </c>
      <c r="CW88" s="19" t="s">
        <v>203</v>
      </c>
      <c r="CX88" s="19" t="s">
        <v>203</v>
      </c>
      <c r="CY88" s="22">
        <v>1650.0</v>
      </c>
      <c r="CZ88" s="21">
        <v>450.0</v>
      </c>
      <c r="DA88" s="19" t="s">
        <v>203</v>
      </c>
      <c r="DB88" s="19" t="s">
        <v>203</v>
      </c>
      <c r="DC88" s="19" t="s">
        <v>203</v>
      </c>
      <c r="DD88" s="22">
        <v>1640.0</v>
      </c>
      <c r="DE88" s="21">
        <v>510.0</v>
      </c>
      <c r="DF88" s="19" t="s">
        <v>203</v>
      </c>
      <c r="DG88" s="19" t="s">
        <v>203</v>
      </c>
      <c r="DH88" s="19" t="s">
        <v>203</v>
      </c>
      <c r="DI88" s="22">
        <v>3060.0</v>
      </c>
      <c r="DJ88" s="22">
        <v>1120.0</v>
      </c>
      <c r="DK88" s="19" t="s">
        <v>203</v>
      </c>
      <c r="DL88" s="19" t="s">
        <v>203</v>
      </c>
      <c r="DM88" s="19" t="s">
        <v>203</v>
      </c>
      <c r="DN88" s="19" t="s">
        <v>203</v>
      </c>
      <c r="DO88" s="19" t="s">
        <v>203</v>
      </c>
      <c r="DP88" s="19" t="s">
        <v>203</v>
      </c>
      <c r="DQ88" s="19" t="s">
        <v>203</v>
      </c>
      <c r="DR88" s="19" t="s">
        <v>203</v>
      </c>
      <c r="DS88" s="22">
        <v>1239.0</v>
      </c>
      <c r="DT88" s="21">
        <v>581.0</v>
      </c>
      <c r="DU88" s="22">
        <v>19656.0</v>
      </c>
      <c r="DV88" s="22">
        <v>5724.0</v>
      </c>
      <c r="DW88" s="21">
        <v>63.0</v>
      </c>
      <c r="DX88" s="21">
        <v>29.0</v>
      </c>
      <c r="DY88" s="21">
        <v>703.0</v>
      </c>
      <c r="DZ88" s="21">
        <v>159.0</v>
      </c>
      <c r="EA88" s="21">
        <v>220.0</v>
      </c>
      <c r="EB88" s="21">
        <v>58.0</v>
      </c>
      <c r="EC88" s="19" t="s">
        <v>203</v>
      </c>
      <c r="ED88" s="21">
        <v>202.0</v>
      </c>
      <c r="EE88" s="21">
        <v>191.0</v>
      </c>
      <c r="EF88" s="21">
        <v>3.0</v>
      </c>
      <c r="EG88" s="21">
        <v>60.0</v>
      </c>
    </row>
    <row r="89" ht="15.75" customHeight="1">
      <c r="A89" s="19" t="s">
        <v>200</v>
      </c>
      <c r="B89" s="19" t="s">
        <v>200</v>
      </c>
      <c r="C89" s="20">
        <v>44521.0</v>
      </c>
      <c r="D89" s="19" t="s">
        <v>202</v>
      </c>
      <c r="E89" s="21">
        <v>43.0</v>
      </c>
      <c r="F89" s="21">
        <v>871.0</v>
      </c>
      <c r="G89" s="21">
        <v>142.0</v>
      </c>
      <c r="H89" s="21">
        <v>10.0</v>
      </c>
      <c r="I89" s="22">
        <v>2137.0</v>
      </c>
      <c r="J89" s="21">
        <v>16.0</v>
      </c>
      <c r="K89" s="19" t="s">
        <v>203</v>
      </c>
      <c r="L89" s="22">
        <v>1270.0</v>
      </c>
      <c r="M89" s="22">
        <v>2822.0</v>
      </c>
      <c r="N89" s="19" t="s">
        <v>203</v>
      </c>
      <c r="O89" s="22">
        <v>2654.0</v>
      </c>
      <c r="P89" s="19" t="s">
        <v>203</v>
      </c>
      <c r="Q89" s="22">
        <v>2723.0</v>
      </c>
      <c r="R89" s="19" t="s">
        <v>203</v>
      </c>
      <c r="S89" s="22">
        <v>2723.0</v>
      </c>
      <c r="T89" s="22">
        <v>2822.0</v>
      </c>
      <c r="U89" s="19" t="s">
        <v>203</v>
      </c>
      <c r="V89" s="22">
        <v>2654.0</v>
      </c>
      <c r="W89" s="19" t="s">
        <v>203</v>
      </c>
      <c r="X89" s="22">
        <v>2723.0</v>
      </c>
      <c r="Y89" s="19" t="s">
        <v>203</v>
      </c>
      <c r="Z89" s="22">
        <v>2822.0</v>
      </c>
      <c r="AA89" s="19" t="s">
        <v>203</v>
      </c>
      <c r="AB89" s="22">
        <v>2654.0</v>
      </c>
      <c r="AC89" s="19" t="s">
        <v>203</v>
      </c>
      <c r="AD89" s="22">
        <v>2723.0</v>
      </c>
      <c r="AE89" s="19" t="s">
        <v>203</v>
      </c>
      <c r="AF89" s="22">
        <v>2804.0</v>
      </c>
      <c r="AG89" s="22">
        <v>2648.0</v>
      </c>
      <c r="AH89" s="22">
        <v>2478.0</v>
      </c>
      <c r="AI89" s="22">
        <v>1799.0</v>
      </c>
      <c r="AJ89" s="22">
        <v>2478.0</v>
      </c>
      <c r="AK89" s="19" t="s">
        <v>203</v>
      </c>
      <c r="AL89" s="22">
        <v>2478.0</v>
      </c>
      <c r="AM89" s="19" t="s">
        <v>203</v>
      </c>
      <c r="AN89" s="22">
        <v>2221.0</v>
      </c>
      <c r="AO89" s="19" t="s">
        <v>203</v>
      </c>
      <c r="AP89" s="22">
        <v>2483.0</v>
      </c>
      <c r="AQ89" s="19" t="s">
        <v>203</v>
      </c>
      <c r="AR89" s="21">
        <v>664.0</v>
      </c>
      <c r="AS89" s="19" t="s">
        <v>203</v>
      </c>
      <c r="AT89" s="19" t="s">
        <v>203</v>
      </c>
      <c r="AU89" s="22">
        <v>2720.0</v>
      </c>
      <c r="AV89" s="19" t="s">
        <v>203</v>
      </c>
      <c r="AW89" s="22">
        <v>9757.0</v>
      </c>
      <c r="AX89" s="22">
        <v>2835.0</v>
      </c>
      <c r="AY89" s="22">
        <v>8380.0</v>
      </c>
      <c r="AZ89" s="22">
        <v>8345.0</v>
      </c>
      <c r="BA89" s="22">
        <v>5456.0</v>
      </c>
      <c r="BB89" s="22">
        <v>4595.0</v>
      </c>
      <c r="BC89" s="22">
        <v>2800.0</v>
      </c>
      <c r="BD89" s="22">
        <v>2800.0</v>
      </c>
      <c r="BE89" s="22">
        <v>4825.0</v>
      </c>
      <c r="BF89" s="19" t="s">
        <v>203</v>
      </c>
      <c r="BG89" s="21">
        <v>-5.0</v>
      </c>
      <c r="BH89" s="21">
        <v>15.0</v>
      </c>
      <c r="BI89" s="21">
        <v>10.0</v>
      </c>
      <c r="BJ89" s="21">
        <v>1.0</v>
      </c>
      <c r="BK89" s="22">
        <v>1800.0</v>
      </c>
      <c r="BL89" s="21">
        <v>420.0</v>
      </c>
      <c r="BM89" s="19" t="s">
        <v>203</v>
      </c>
      <c r="BN89" s="19" t="s">
        <v>203</v>
      </c>
      <c r="BO89" s="19" t="s">
        <v>203</v>
      </c>
      <c r="BP89" s="19" t="s">
        <v>203</v>
      </c>
      <c r="BQ89" s="19" t="s">
        <v>203</v>
      </c>
      <c r="BR89" s="19" t="s">
        <v>203</v>
      </c>
      <c r="BS89" s="19" t="s">
        <v>203</v>
      </c>
      <c r="BT89" s="19" t="s">
        <v>203</v>
      </c>
      <c r="BU89" s="22">
        <v>9800.0</v>
      </c>
      <c r="BV89" s="22">
        <v>1780.0</v>
      </c>
      <c r="BW89" s="19" t="s">
        <v>203</v>
      </c>
      <c r="BX89" s="19" t="s">
        <v>203</v>
      </c>
      <c r="BY89" s="19" t="s">
        <v>203</v>
      </c>
      <c r="BZ89" s="22">
        <v>2715.0</v>
      </c>
      <c r="CA89" s="21">
        <v>555.0</v>
      </c>
      <c r="CB89" s="19" t="s">
        <v>203</v>
      </c>
      <c r="CC89" s="19" t="s">
        <v>203</v>
      </c>
      <c r="CD89" s="19" t="s">
        <v>203</v>
      </c>
      <c r="CE89" s="22">
        <v>7870.0</v>
      </c>
      <c r="CF89" s="22">
        <v>1060.0</v>
      </c>
      <c r="CG89" s="19" t="s">
        <v>203</v>
      </c>
      <c r="CH89" s="19" t="s">
        <v>203</v>
      </c>
      <c r="CI89" s="19" t="s">
        <v>203</v>
      </c>
      <c r="CJ89" s="22">
        <v>7920.0</v>
      </c>
      <c r="CK89" s="22">
        <v>1220.0</v>
      </c>
      <c r="CL89" s="19" t="s">
        <v>203</v>
      </c>
      <c r="CM89" s="19" t="s">
        <v>203</v>
      </c>
      <c r="CN89" s="19" t="s">
        <v>203</v>
      </c>
      <c r="CO89" s="22">
        <v>5059.0</v>
      </c>
      <c r="CP89" s="22">
        <v>1039.0</v>
      </c>
      <c r="CQ89" s="19" t="s">
        <v>203</v>
      </c>
      <c r="CR89" s="19" t="s">
        <v>203</v>
      </c>
      <c r="CS89" s="19" t="s">
        <v>203</v>
      </c>
      <c r="CT89" s="22">
        <v>4265.0</v>
      </c>
      <c r="CU89" s="22">
        <v>1500.0</v>
      </c>
      <c r="CV89" s="19" t="s">
        <v>203</v>
      </c>
      <c r="CW89" s="19" t="s">
        <v>203</v>
      </c>
      <c r="CX89" s="19" t="s">
        <v>203</v>
      </c>
      <c r="CY89" s="22">
        <v>2720.0</v>
      </c>
      <c r="CZ89" s="21">
        <v>920.0</v>
      </c>
      <c r="DA89" s="19" t="s">
        <v>203</v>
      </c>
      <c r="DB89" s="19" t="s">
        <v>203</v>
      </c>
      <c r="DC89" s="19" t="s">
        <v>203</v>
      </c>
      <c r="DD89" s="22">
        <v>2730.0</v>
      </c>
      <c r="DE89" s="22">
        <v>1010.0</v>
      </c>
      <c r="DF89" s="19" t="s">
        <v>203</v>
      </c>
      <c r="DG89" s="19" t="s">
        <v>203</v>
      </c>
      <c r="DH89" s="19" t="s">
        <v>203</v>
      </c>
      <c r="DI89" s="22">
        <v>4640.0</v>
      </c>
      <c r="DJ89" s="22">
        <v>1165.0</v>
      </c>
      <c r="DK89" s="19" t="s">
        <v>203</v>
      </c>
      <c r="DL89" s="19" t="s">
        <v>203</v>
      </c>
      <c r="DM89" s="19" t="s">
        <v>203</v>
      </c>
      <c r="DN89" s="19" t="s">
        <v>203</v>
      </c>
      <c r="DO89" s="19" t="s">
        <v>203</v>
      </c>
      <c r="DP89" s="19" t="s">
        <v>203</v>
      </c>
      <c r="DQ89" s="19" t="s">
        <v>203</v>
      </c>
      <c r="DR89" s="19" t="s">
        <v>203</v>
      </c>
      <c r="DS89" s="22">
        <v>2336.0</v>
      </c>
      <c r="DT89" s="22">
        <v>1488.0</v>
      </c>
      <c r="DU89" s="22">
        <v>29052.0</v>
      </c>
      <c r="DV89" s="22">
        <v>6624.0</v>
      </c>
      <c r="DW89" s="21">
        <v>133.0</v>
      </c>
      <c r="DX89" s="21">
        <v>36.0</v>
      </c>
      <c r="DY89" s="22">
        <v>1776.0</v>
      </c>
      <c r="DZ89" s="21">
        <v>277.0</v>
      </c>
      <c r="EA89" s="21">
        <v>349.0</v>
      </c>
      <c r="EB89" s="21">
        <v>166.0</v>
      </c>
      <c r="EC89" s="19" t="s">
        <v>203</v>
      </c>
      <c r="ED89" s="21">
        <v>321.0</v>
      </c>
      <c r="EE89" s="21">
        <v>304.0</v>
      </c>
      <c r="EF89" s="21">
        <v>133.0</v>
      </c>
      <c r="EG89" s="21">
        <v>309.0</v>
      </c>
    </row>
    <row r="90" ht="15.75" customHeight="1">
      <c r="A90" s="19" t="s">
        <v>200</v>
      </c>
      <c r="B90" s="19" t="s">
        <v>201</v>
      </c>
      <c r="C90" s="20">
        <v>44551.0</v>
      </c>
      <c r="D90" s="19" t="s">
        <v>202</v>
      </c>
      <c r="E90" s="21">
        <v>24.0</v>
      </c>
      <c r="F90" s="21">
        <v>545.0</v>
      </c>
      <c r="G90" s="21">
        <v>125.0</v>
      </c>
      <c r="H90" s="21">
        <v>14.0</v>
      </c>
      <c r="I90" s="22">
        <v>1098.0</v>
      </c>
      <c r="J90" s="19" t="s">
        <v>203</v>
      </c>
      <c r="K90" s="19" t="s">
        <v>203</v>
      </c>
      <c r="L90" s="21">
        <v>491.0</v>
      </c>
      <c r="M90" s="22">
        <v>1195.0</v>
      </c>
      <c r="N90" s="19" t="s">
        <v>203</v>
      </c>
      <c r="O90" s="22">
        <v>1223.0</v>
      </c>
      <c r="P90" s="19" t="s">
        <v>203</v>
      </c>
      <c r="Q90" s="22">
        <v>1228.0</v>
      </c>
      <c r="R90" s="19" t="s">
        <v>203</v>
      </c>
      <c r="S90" s="22">
        <v>1228.0</v>
      </c>
      <c r="T90" s="22">
        <v>1195.0</v>
      </c>
      <c r="U90" s="19" t="s">
        <v>203</v>
      </c>
      <c r="V90" s="22">
        <v>1223.0</v>
      </c>
      <c r="W90" s="19" t="s">
        <v>203</v>
      </c>
      <c r="X90" s="22">
        <v>1228.0</v>
      </c>
      <c r="Y90" s="19" t="s">
        <v>203</v>
      </c>
      <c r="Z90" s="22">
        <v>1195.0</v>
      </c>
      <c r="AA90" s="19" t="s">
        <v>203</v>
      </c>
      <c r="AB90" s="22">
        <v>1223.0</v>
      </c>
      <c r="AC90" s="19" t="s">
        <v>203</v>
      </c>
      <c r="AD90" s="22">
        <v>1228.0</v>
      </c>
      <c r="AE90" s="19" t="s">
        <v>203</v>
      </c>
      <c r="AF90" s="22">
        <v>1195.0</v>
      </c>
      <c r="AG90" s="22">
        <v>1223.0</v>
      </c>
      <c r="AH90" s="22">
        <v>1163.0</v>
      </c>
      <c r="AI90" s="21">
        <v>796.0</v>
      </c>
      <c r="AJ90" s="22">
        <v>1163.0</v>
      </c>
      <c r="AK90" s="19" t="s">
        <v>203</v>
      </c>
      <c r="AL90" s="21">
        <v>946.0</v>
      </c>
      <c r="AM90" s="19" t="s">
        <v>203</v>
      </c>
      <c r="AN90" s="21">
        <v>584.0</v>
      </c>
      <c r="AO90" s="21">
        <v>62.0</v>
      </c>
      <c r="AP90" s="21">
        <v>927.0</v>
      </c>
      <c r="AQ90" s="21">
        <v>8.0</v>
      </c>
      <c r="AR90" s="21">
        <v>179.0</v>
      </c>
      <c r="AS90" s="19" t="s">
        <v>203</v>
      </c>
      <c r="AT90" s="19" t="s">
        <v>203</v>
      </c>
      <c r="AU90" s="22">
        <v>1700.0</v>
      </c>
      <c r="AV90" s="19" t="s">
        <v>203</v>
      </c>
      <c r="AW90" s="22">
        <v>4640.0</v>
      </c>
      <c r="AX90" s="22">
        <v>1285.0</v>
      </c>
      <c r="AY90" s="22">
        <v>3780.0</v>
      </c>
      <c r="AZ90" s="22">
        <v>3740.0</v>
      </c>
      <c r="BA90" s="22">
        <v>2415.0</v>
      </c>
      <c r="BB90" s="22">
        <v>2150.0</v>
      </c>
      <c r="BC90" s="22">
        <v>1530.0</v>
      </c>
      <c r="BD90" s="22">
        <v>1180.0</v>
      </c>
      <c r="BE90" s="22">
        <v>1620.0</v>
      </c>
      <c r="BF90" s="19" t="s">
        <v>203</v>
      </c>
      <c r="BG90" s="21">
        <v>-2.0</v>
      </c>
      <c r="BH90" s="21">
        <v>16.0</v>
      </c>
      <c r="BI90" s="21">
        <v>5.0</v>
      </c>
      <c r="BJ90" s="21">
        <v>3.0</v>
      </c>
      <c r="BK90" s="22">
        <v>2220.0</v>
      </c>
      <c r="BL90" s="21">
        <v>520.0</v>
      </c>
      <c r="BM90" s="21">
        <v>24.0</v>
      </c>
      <c r="BN90" s="21">
        <v>40.0</v>
      </c>
      <c r="BO90" s="19" t="s">
        <v>203</v>
      </c>
      <c r="BP90" s="19" t="s">
        <v>203</v>
      </c>
      <c r="BQ90" s="19" t="s">
        <v>203</v>
      </c>
      <c r="BR90" s="19" t="s">
        <v>203</v>
      </c>
      <c r="BS90" s="19" t="s">
        <v>203</v>
      </c>
      <c r="BT90" s="19" t="s">
        <v>203</v>
      </c>
      <c r="BU90" s="22">
        <v>6460.0</v>
      </c>
      <c r="BV90" s="22">
        <v>1820.0</v>
      </c>
      <c r="BW90" s="21">
        <v>24.0</v>
      </c>
      <c r="BX90" s="21">
        <v>20.0</v>
      </c>
      <c r="BY90" s="19" t="s">
        <v>203</v>
      </c>
      <c r="BZ90" s="22">
        <v>1855.0</v>
      </c>
      <c r="CA90" s="21">
        <v>570.0</v>
      </c>
      <c r="CB90" s="21">
        <v>24.0</v>
      </c>
      <c r="CC90" s="19" t="s">
        <v>203</v>
      </c>
      <c r="CD90" s="19" t="s">
        <v>203</v>
      </c>
      <c r="CE90" s="22">
        <v>4900.0</v>
      </c>
      <c r="CF90" s="22">
        <v>1120.0</v>
      </c>
      <c r="CG90" s="21">
        <v>24.0</v>
      </c>
      <c r="CH90" s="19" t="s">
        <v>203</v>
      </c>
      <c r="CI90" s="19" t="s">
        <v>203</v>
      </c>
      <c r="CJ90" s="22">
        <v>4732.0</v>
      </c>
      <c r="CK90" s="21">
        <v>992.0</v>
      </c>
      <c r="CL90" s="21">
        <v>24.0</v>
      </c>
      <c r="CM90" s="19" t="s">
        <v>203</v>
      </c>
      <c r="CN90" s="19" t="s">
        <v>203</v>
      </c>
      <c r="CO90" s="22">
        <v>3038.0</v>
      </c>
      <c r="CP90" s="21">
        <v>623.0</v>
      </c>
      <c r="CQ90" s="21">
        <v>24.0</v>
      </c>
      <c r="CR90" s="19" t="s">
        <v>203</v>
      </c>
      <c r="CS90" s="19" t="s">
        <v>203</v>
      </c>
      <c r="CT90" s="22">
        <v>3605.0</v>
      </c>
      <c r="CU90" s="22">
        <v>1455.0</v>
      </c>
      <c r="CV90" s="21">
        <v>24.0</v>
      </c>
      <c r="CW90" s="19" t="s">
        <v>203</v>
      </c>
      <c r="CX90" s="19" t="s">
        <v>203</v>
      </c>
      <c r="CY90" s="22">
        <v>1930.0</v>
      </c>
      <c r="CZ90" s="21">
        <v>400.0</v>
      </c>
      <c r="DA90" s="21">
        <v>24.0</v>
      </c>
      <c r="DB90" s="21">
        <v>10.0</v>
      </c>
      <c r="DC90" s="19" t="s">
        <v>203</v>
      </c>
      <c r="DD90" s="22">
        <v>1280.0</v>
      </c>
      <c r="DE90" s="21">
        <v>100.0</v>
      </c>
      <c r="DF90" s="21">
        <v>24.0</v>
      </c>
      <c r="DG90" s="19" t="s">
        <v>203</v>
      </c>
      <c r="DH90" s="19" t="s">
        <v>203</v>
      </c>
      <c r="DI90" s="22">
        <v>3530.0</v>
      </c>
      <c r="DJ90" s="22">
        <v>1910.0</v>
      </c>
      <c r="DK90" s="21">
        <v>24.0</v>
      </c>
      <c r="DL90" s="19" t="s">
        <v>203</v>
      </c>
      <c r="DM90" s="19" t="s">
        <v>203</v>
      </c>
      <c r="DN90" s="19" t="s">
        <v>203</v>
      </c>
      <c r="DO90" s="19" t="s">
        <v>203</v>
      </c>
      <c r="DP90" s="19" t="s">
        <v>203</v>
      </c>
      <c r="DQ90" s="19" t="s">
        <v>203</v>
      </c>
      <c r="DR90" s="19" t="s">
        <v>203</v>
      </c>
      <c r="DS90" s="22">
        <v>2979.0</v>
      </c>
      <c r="DT90" s="22">
        <v>1700.0</v>
      </c>
      <c r="DU90" s="22">
        <v>22685.0</v>
      </c>
      <c r="DV90" s="22">
        <v>8082.0</v>
      </c>
      <c r="DW90" s="21">
        <v>162.0</v>
      </c>
      <c r="DX90" s="21">
        <v>74.0</v>
      </c>
      <c r="DY90" s="22">
        <v>1019.0</v>
      </c>
      <c r="DZ90" s="21">
        <v>303.0</v>
      </c>
      <c r="EA90" s="21">
        <v>250.0</v>
      </c>
      <c r="EB90" s="21">
        <v>81.0</v>
      </c>
      <c r="EC90" s="19" t="s">
        <v>203</v>
      </c>
      <c r="ED90" s="21">
        <v>171.0</v>
      </c>
      <c r="EE90" s="21">
        <v>169.0</v>
      </c>
      <c r="EF90" s="21">
        <v>331.0</v>
      </c>
      <c r="EG90" s="21">
        <v>278.0</v>
      </c>
    </row>
    <row r="91" ht="15.75" customHeight="1">
      <c r="A91" s="19" t="s">
        <v>200</v>
      </c>
      <c r="B91" s="19" t="s">
        <v>209</v>
      </c>
      <c r="C91" s="20">
        <v>44551.0</v>
      </c>
      <c r="D91" s="19" t="s">
        <v>202</v>
      </c>
      <c r="E91" s="21">
        <v>13.0</v>
      </c>
      <c r="F91" s="21">
        <v>107.0</v>
      </c>
      <c r="G91" s="21">
        <v>35.0</v>
      </c>
      <c r="H91" s="21">
        <v>4.0</v>
      </c>
      <c r="I91" s="21">
        <v>613.0</v>
      </c>
      <c r="J91" s="19" t="s">
        <v>203</v>
      </c>
      <c r="K91" s="19" t="s">
        <v>203</v>
      </c>
      <c r="L91" s="21">
        <v>305.0</v>
      </c>
      <c r="M91" s="21">
        <v>617.0</v>
      </c>
      <c r="N91" s="19" t="s">
        <v>203</v>
      </c>
      <c r="O91" s="21">
        <v>600.0</v>
      </c>
      <c r="P91" s="19" t="s">
        <v>203</v>
      </c>
      <c r="Q91" s="21">
        <v>615.0</v>
      </c>
      <c r="R91" s="19" t="s">
        <v>203</v>
      </c>
      <c r="S91" s="21">
        <v>615.0</v>
      </c>
      <c r="T91" s="21">
        <v>617.0</v>
      </c>
      <c r="U91" s="19" t="s">
        <v>203</v>
      </c>
      <c r="V91" s="21">
        <v>600.0</v>
      </c>
      <c r="W91" s="19" t="s">
        <v>203</v>
      </c>
      <c r="X91" s="21">
        <v>615.0</v>
      </c>
      <c r="Y91" s="19" t="s">
        <v>203</v>
      </c>
      <c r="Z91" s="21">
        <v>617.0</v>
      </c>
      <c r="AA91" s="19" t="s">
        <v>203</v>
      </c>
      <c r="AB91" s="21">
        <v>600.0</v>
      </c>
      <c r="AC91" s="19" t="s">
        <v>203</v>
      </c>
      <c r="AD91" s="21">
        <v>615.0</v>
      </c>
      <c r="AE91" s="19" t="s">
        <v>203</v>
      </c>
      <c r="AF91" s="21">
        <v>619.0</v>
      </c>
      <c r="AG91" s="21">
        <v>594.0</v>
      </c>
      <c r="AH91" s="21">
        <v>596.0</v>
      </c>
      <c r="AI91" s="21">
        <v>510.0</v>
      </c>
      <c r="AJ91" s="21">
        <v>606.0</v>
      </c>
      <c r="AK91" s="19" t="s">
        <v>203</v>
      </c>
      <c r="AL91" s="21">
        <v>606.0</v>
      </c>
      <c r="AM91" s="19" t="s">
        <v>203</v>
      </c>
      <c r="AN91" s="21">
        <v>608.0</v>
      </c>
      <c r="AO91" s="19" t="s">
        <v>203</v>
      </c>
      <c r="AP91" s="21">
        <v>566.0</v>
      </c>
      <c r="AQ91" s="19" t="s">
        <v>203</v>
      </c>
      <c r="AR91" s="21">
        <v>69.0</v>
      </c>
      <c r="AS91" s="19" t="s">
        <v>203</v>
      </c>
      <c r="AT91" s="19" t="s">
        <v>203</v>
      </c>
      <c r="AU91" s="21">
        <v>740.0</v>
      </c>
      <c r="AV91" s="19" t="s">
        <v>203</v>
      </c>
      <c r="AW91" s="22">
        <v>2280.0</v>
      </c>
      <c r="AX91" s="21">
        <v>670.0</v>
      </c>
      <c r="AY91" s="22">
        <v>1930.0</v>
      </c>
      <c r="AZ91" s="22">
        <v>1920.0</v>
      </c>
      <c r="BA91" s="22">
        <v>1246.0</v>
      </c>
      <c r="BB91" s="22">
        <v>1185.0</v>
      </c>
      <c r="BC91" s="21">
        <v>680.0</v>
      </c>
      <c r="BD91" s="21">
        <v>680.0</v>
      </c>
      <c r="BE91" s="22">
        <v>1230.0</v>
      </c>
      <c r="BF91" s="19" t="s">
        <v>203</v>
      </c>
      <c r="BG91" s="21">
        <v>2.0</v>
      </c>
      <c r="BH91" s="21">
        <v>14.0</v>
      </c>
      <c r="BI91" s="19" t="s">
        <v>203</v>
      </c>
      <c r="BJ91" s="19" t="s">
        <v>203</v>
      </c>
      <c r="BK91" s="21">
        <v>900.0</v>
      </c>
      <c r="BL91" s="21">
        <v>220.0</v>
      </c>
      <c r="BM91" s="19" t="s">
        <v>203</v>
      </c>
      <c r="BN91" s="19" t="s">
        <v>203</v>
      </c>
      <c r="BO91" s="19" t="s">
        <v>203</v>
      </c>
      <c r="BP91" s="19" t="s">
        <v>203</v>
      </c>
      <c r="BQ91" s="19" t="s">
        <v>203</v>
      </c>
      <c r="BR91" s="19" t="s">
        <v>203</v>
      </c>
      <c r="BS91" s="19" t="s">
        <v>203</v>
      </c>
      <c r="BT91" s="19" t="s">
        <v>203</v>
      </c>
      <c r="BU91" s="22">
        <v>2540.0</v>
      </c>
      <c r="BV91" s="21">
        <v>580.0</v>
      </c>
      <c r="BW91" s="19" t="s">
        <v>203</v>
      </c>
      <c r="BX91" s="19" t="s">
        <v>203</v>
      </c>
      <c r="BY91" s="19" t="s">
        <v>203</v>
      </c>
      <c r="BZ91" s="21">
        <v>715.0</v>
      </c>
      <c r="CA91" s="21">
        <v>100.0</v>
      </c>
      <c r="CB91" s="19" t="s">
        <v>203</v>
      </c>
      <c r="CC91" s="19" t="s">
        <v>203</v>
      </c>
      <c r="CD91" s="19" t="s">
        <v>203</v>
      </c>
      <c r="CE91" s="22">
        <v>2010.0</v>
      </c>
      <c r="CF91" s="21">
        <v>220.0</v>
      </c>
      <c r="CG91" s="19" t="s">
        <v>203</v>
      </c>
      <c r="CH91" s="19" t="s">
        <v>203</v>
      </c>
      <c r="CI91" s="19" t="s">
        <v>203</v>
      </c>
      <c r="CJ91" s="22">
        <v>2008.0</v>
      </c>
      <c r="CK91" s="21">
        <v>216.0</v>
      </c>
      <c r="CL91" s="19" t="s">
        <v>203</v>
      </c>
      <c r="CM91" s="19" t="s">
        <v>203</v>
      </c>
      <c r="CN91" s="19" t="s">
        <v>203</v>
      </c>
      <c r="CO91" s="22">
        <v>1348.0</v>
      </c>
      <c r="CP91" s="21">
        <v>180.0</v>
      </c>
      <c r="CQ91" s="19" t="s">
        <v>203</v>
      </c>
      <c r="CR91" s="19" t="s">
        <v>203</v>
      </c>
      <c r="CS91" s="19" t="s">
        <v>203</v>
      </c>
      <c r="CT91" s="22">
        <v>1410.0</v>
      </c>
      <c r="CU91" s="21">
        <v>515.0</v>
      </c>
      <c r="CV91" s="19" t="s">
        <v>203</v>
      </c>
      <c r="CW91" s="19" t="s">
        <v>203</v>
      </c>
      <c r="CX91" s="19" t="s">
        <v>203</v>
      </c>
      <c r="CY91" s="21">
        <v>730.0</v>
      </c>
      <c r="CZ91" s="21">
        <v>160.0</v>
      </c>
      <c r="DA91" s="19" t="s">
        <v>203</v>
      </c>
      <c r="DB91" s="19" t="s">
        <v>203</v>
      </c>
      <c r="DC91" s="19" t="s">
        <v>203</v>
      </c>
      <c r="DD91" s="21">
        <v>730.0</v>
      </c>
      <c r="DE91" s="21">
        <v>160.0</v>
      </c>
      <c r="DF91" s="19" t="s">
        <v>203</v>
      </c>
      <c r="DG91" s="19" t="s">
        <v>203</v>
      </c>
      <c r="DH91" s="19" t="s">
        <v>203</v>
      </c>
      <c r="DI91" s="22">
        <v>1400.0</v>
      </c>
      <c r="DJ91" s="21">
        <v>380.0</v>
      </c>
      <c r="DK91" s="19" t="s">
        <v>203</v>
      </c>
      <c r="DL91" s="19" t="s">
        <v>203</v>
      </c>
      <c r="DM91" s="19" t="s">
        <v>203</v>
      </c>
      <c r="DN91" s="19" t="s">
        <v>203</v>
      </c>
      <c r="DO91" s="19" t="s">
        <v>203</v>
      </c>
      <c r="DP91" s="19" t="s">
        <v>203</v>
      </c>
      <c r="DQ91" s="19" t="s">
        <v>203</v>
      </c>
      <c r="DR91" s="19" t="s">
        <v>203</v>
      </c>
      <c r="DS91" s="21">
        <v>900.0</v>
      </c>
      <c r="DT91" s="21">
        <v>264.0</v>
      </c>
      <c r="DU91" s="22">
        <v>8048.0</v>
      </c>
      <c r="DV91" s="22">
        <v>1541.0</v>
      </c>
      <c r="DW91" s="21">
        <v>44.0</v>
      </c>
      <c r="DX91" s="21">
        <v>16.0</v>
      </c>
      <c r="DY91" s="21">
        <v>348.0</v>
      </c>
      <c r="DZ91" s="21">
        <v>125.0</v>
      </c>
      <c r="EA91" s="21">
        <v>88.0</v>
      </c>
      <c r="EB91" s="21">
        <v>28.0</v>
      </c>
      <c r="EC91" s="19" t="s">
        <v>203</v>
      </c>
      <c r="ED91" s="21">
        <v>86.0</v>
      </c>
      <c r="EE91" s="21">
        <v>80.0</v>
      </c>
      <c r="EF91" s="21">
        <v>31.0</v>
      </c>
      <c r="EG91" s="21">
        <v>220.0</v>
      </c>
    </row>
    <row r="92" ht="15.75" customHeight="1">
      <c r="A92" s="19" t="s">
        <v>200</v>
      </c>
      <c r="B92" s="19" t="s">
        <v>200</v>
      </c>
      <c r="C92" s="20">
        <v>44551.0</v>
      </c>
      <c r="D92" s="19" t="s">
        <v>202</v>
      </c>
      <c r="E92" s="21">
        <v>43.0</v>
      </c>
      <c r="F92" s="21">
        <v>851.0</v>
      </c>
      <c r="G92" s="21">
        <v>141.0</v>
      </c>
      <c r="H92" s="21">
        <v>9.0</v>
      </c>
      <c r="I92" s="22">
        <v>2603.0</v>
      </c>
      <c r="J92" s="21">
        <v>6.0</v>
      </c>
      <c r="K92" s="19" t="s">
        <v>203</v>
      </c>
      <c r="L92" s="22">
        <v>1295.0</v>
      </c>
      <c r="M92" s="22">
        <v>2491.0</v>
      </c>
      <c r="N92" s="19" t="s">
        <v>203</v>
      </c>
      <c r="O92" s="22">
        <v>2585.0</v>
      </c>
      <c r="P92" s="21">
        <v>4.0</v>
      </c>
      <c r="Q92" s="22">
        <v>2713.0</v>
      </c>
      <c r="R92" s="21">
        <v>3.0</v>
      </c>
      <c r="S92" s="22">
        <v>2713.0</v>
      </c>
      <c r="T92" s="22">
        <v>2491.0</v>
      </c>
      <c r="U92" s="19" t="s">
        <v>203</v>
      </c>
      <c r="V92" s="22">
        <v>2585.0</v>
      </c>
      <c r="W92" s="21">
        <v>4.0</v>
      </c>
      <c r="X92" s="22">
        <v>2713.0</v>
      </c>
      <c r="Y92" s="21">
        <v>3.0</v>
      </c>
      <c r="Z92" s="22">
        <v>2481.0</v>
      </c>
      <c r="AA92" s="19" t="s">
        <v>203</v>
      </c>
      <c r="AB92" s="22">
        <v>2575.0</v>
      </c>
      <c r="AC92" s="21">
        <v>4.0</v>
      </c>
      <c r="AD92" s="22">
        <v>2713.0</v>
      </c>
      <c r="AE92" s="21">
        <v>3.0</v>
      </c>
      <c r="AF92" s="22">
        <v>2486.0</v>
      </c>
      <c r="AG92" s="22">
        <v>2575.0</v>
      </c>
      <c r="AH92" s="22">
        <v>2401.0</v>
      </c>
      <c r="AI92" s="22">
        <v>1585.0</v>
      </c>
      <c r="AJ92" s="22">
        <v>2401.0</v>
      </c>
      <c r="AK92" s="19" t="s">
        <v>203</v>
      </c>
      <c r="AL92" s="22">
        <v>1583.0</v>
      </c>
      <c r="AM92" s="19" t="s">
        <v>203</v>
      </c>
      <c r="AN92" s="22">
        <v>2130.0</v>
      </c>
      <c r="AO92" s="19" t="s">
        <v>203</v>
      </c>
      <c r="AP92" s="22">
        <v>2374.0</v>
      </c>
      <c r="AQ92" s="19" t="s">
        <v>203</v>
      </c>
      <c r="AR92" s="21">
        <v>725.0</v>
      </c>
      <c r="AS92" s="19" t="s">
        <v>203</v>
      </c>
      <c r="AT92" s="19" t="s">
        <v>203</v>
      </c>
      <c r="AU92" s="22">
        <v>3320.0</v>
      </c>
      <c r="AV92" s="19" t="s">
        <v>203</v>
      </c>
      <c r="AW92" s="22">
        <v>9560.0</v>
      </c>
      <c r="AX92" s="22">
        <v>2795.0</v>
      </c>
      <c r="AY92" s="22">
        <v>8010.0</v>
      </c>
      <c r="AZ92" s="22">
        <v>7980.0</v>
      </c>
      <c r="BA92" s="22">
        <v>5192.0</v>
      </c>
      <c r="BB92" s="22">
        <v>4185.0</v>
      </c>
      <c r="BC92" s="22">
        <v>2660.0</v>
      </c>
      <c r="BD92" s="22">
        <v>1730.0</v>
      </c>
      <c r="BE92" s="22">
        <v>4760.0</v>
      </c>
      <c r="BF92" s="19" t="s">
        <v>203</v>
      </c>
      <c r="BG92" s="21">
        <v>2.0</v>
      </c>
      <c r="BH92" s="21">
        <v>11.0</v>
      </c>
      <c r="BI92" s="19" t="s">
        <v>203</v>
      </c>
      <c r="BJ92" s="21">
        <v>2.0</v>
      </c>
      <c r="BK92" s="22">
        <v>3740.0</v>
      </c>
      <c r="BL92" s="21">
        <v>860.0</v>
      </c>
      <c r="BM92" s="19" t="s">
        <v>203</v>
      </c>
      <c r="BN92" s="19" t="s">
        <v>203</v>
      </c>
      <c r="BO92" s="19" t="s">
        <v>203</v>
      </c>
      <c r="BP92" s="19" t="s">
        <v>203</v>
      </c>
      <c r="BQ92" s="19" t="s">
        <v>203</v>
      </c>
      <c r="BR92" s="19" t="s">
        <v>203</v>
      </c>
      <c r="BS92" s="19" t="s">
        <v>203</v>
      </c>
      <c r="BT92" s="19" t="s">
        <v>203</v>
      </c>
      <c r="BU92" s="22">
        <v>9900.0</v>
      </c>
      <c r="BV92" s="22">
        <v>2240.0</v>
      </c>
      <c r="BW92" s="19" t="s">
        <v>203</v>
      </c>
      <c r="BX92" s="19" t="s">
        <v>203</v>
      </c>
      <c r="BY92" s="19" t="s">
        <v>203</v>
      </c>
      <c r="BZ92" s="22">
        <v>2935.0</v>
      </c>
      <c r="CA92" s="21">
        <v>690.0</v>
      </c>
      <c r="CB92" s="19" t="s">
        <v>203</v>
      </c>
      <c r="CC92" s="19" t="s">
        <v>203</v>
      </c>
      <c r="CD92" s="19" t="s">
        <v>203</v>
      </c>
      <c r="CE92" s="22">
        <v>8470.0</v>
      </c>
      <c r="CF92" s="22">
        <v>1370.0</v>
      </c>
      <c r="CG92" s="19" t="s">
        <v>203</v>
      </c>
      <c r="CH92" s="19" t="s">
        <v>203</v>
      </c>
      <c r="CI92" s="19" t="s">
        <v>203</v>
      </c>
      <c r="CJ92" s="22">
        <v>8246.0</v>
      </c>
      <c r="CK92" s="22">
        <v>1468.0</v>
      </c>
      <c r="CL92" s="19" t="s">
        <v>203</v>
      </c>
      <c r="CM92" s="19" t="s">
        <v>203</v>
      </c>
      <c r="CN92" s="19" t="s">
        <v>203</v>
      </c>
      <c r="CO92" s="22">
        <v>5193.0</v>
      </c>
      <c r="CP92" s="21">
        <v>958.0</v>
      </c>
      <c r="CQ92" s="19" t="s">
        <v>203</v>
      </c>
      <c r="CR92" s="19" t="s">
        <v>203</v>
      </c>
      <c r="CS92" s="19" t="s">
        <v>203</v>
      </c>
      <c r="CT92" s="22">
        <v>4700.0</v>
      </c>
      <c r="CU92" s="22">
        <v>1970.0</v>
      </c>
      <c r="CV92" s="19" t="s">
        <v>203</v>
      </c>
      <c r="CW92" s="19" t="s">
        <v>203</v>
      </c>
      <c r="CX92" s="19" t="s">
        <v>203</v>
      </c>
      <c r="CY92" s="22">
        <v>2700.0</v>
      </c>
      <c r="CZ92" s="22">
        <v>1030.0</v>
      </c>
      <c r="DA92" s="19" t="s">
        <v>203</v>
      </c>
      <c r="DB92" s="19" t="s">
        <v>203</v>
      </c>
      <c r="DC92" s="19" t="s">
        <v>203</v>
      </c>
      <c r="DD92" s="22">
        <v>1070.0</v>
      </c>
      <c r="DE92" s="21">
        <v>290.0</v>
      </c>
      <c r="DF92" s="19" t="s">
        <v>203</v>
      </c>
      <c r="DG92" s="19" t="s">
        <v>203</v>
      </c>
      <c r="DH92" s="19" t="s">
        <v>203</v>
      </c>
      <c r="DI92" s="22">
        <v>4690.0</v>
      </c>
      <c r="DJ92" s="22">
        <v>1320.0</v>
      </c>
      <c r="DK92" s="19" t="s">
        <v>203</v>
      </c>
      <c r="DL92" s="19" t="s">
        <v>203</v>
      </c>
      <c r="DM92" s="19" t="s">
        <v>203</v>
      </c>
      <c r="DN92" s="19" t="s">
        <v>203</v>
      </c>
      <c r="DO92" s="19" t="s">
        <v>203</v>
      </c>
      <c r="DP92" s="19" t="s">
        <v>203</v>
      </c>
      <c r="DQ92" s="19" t="s">
        <v>203</v>
      </c>
      <c r="DR92" s="19" t="s">
        <v>203</v>
      </c>
      <c r="DS92" s="22">
        <v>3249.0</v>
      </c>
      <c r="DT92" s="22">
        <v>1665.0</v>
      </c>
      <c r="DU92" s="22">
        <v>29310.0</v>
      </c>
      <c r="DV92" s="22">
        <v>8311.0</v>
      </c>
      <c r="DW92" s="21">
        <v>181.0</v>
      </c>
      <c r="DX92" s="21">
        <v>29.0</v>
      </c>
      <c r="DY92" s="22">
        <v>1323.0</v>
      </c>
      <c r="DZ92" s="21">
        <v>292.0</v>
      </c>
      <c r="EA92" s="21">
        <v>340.0</v>
      </c>
      <c r="EB92" s="21">
        <v>153.0</v>
      </c>
      <c r="EC92" s="19" t="s">
        <v>203</v>
      </c>
      <c r="ED92" s="21">
        <v>349.0</v>
      </c>
      <c r="EE92" s="21">
        <v>335.0</v>
      </c>
      <c r="EF92" s="21">
        <v>184.0</v>
      </c>
      <c r="EG92" s="21">
        <v>327.0</v>
      </c>
    </row>
    <row r="93" ht="15.75" customHeight="1">
      <c r="A93" s="19" t="s">
        <v>200</v>
      </c>
      <c r="B93" s="19" t="s">
        <v>206</v>
      </c>
      <c r="C93" s="20">
        <v>44551.0</v>
      </c>
      <c r="D93" s="19" t="s">
        <v>202</v>
      </c>
      <c r="E93" s="21">
        <v>18.0</v>
      </c>
      <c r="F93" s="21">
        <v>191.0</v>
      </c>
      <c r="G93" s="21">
        <v>161.0</v>
      </c>
      <c r="H93" s="21">
        <v>5.0</v>
      </c>
      <c r="I93" s="22">
        <v>1443.0</v>
      </c>
      <c r="J93" s="19" t="s">
        <v>203</v>
      </c>
      <c r="K93" s="19" t="s">
        <v>203</v>
      </c>
      <c r="L93" s="21">
        <v>719.0</v>
      </c>
      <c r="M93" s="22">
        <v>1428.0</v>
      </c>
      <c r="N93" s="19" t="s">
        <v>203</v>
      </c>
      <c r="O93" s="22">
        <v>1526.0</v>
      </c>
      <c r="P93" s="19" t="s">
        <v>203</v>
      </c>
      <c r="Q93" s="22">
        <v>1526.0</v>
      </c>
      <c r="R93" s="19" t="s">
        <v>203</v>
      </c>
      <c r="S93" s="22">
        <v>1526.0</v>
      </c>
      <c r="T93" s="22">
        <v>1428.0</v>
      </c>
      <c r="U93" s="19" t="s">
        <v>203</v>
      </c>
      <c r="V93" s="22">
        <v>1526.0</v>
      </c>
      <c r="W93" s="19" t="s">
        <v>203</v>
      </c>
      <c r="X93" s="22">
        <v>1526.0</v>
      </c>
      <c r="Y93" s="19" t="s">
        <v>203</v>
      </c>
      <c r="Z93" s="22">
        <v>1428.0</v>
      </c>
      <c r="AA93" s="19" t="s">
        <v>203</v>
      </c>
      <c r="AB93" s="22">
        <v>1526.0</v>
      </c>
      <c r="AC93" s="19" t="s">
        <v>203</v>
      </c>
      <c r="AD93" s="22">
        <v>1526.0</v>
      </c>
      <c r="AE93" s="19" t="s">
        <v>203</v>
      </c>
      <c r="AF93" s="22">
        <v>1428.0</v>
      </c>
      <c r="AG93" s="22">
        <v>1490.0</v>
      </c>
      <c r="AH93" s="22">
        <v>1352.0</v>
      </c>
      <c r="AI93" s="22">
        <v>1159.0</v>
      </c>
      <c r="AJ93" s="22">
        <v>1346.0</v>
      </c>
      <c r="AK93" s="19" t="s">
        <v>203</v>
      </c>
      <c r="AL93" s="22">
        <v>1177.0</v>
      </c>
      <c r="AM93" s="19" t="s">
        <v>203</v>
      </c>
      <c r="AN93" s="22">
        <v>1127.0</v>
      </c>
      <c r="AO93" s="19" t="s">
        <v>203</v>
      </c>
      <c r="AP93" s="22">
        <v>1523.0</v>
      </c>
      <c r="AQ93" s="19" t="s">
        <v>203</v>
      </c>
      <c r="AR93" s="21">
        <v>305.0</v>
      </c>
      <c r="AS93" s="19" t="s">
        <v>203</v>
      </c>
      <c r="AT93" s="19" t="s">
        <v>203</v>
      </c>
      <c r="AU93" s="22">
        <v>1680.0</v>
      </c>
      <c r="AV93" s="19" t="s">
        <v>203</v>
      </c>
      <c r="AW93" s="22">
        <v>5320.0</v>
      </c>
      <c r="AX93" s="22">
        <v>2670.0</v>
      </c>
      <c r="AY93" s="22">
        <v>4660.0</v>
      </c>
      <c r="AZ93" s="22">
        <v>4468.0</v>
      </c>
      <c r="BA93" s="22">
        <v>2939.0</v>
      </c>
      <c r="BB93" s="22">
        <v>2690.0</v>
      </c>
      <c r="BC93" s="22">
        <v>1570.0</v>
      </c>
      <c r="BD93" s="22">
        <v>1240.0</v>
      </c>
      <c r="BE93" s="22">
        <v>2730.0</v>
      </c>
      <c r="BF93" s="19" t="s">
        <v>203</v>
      </c>
      <c r="BG93" s="21">
        <v>2.0</v>
      </c>
      <c r="BH93" s="21">
        <v>8.0</v>
      </c>
      <c r="BI93" s="19" t="s">
        <v>203</v>
      </c>
      <c r="BJ93" s="19" t="s">
        <v>203</v>
      </c>
      <c r="BK93" s="22">
        <v>2040.0</v>
      </c>
      <c r="BL93" s="21">
        <v>520.0</v>
      </c>
      <c r="BM93" s="19" t="s">
        <v>203</v>
      </c>
      <c r="BN93" s="19" t="s">
        <v>203</v>
      </c>
      <c r="BO93" s="19" t="s">
        <v>203</v>
      </c>
      <c r="BP93" s="19" t="s">
        <v>203</v>
      </c>
      <c r="BQ93" s="19" t="s">
        <v>203</v>
      </c>
      <c r="BR93" s="19" t="s">
        <v>203</v>
      </c>
      <c r="BS93" s="19" t="s">
        <v>203</v>
      </c>
      <c r="BT93" s="19" t="s">
        <v>203</v>
      </c>
      <c r="BU93" s="22">
        <v>5720.0</v>
      </c>
      <c r="BV93" s="22">
        <v>1520.0</v>
      </c>
      <c r="BW93" s="19" t="s">
        <v>203</v>
      </c>
      <c r="BX93" s="19" t="s">
        <v>203</v>
      </c>
      <c r="BY93" s="19" t="s">
        <v>203</v>
      </c>
      <c r="BZ93" s="22">
        <v>1635.0</v>
      </c>
      <c r="CA93" s="21">
        <v>275.0</v>
      </c>
      <c r="CB93" s="19" t="s">
        <v>203</v>
      </c>
      <c r="CC93" s="19" t="s">
        <v>203</v>
      </c>
      <c r="CD93" s="19" t="s">
        <v>203</v>
      </c>
      <c r="CE93" s="22">
        <v>4400.0</v>
      </c>
      <c r="CF93" s="21">
        <v>520.0</v>
      </c>
      <c r="CG93" s="19" t="s">
        <v>203</v>
      </c>
      <c r="CH93" s="19" t="s">
        <v>203</v>
      </c>
      <c r="CI93" s="19" t="s">
        <v>203</v>
      </c>
      <c r="CJ93" s="22">
        <v>4386.0</v>
      </c>
      <c r="CK93" s="21">
        <v>660.0</v>
      </c>
      <c r="CL93" s="19" t="s">
        <v>203</v>
      </c>
      <c r="CM93" s="19" t="s">
        <v>203</v>
      </c>
      <c r="CN93" s="19" t="s">
        <v>203</v>
      </c>
      <c r="CO93" s="22">
        <v>2884.0</v>
      </c>
      <c r="CP93" s="21">
        <v>408.0</v>
      </c>
      <c r="CQ93" s="19" t="s">
        <v>203</v>
      </c>
      <c r="CR93" s="19" t="s">
        <v>203</v>
      </c>
      <c r="CS93" s="19" t="s">
        <v>203</v>
      </c>
      <c r="CT93" s="22">
        <v>2750.0</v>
      </c>
      <c r="CU93" s="21">
        <v>930.0</v>
      </c>
      <c r="CV93" s="19" t="s">
        <v>203</v>
      </c>
      <c r="CW93" s="19" t="s">
        <v>203</v>
      </c>
      <c r="CX93" s="19" t="s">
        <v>203</v>
      </c>
      <c r="CY93" s="22">
        <v>1780.0</v>
      </c>
      <c r="CZ93" s="21">
        <v>550.0</v>
      </c>
      <c r="DA93" s="19" t="s">
        <v>203</v>
      </c>
      <c r="DB93" s="19" t="s">
        <v>203</v>
      </c>
      <c r="DC93" s="19" t="s">
        <v>203</v>
      </c>
      <c r="DD93" s="22">
        <v>1150.0</v>
      </c>
      <c r="DE93" s="21">
        <v>130.0</v>
      </c>
      <c r="DF93" s="19" t="s">
        <v>203</v>
      </c>
      <c r="DG93" s="19" t="s">
        <v>203</v>
      </c>
      <c r="DH93" s="19" t="s">
        <v>203</v>
      </c>
      <c r="DI93" s="22">
        <v>3290.0</v>
      </c>
      <c r="DJ93" s="22">
        <v>1420.0</v>
      </c>
      <c r="DK93" s="19" t="s">
        <v>203</v>
      </c>
      <c r="DL93" s="19" t="s">
        <v>203</v>
      </c>
      <c r="DM93" s="19" t="s">
        <v>203</v>
      </c>
      <c r="DN93" s="19" t="s">
        <v>203</v>
      </c>
      <c r="DO93" s="19" t="s">
        <v>203</v>
      </c>
      <c r="DP93" s="19" t="s">
        <v>203</v>
      </c>
      <c r="DQ93" s="19" t="s">
        <v>203</v>
      </c>
      <c r="DR93" s="19" t="s">
        <v>203</v>
      </c>
      <c r="DS93" s="22">
        <v>1831.0</v>
      </c>
      <c r="DT93" s="21">
        <v>562.0</v>
      </c>
      <c r="DU93" s="22">
        <v>19328.0</v>
      </c>
      <c r="DV93" s="22">
        <v>4052.0</v>
      </c>
      <c r="DW93" s="21">
        <v>88.0</v>
      </c>
      <c r="DX93" s="21">
        <v>14.0</v>
      </c>
      <c r="DY93" s="21">
        <v>779.0</v>
      </c>
      <c r="DZ93" s="21">
        <v>154.0</v>
      </c>
      <c r="EA93" s="21">
        <v>236.0</v>
      </c>
      <c r="EB93" s="21">
        <v>49.0</v>
      </c>
      <c r="EC93" s="19" t="s">
        <v>203</v>
      </c>
      <c r="ED93" s="21">
        <v>211.0</v>
      </c>
      <c r="EE93" s="21">
        <v>202.0</v>
      </c>
      <c r="EF93" s="19" t="s">
        <v>203</v>
      </c>
      <c r="EG93" s="21">
        <v>437.0</v>
      </c>
    </row>
    <row r="94" ht="15.75" customHeight="1">
      <c r="A94" s="19" t="s">
        <v>200</v>
      </c>
      <c r="B94" s="19" t="s">
        <v>205</v>
      </c>
      <c r="C94" s="20">
        <v>44551.0</v>
      </c>
      <c r="D94" s="19" t="s">
        <v>202</v>
      </c>
      <c r="E94" s="21">
        <v>17.0</v>
      </c>
      <c r="F94" s="21">
        <v>299.0</v>
      </c>
      <c r="G94" s="21">
        <v>63.0</v>
      </c>
      <c r="H94" s="21">
        <v>0.0</v>
      </c>
      <c r="I94" s="21">
        <v>923.0</v>
      </c>
      <c r="J94" s="19" t="s">
        <v>203</v>
      </c>
      <c r="K94" s="19" t="s">
        <v>203</v>
      </c>
      <c r="L94" s="21">
        <v>265.0</v>
      </c>
      <c r="M94" s="21">
        <v>832.0</v>
      </c>
      <c r="N94" s="19" t="s">
        <v>203</v>
      </c>
      <c r="O94" s="21">
        <v>797.0</v>
      </c>
      <c r="P94" s="19" t="s">
        <v>203</v>
      </c>
      <c r="Q94" s="21">
        <v>830.0</v>
      </c>
      <c r="R94" s="19" t="s">
        <v>203</v>
      </c>
      <c r="S94" s="21">
        <v>830.0</v>
      </c>
      <c r="T94" s="21">
        <v>832.0</v>
      </c>
      <c r="U94" s="19" t="s">
        <v>203</v>
      </c>
      <c r="V94" s="21">
        <v>797.0</v>
      </c>
      <c r="W94" s="19" t="s">
        <v>203</v>
      </c>
      <c r="X94" s="21">
        <v>830.0</v>
      </c>
      <c r="Y94" s="19" t="s">
        <v>203</v>
      </c>
      <c r="Z94" s="21">
        <v>832.0</v>
      </c>
      <c r="AA94" s="19" t="s">
        <v>203</v>
      </c>
      <c r="AB94" s="21">
        <v>797.0</v>
      </c>
      <c r="AC94" s="19" t="s">
        <v>203</v>
      </c>
      <c r="AD94" s="21">
        <v>830.0</v>
      </c>
      <c r="AE94" s="19" t="s">
        <v>203</v>
      </c>
      <c r="AF94" s="21">
        <v>832.0</v>
      </c>
      <c r="AG94" s="21">
        <v>797.0</v>
      </c>
      <c r="AH94" s="21">
        <v>848.0</v>
      </c>
      <c r="AI94" s="21">
        <v>583.0</v>
      </c>
      <c r="AJ94" s="21">
        <v>848.0</v>
      </c>
      <c r="AK94" s="19" t="s">
        <v>203</v>
      </c>
      <c r="AL94" s="21">
        <v>777.0</v>
      </c>
      <c r="AM94" s="19" t="s">
        <v>203</v>
      </c>
      <c r="AN94" s="21">
        <v>718.0</v>
      </c>
      <c r="AO94" s="19" t="s">
        <v>203</v>
      </c>
      <c r="AP94" s="21">
        <v>818.0</v>
      </c>
      <c r="AQ94" s="19" t="s">
        <v>203</v>
      </c>
      <c r="AR94" s="21">
        <v>318.0</v>
      </c>
      <c r="AS94" s="19" t="s">
        <v>203</v>
      </c>
      <c r="AT94" s="19" t="s">
        <v>203</v>
      </c>
      <c r="AU94" s="22">
        <v>1100.0</v>
      </c>
      <c r="AV94" s="19" t="s">
        <v>203</v>
      </c>
      <c r="AW94" s="22">
        <v>2900.0</v>
      </c>
      <c r="AX94" s="21">
        <v>855.0</v>
      </c>
      <c r="AY94" s="22">
        <v>2560.0</v>
      </c>
      <c r="AZ94" s="22">
        <v>2484.0</v>
      </c>
      <c r="BA94" s="22">
        <v>1631.0</v>
      </c>
      <c r="BB94" s="22">
        <v>1525.0</v>
      </c>
      <c r="BC94" s="21">
        <v>930.0</v>
      </c>
      <c r="BD94" s="21">
        <v>860.0</v>
      </c>
      <c r="BE94" s="22">
        <v>1550.0</v>
      </c>
      <c r="BF94" s="19" t="s">
        <v>203</v>
      </c>
      <c r="BG94" s="21">
        <v>2.0</v>
      </c>
      <c r="BH94" s="21">
        <v>15.0</v>
      </c>
      <c r="BI94" s="19" t="s">
        <v>203</v>
      </c>
      <c r="BJ94" s="19" t="s">
        <v>203</v>
      </c>
      <c r="BK94" s="22">
        <v>1780.0</v>
      </c>
      <c r="BL94" s="21">
        <v>680.0</v>
      </c>
      <c r="BM94" s="19" t="s">
        <v>203</v>
      </c>
      <c r="BN94" s="19" t="s">
        <v>203</v>
      </c>
      <c r="BO94" s="19" t="s">
        <v>203</v>
      </c>
      <c r="BP94" s="19" t="s">
        <v>203</v>
      </c>
      <c r="BQ94" s="19" t="s">
        <v>203</v>
      </c>
      <c r="BR94" s="19" t="s">
        <v>203</v>
      </c>
      <c r="BS94" s="19" t="s">
        <v>203</v>
      </c>
      <c r="BT94" s="19" t="s">
        <v>203</v>
      </c>
      <c r="BU94" s="22">
        <v>4380.0</v>
      </c>
      <c r="BV94" s="22">
        <v>1380.0</v>
      </c>
      <c r="BW94" s="19" t="s">
        <v>203</v>
      </c>
      <c r="BX94" s="19" t="s">
        <v>203</v>
      </c>
      <c r="BY94" s="19" t="s">
        <v>203</v>
      </c>
      <c r="BZ94" s="22">
        <v>1235.0</v>
      </c>
      <c r="CA94" s="21">
        <v>370.0</v>
      </c>
      <c r="CB94" s="19" t="s">
        <v>203</v>
      </c>
      <c r="CC94" s="19" t="s">
        <v>203</v>
      </c>
      <c r="CD94" s="19" t="s">
        <v>203</v>
      </c>
      <c r="CE94" s="22">
        <v>3430.0</v>
      </c>
      <c r="CF94" s="21">
        <v>870.0</v>
      </c>
      <c r="CG94" s="19" t="s">
        <v>203</v>
      </c>
      <c r="CH94" s="19" t="s">
        <v>203</v>
      </c>
      <c r="CI94" s="19" t="s">
        <v>203</v>
      </c>
      <c r="CJ94" s="22">
        <v>3328.0</v>
      </c>
      <c r="CK94" s="21">
        <v>924.0</v>
      </c>
      <c r="CL94" s="19" t="s">
        <v>203</v>
      </c>
      <c r="CM94" s="19" t="s">
        <v>203</v>
      </c>
      <c r="CN94" s="19" t="s">
        <v>203</v>
      </c>
      <c r="CO94" s="22">
        <v>2136.0</v>
      </c>
      <c r="CP94" s="21">
        <v>505.0</v>
      </c>
      <c r="CQ94" s="19" t="s">
        <v>203</v>
      </c>
      <c r="CR94" s="19" t="s">
        <v>203</v>
      </c>
      <c r="CS94" s="19" t="s">
        <v>203</v>
      </c>
      <c r="CT94" s="22">
        <v>2610.0</v>
      </c>
      <c r="CU94" s="22">
        <v>1055.0</v>
      </c>
      <c r="CV94" s="19" t="s">
        <v>203</v>
      </c>
      <c r="CW94" s="19" t="s">
        <v>203</v>
      </c>
      <c r="CX94" s="19" t="s">
        <v>203</v>
      </c>
      <c r="CY94" s="22">
        <v>1470.0</v>
      </c>
      <c r="CZ94" s="21">
        <v>530.0</v>
      </c>
      <c r="DA94" s="19" t="s">
        <v>203</v>
      </c>
      <c r="DB94" s="19" t="s">
        <v>203</v>
      </c>
      <c r="DC94" s="19" t="s">
        <v>203</v>
      </c>
      <c r="DD94" s="22">
        <v>1280.0</v>
      </c>
      <c r="DE94" s="21">
        <v>410.0</v>
      </c>
      <c r="DF94" s="19" t="s">
        <v>203</v>
      </c>
      <c r="DG94" s="19" t="s">
        <v>203</v>
      </c>
      <c r="DH94" s="19" t="s">
        <v>203</v>
      </c>
      <c r="DI94" s="22">
        <v>2660.0</v>
      </c>
      <c r="DJ94" s="22">
        <v>1160.0</v>
      </c>
      <c r="DK94" s="19" t="s">
        <v>203</v>
      </c>
      <c r="DL94" s="19" t="s">
        <v>203</v>
      </c>
      <c r="DM94" s="19" t="s">
        <v>203</v>
      </c>
      <c r="DN94" s="19" t="s">
        <v>203</v>
      </c>
      <c r="DO94" s="19" t="s">
        <v>203</v>
      </c>
      <c r="DP94" s="19" t="s">
        <v>203</v>
      </c>
      <c r="DQ94" s="19" t="s">
        <v>203</v>
      </c>
      <c r="DR94" s="19" t="s">
        <v>203</v>
      </c>
      <c r="DS94" s="22">
        <v>2448.0</v>
      </c>
      <c r="DT94" s="22">
        <v>1494.0</v>
      </c>
      <c r="DU94" s="22">
        <v>19410.0</v>
      </c>
      <c r="DV94" s="22">
        <v>9844.0</v>
      </c>
      <c r="DW94" s="21">
        <v>100.0</v>
      </c>
      <c r="DX94" s="21">
        <v>46.0</v>
      </c>
      <c r="DY94" s="21">
        <v>753.0</v>
      </c>
      <c r="DZ94" s="21">
        <v>328.0</v>
      </c>
      <c r="EA94" s="21">
        <v>243.0</v>
      </c>
      <c r="EB94" s="21">
        <v>128.0</v>
      </c>
      <c r="EC94" s="19" t="s">
        <v>203</v>
      </c>
      <c r="ED94" s="21">
        <v>108.0</v>
      </c>
      <c r="EE94" s="21">
        <v>101.0</v>
      </c>
      <c r="EF94" s="21">
        <v>1.0</v>
      </c>
      <c r="EG94" s="19" t="s">
        <v>203</v>
      </c>
    </row>
    <row r="95" ht="15.75" customHeight="1">
      <c r="A95" s="19" t="s">
        <v>200</v>
      </c>
      <c r="B95" s="19" t="s">
        <v>204</v>
      </c>
      <c r="C95" s="20">
        <v>44551.0</v>
      </c>
      <c r="D95" s="19" t="s">
        <v>202</v>
      </c>
      <c r="E95" s="21">
        <v>15.0</v>
      </c>
      <c r="F95" s="21">
        <v>308.0</v>
      </c>
      <c r="G95" s="21">
        <v>69.0</v>
      </c>
      <c r="H95" s="21">
        <v>16.0</v>
      </c>
      <c r="I95" s="22">
        <v>1442.0</v>
      </c>
      <c r="J95" s="19" t="s">
        <v>203</v>
      </c>
      <c r="K95" s="19" t="s">
        <v>203</v>
      </c>
      <c r="L95" s="21">
        <v>773.0</v>
      </c>
      <c r="M95" s="22">
        <v>1552.0</v>
      </c>
      <c r="N95" s="19" t="s">
        <v>203</v>
      </c>
      <c r="O95" s="22">
        <v>1490.0</v>
      </c>
      <c r="P95" s="19" t="s">
        <v>203</v>
      </c>
      <c r="Q95" s="22">
        <v>1434.0</v>
      </c>
      <c r="R95" s="19" t="s">
        <v>203</v>
      </c>
      <c r="S95" s="22">
        <v>1434.0</v>
      </c>
      <c r="T95" s="22">
        <v>1552.0</v>
      </c>
      <c r="U95" s="19" t="s">
        <v>203</v>
      </c>
      <c r="V95" s="22">
        <v>1490.0</v>
      </c>
      <c r="W95" s="19" t="s">
        <v>203</v>
      </c>
      <c r="X95" s="22">
        <v>1434.0</v>
      </c>
      <c r="Y95" s="19" t="s">
        <v>203</v>
      </c>
      <c r="Z95" s="22">
        <v>1552.0</v>
      </c>
      <c r="AA95" s="19" t="s">
        <v>203</v>
      </c>
      <c r="AB95" s="22">
        <v>1490.0</v>
      </c>
      <c r="AC95" s="19" t="s">
        <v>203</v>
      </c>
      <c r="AD95" s="22">
        <v>1434.0</v>
      </c>
      <c r="AE95" s="19" t="s">
        <v>203</v>
      </c>
      <c r="AF95" s="22">
        <v>1542.0</v>
      </c>
      <c r="AG95" s="22">
        <v>1463.0</v>
      </c>
      <c r="AH95" s="22">
        <v>1575.0</v>
      </c>
      <c r="AI95" s="22">
        <v>1069.0</v>
      </c>
      <c r="AJ95" s="22">
        <v>1595.0</v>
      </c>
      <c r="AK95" s="19" t="s">
        <v>203</v>
      </c>
      <c r="AL95" s="22">
        <v>1288.0</v>
      </c>
      <c r="AM95" s="19" t="s">
        <v>203</v>
      </c>
      <c r="AN95" s="22">
        <v>1250.0</v>
      </c>
      <c r="AO95" s="19" t="s">
        <v>203</v>
      </c>
      <c r="AP95" s="22">
        <v>1493.0</v>
      </c>
      <c r="AQ95" s="19" t="s">
        <v>203</v>
      </c>
      <c r="AR95" s="21">
        <v>328.0</v>
      </c>
      <c r="AS95" s="19" t="s">
        <v>203</v>
      </c>
      <c r="AT95" s="19" t="s">
        <v>203</v>
      </c>
      <c r="AU95" s="22">
        <v>1640.0</v>
      </c>
      <c r="AV95" s="19" t="s">
        <v>203</v>
      </c>
      <c r="AW95" s="22">
        <v>5250.0</v>
      </c>
      <c r="AX95" s="22">
        <v>1490.0</v>
      </c>
      <c r="AY95" s="22">
        <v>4620.0</v>
      </c>
      <c r="AZ95" s="22">
        <v>4550.0</v>
      </c>
      <c r="BA95" s="22">
        <v>2977.0</v>
      </c>
      <c r="BB95" s="22">
        <v>2765.0</v>
      </c>
      <c r="BC95" s="22">
        <v>1690.0</v>
      </c>
      <c r="BD95" s="22">
        <v>1080.0</v>
      </c>
      <c r="BE95" s="22">
        <v>2930.0</v>
      </c>
      <c r="BF95" s="19" t="s">
        <v>203</v>
      </c>
      <c r="BG95" s="21">
        <v>2.0</v>
      </c>
      <c r="BH95" s="21">
        <v>12.0</v>
      </c>
      <c r="BI95" s="19" t="s">
        <v>203</v>
      </c>
      <c r="BJ95" s="19" t="s">
        <v>203</v>
      </c>
      <c r="BK95" s="22">
        <v>1940.0</v>
      </c>
      <c r="BL95" s="21">
        <v>340.0</v>
      </c>
      <c r="BM95" s="19" t="s">
        <v>203</v>
      </c>
      <c r="BN95" s="19" t="s">
        <v>203</v>
      </c>
      <c r="BO95" s="19" t="s">
        <v>203</v>
      </c>
      <c r="BP95" s="19" t="s">
        <v>203</v>
      </c>
      <c r="BQ95" s="19" t="s">
        <v>203</v>
      </c>
      <c r="BR95" s="19" t="s">
        <v>203</v>
      </c>
      <c r="BS95" s="19" t="s">
        <v>203</v>
      </c>
      <c r="BT95" s="19" t="s">
        <v>203</v>
      </c>
      <c r="BU95" s="22">
        <v>5280.0</v>
      </c>
      <c r="BV95" s="22">
        <v>1260.0</v>
      </c>
      <c r="BW95" s="19" t="s">
        <v>203</v>
      </c>
      <c r="BX95" s="19" t="s">
        <v>203</v>
      </c>
      <c r="BY95" s="19" t="s">
        <v>203</v>
      </c>
      <c r="BZ95" s="22">
        <v>1490.0</v>
      </c>
      <c r="CA95" s="21">
        <v>430.0</v>
      </c>
      <c r="CB95" s="19" t="s">
        <v>203</v>
      </c>
      <c r="CC95" s="19" t="s">
        <v>203</v>
      </c>
      <c r="CD95" s="19" t="s">
        <v>203</v>
      </c>
      <c r="CE95" s="22">
        <v>4480.0</v>
      </c>
      <c r="CF95" s="21">
        <v>550.0</v>
      </c>
      <c r="CG95" s="19" t="s">
        <v>203</v>
      </c>
      <c r="CH95" s="19" t="s">
        <v>203</v>
      </c>
      <c r="CI95" s="19" t="s">
        <v>203</v>
      </c>
      <c r="CJ95" s="22">
        <v>4290.0</v>
      </c>
      <c r="CK95" s="21">
        <v>472.0</v>
      </c>
      <c r="CL95" s="19" t="s">
        <v>203</v>
      </c>
      <c r="CM95" s="19" t="s">
        <v>203</v>
      </c>
      <c r="CN95" s="19" t="s">
        <v>203</v>
      </c>
      <c r="CO95" s="22">
        <v>2914.0</v>
      </c>
      <c r="CP95" s="21">
        <v>468.0</v>
      </c>
      <c r="CQ95" s="19" t="s">
        <v>203</v>
      </c>
      <c r="CR95" s="19" t="s">
        <v>203</v>
      </c>
      <c r="CS95" s="19" t="s">
        <v>203</v>
      </c>
      <c r="CT95" s="22">
        <v>2920.0</v>
      </c>
      <c r="CU95" s="21">
        <v>705.0</v>
      </c>
      <c r="CV95" s="19" t="s">
        <v>203</v>
      </c>
      <c r="CW95" s="19" t="s">
        <v>203</v>
      </c>
      <c r="CX95" s="19" t="s">
        <v>203</v>
      </c>
      <c r="CY95" s="22">
        <v>1720.0</v>
      </c>
      <c r="CZ95" s="21">
        <v>310.0</v>
      </c>
      <c r="DA95" s="19" t="s">
        <v>203</v>
      </c>
      <c r="DB95" s="19" t="s">
        <v>203</v>
      </c>
      <c r="DC95" s="19" t="s">
        <v>203</v>
      </c>
      <c r="DD95" s="21">
        <v>920.0</v>
      </c>
      <c r="DE95" s="21">
        <v>100.0</v>
      </c>
      <c r="DF95" s="19" t="s">
        <v>203</v>
      </c>
      <c r="DG95" s="19" t="s">
        <v>203</v>
      </c>
      <c r="DH95" s="19" t="s">
        <v>203</v>
      </c>
      <c r="DI95" s="22">
        <v>3230.0</v>
      </c>
      <c r="DJ95" s="21">
        <v>960.0</v>
      </c>
      <c r="DK95" s="19" t="s">
        <v>203</v>
      </c>
      <c r="DL95" s="19" t="s">
        <v>203</v>
      </c>
      <c r="DM95" s="19" t="s">
        <v>203</v>
      </c>
      <c r="DN95" s="19" t="s">
        <v>203</v>
      </c>
      <c r="DO95" s="19" t="s">
        <v>203</v>
      </c>
      <c r="DP95" s="19" t="s">
        <v>203</v>
      </c>
      <c r="DQ95" s="19" t="s">
        <v>203</v>
      </c>
      <c r="DR95" s="19" t="s">
        <v>203</v>
      </c>
      <c r="DS95" s="22">
        <v>1820.0</v>
      </c>
      <c r="DT95" s="21">
        <v>572.0</v>
      </c>
      <c r="DU95" s="22">
        <v>17106.0</v>
      </c>
      <c r="DV95" s="22">
        <v>3200.0</v>
      </c>
      <c r="DW95" s="21">
        <v>122.0</v>
      </c>
      <c r="DX95" s="21">
        <v>17.0</v>
      </c>
      <c r="DY95" s="21">
        <v>514.0</v>
      </c>
      <c r="DZ95" s="21">
        <v>93.0</v>
      </c>
      <c r="EA95" s="21">
        <v>221.0</v>
      </c>
      <c r="EB95" s="21">
        <v>79.0</v>
      </c>
      <c r="EC95" s="19" t="s">
        <v>203</v>
      </c>
      <c r="ED95" s="21">
        <v>198.0</v>
      </c>
      <c r="EE95" s="21">
        <v>197.0</v>
      </c>
      <c r="EF95" s="21">
        <v>25.0</v>
      </c>
      <c r="EG95" s="21">
        <v>134.0</v>
      </c>
    </row>
    <row r="96" ht="15.75" customHeight="1">
      <c r="A96" s="19" t="s">
        <v>200</v>
      </c>
      <c r="B96" s="19" t="s">
        <v>207</v>
      </c>
      <c r="C96" s="20">
        <v>44551.0</v>
      </c>
      <c r="D96" s="19" t="s">
        <v>202</v>
      </c>
      <c r="E96" s="21">
        <v>10.0</v>
      </c>
      <c r="F96" s="21">
        <v>210.0</v>
      </c>
      <c r="G96" s="21">
        <v>11.0</v>
      </c>
      <c r="H96" s="21">
        <v>3.0</v>
      </c>
      <c r="I96" s="21">
        <v>444.0</v>
      </c>
      <c r="J96" s="19" t="s">
        <v>203</v>
      </c>
      <c r="K96" s="19" t="s">
        <v>203</v>
      </c>
      <c r="L96" s="21">
        <v>276.0</v>
      </c>
      <c r="M96" s="21">
        <v>550.0</v>
      </c>
      <c r="N96" s="19" t="s">
        <v>203</v>
      </c>
      <c r="O96" s="21">
        <v>474.0</v>
      </c>
      <c r="P96" s="19" t="s">
        <v>203</v>
      </c>
      <c r="Q96" s="21">
        <v>487.0</v>
      </c>
      <c r="R96" s="19" t="s">
        <v>203</v>
      </c>
      <c r="S96" s="21">
        <v>487.0</v>
      </c>
      <c r="T96" s="21">
        <v>550.0</v>
      </c>
      <c r="U96" s="19" t="s">
        <v>203</v>
      </c>
      <c r="V96" s="21">
        <v>474.0</v>
      </c>
      <c r="W96" s="19" t="s">
        <v>203</v>
      </c>
      <c r="X96" s="21">
        <v>487.0</v>
      </c>
      <c r="Y96" s="19" t="s">
        <v>203</v>
      </c>
      <c r="Z96" s="21">
        <v>550.0</v>
      </c>
      <c r="AA96" s="19" t="s">
        <v>203</v>
      </c>
      <c r="AB96" s="21">
        <v>474.0</v>
      </c>
      <c r="AC96" s="19" t="s">
        <v>203</v>
      </c>
      <c r="AD96" s="21">
        <v>487.0</v>
      </c>
      <c r="AE96" s="19" t="s">
        <v>203</v>
      </c>
      <c r="AF96" s="21">
        <v>551.0</v>
      </c>
      <c r="AG96" s="21">
        <v>477.0</v>
      </c>
      <c r="AH96" s="21">
        <v>478.0</v>
      </c>
      <c r="AI96" s="21">
        <v>320.0</v>
      </c>
      <c r="AJ96" s="21">
        <v>458.0</v>
      </c>
      <c r="AK96" s="19" t="s">
        <v>203</v>
      </c>
      <c r="AL96" s="21">
        <v>458.0</v>
      </c>
      <c r="AM96" s="19" t="s">
        <v>203</v>
      </c>
      <c r="AN96" s="21">
        <v>404.0</v>
      </c>
      <c r="AO96" s="19" t="s">
        <v>203</v>
      </c>
      <c r="AP96" s="21">
        <v>375.0</v>
      </c>
      <c r="AQ96" s="19" t="s">
        <v>203</v>
      </c>
      <c r="AR96" s="21">
        <v>64.0</v>
      </c>
      <c r="AS96" s="19" t="s">
        <v>203</v>
      </c>
      <c r="AT96" s="19" t="s">
        <v>203</v>
      </c>
      <c r="AU96" s="21">
        <v>600.0</v>
      </c>
      <c r="AV96" s="19" t="s">
        <v>203</v>
      </c>
      <c r="AW96" s="22">
        <v>1960.0</v>
      </c>
      <c r="AX96" s="21">
        <v>525.0</v>
      </c>
      <c r="AY96" s="22">
        <v>1580.0</v>
      </c>
      <c r="AZ96" s="22">
        <v>1534.0</v>
      </c>
      <c r="BA96" s="22">
        <v>1017.0</v>
      </c>
      <c r="BB96" s="21">
        <v>910.0</v>
      </c>
      <c r="BC96" s="21">
        <v>560.0</v>
      </c>
      <c r="BD96" s="21">
        <v>560.0</v>
      </c>
      <c r="BE96" s="21">
        <v>870.0</v>
      </c>
      <c r="BF96" s="19" t="s">
        <v>203</v>
      </c>
      <c r="BG96" s="21">
        <v>-1.0</v>
      </c>
      <c r="BH96" s="21">
        <v>16.0</v>
      </c>
      <c r="BI96" s="21">
        <v>1.0</v>
      </c>
      <c r="BJ96" s="21">
        <v>1.0</v>
      </c>
      <c r="BK96" s="21">
        <v>720.0</v>
      </c>
      <c r="BL96" s="21">
        <v>160.0</v>
      </c>
      <c r="BM96" s="19" t="s">
        <v>203</v>
      </c>
      <c r="BN96" s="19" t="s">
        <v>203</v>
      </c>
      <c r="BO96" s="19" t="s">
        <v>203</v>
      </c>
      <c r="BP96" s="19" t="s">
        <v>203</v>
      </c>
      <c r="BQ96" s="19" t="s">
        <v>203</v>
      </c>
      <c r="BR96" s="19" t="s">
        <v>203</v>
      </c>
      <c r="BS96" s="19" t="s">
        <v>203</v>
      </c>
      <c r="BT96" s="19" t="s">
        <v>203</v>
      </c>
      <c r="BU96" s="22">
        <v>2300.0</v>
      </c>
      <c r="BV96" s="21">
        <v>560.0</v>
      </c>
      <c r="BW96" s="21">
        <v>60.0</v>
      </c>
      <c r="BX96" s="19" t="s">
        <v>203</v>
      </c>
      <c r="BY96" s="19" t="s">
        <v>203</v>
      </c>
      <c r="BZ96" s="21">
        <v>660.0</v>
      </c>
      <c r="CA96" s="21">
        <v>200.0</v>
      </c>
      <c r="CB96" s="19" t="s">
        <v>203</v>
      </c>
      <c r="CC96" s="19" t="s">
        <v>203</v>
      </c>
      <c r="CD96" s="19" t="s">
        <v>203</v>
      </c>
      <c r="CE96" s="22">
        <v>1810.0</v>
      </c>
      <c r="CF96" s="21">
        <v>310.0</v>
      </c>
      <c r="CG96" s="19" t="s">
        <v>203</v>
      </c>
      <c r="CH96" s="19" t="s">
        <v>203</v>
      </c>
      <c r="CI96" s="19" t="s">
        <v>203</v>
      </c>
      <c r="CJ96" s="22">
        <v>1860.0</v>
      </c>
      <c r="CK96" s="21">
        <v>432.0</v>
      </c>
      <c r="CL96" s="19" t="s">
        <v>203</v>
      </c>
      <c r="CM96" s="19" t="s">
        <v>203</v>
      </c>
      <c r="CN96" s="19" t="s">
        <v>203</v>
      </c>
      <c r="CO96" s="22">
        <v>1134.0</v>
      </c>
      <c r="CP96" s="21">
        <v>203.0</v>
      </c>
      <c r="CQ96" s="19" t="s">
        <v>203</v>
      </c>
      <c r="CR96" s="19" t="s">
        <v>203</v>
      </c>
      <c r="CS96" s="19" t="s">
        <v>203</v>
      </c>
      <c r="CT96" s="22">
        <v>1265.0</v>
      </c>
      <c r="CU96" s="21">
        <v>565.0</v>
      </c>
      <c r="CV96" s="19" t="s">
        <v>203</v>
      </c>
      <c r="CW96" s="19" t="s">
        <v>203</v>
      </c>
      <c r="CX96" s="19" t="s">
        <v>203</v>
      </c>
      <c r="CY96" s="21">
        <v>710.0</v>
      </c>
      <c r="CZ96" s="21">
        <v>210.0</v>
      </c>
      <c r="DA96" s="19" t="s">
        <v>203</v>
      </c>
      <c r="DB96" s="19" t="s">
        <v>203</v>
      </c>
      <c r="DC96" s="19" t="s">
        <v>203</v>
      </c>
      <c r="DD96" s="21">
        <v>720.0</v>
      </c>
      <c r="DE96" s="21">
        <v>220.0</v>
      </c>
      <c r="DF96" s="19" t="s">
        <v>203</v>
      </c>
      <c r="DG96" s="19" t="s">
        <v>203</v>
      </c>
      <c r="DH96" s="19" t="s">
        <v>203</v>
      </c>
      <c r="DI96" s="22">
        <v>1520.0</v>
      </c>
      <c r="DJ96" s="21">
        <v>800.0</v>
      </c>
      <c r="DK96" s="19" t="s">
        <v>203</v>
      </c>
      <c r="DL96" s="19" t="s">
        <v>203</v>
      </c>
      <c r="DM96" s="19" t="s">
        <v>203</v>
      </c>
      <c r="DN96" s="19" t="s">
        <v>203</v>
      </c>
      <c r="DO96" s="19" t="s">
        <v>203</v>
      </c>
      <c r="DP96" s="19" t="s">
        <v>203</v>
      </c>
      <c r="DQ96" s="19" t="s">
        <v>203</v>
      </c>
      <c r="DR96" s="19" t="s">
        <v>203</v>
      </c>
      <c r="DS96" s="21">
        <v>748.0</v>
      </c>
      <c r="DT96" s="21">
        <v>350.0</v>
      </c>
      <c r="DU96" s="22">
        <v>8433.0</v>
      </c>
      <c r="DV96" s="22">
        <v>2516.0</v>
      </c>
      <c r="DW96" s="21">
        <v>40.0</v>
      </c>
      <c r="DX96" s="21">
        <v>8.0</v>
      </c>
      <c r="DY96" s="21">
        <v>256.0</v>
      </c>
      <c r="DZ96" s="21">
        <v>66.0</v>
      </c>
      <c r="EA96" s="21">
        <v>97.0</v>
      </c>
      <c r="EB96" s="21">
        <v>26.0</v>
      </c>
      <c r="EC96" s="19" t="s">
        <v>203</v>
      </c>
      <c r="ED96" s="21">
        <v>78.0</v>
      </c>
      <c r="EE96" s="21">
        <v>76.0</v>
      </c>
      <c r="EF96" s="19" t="s">
        <v>203</v>
      </c>
      <c r="EG96" s="19" t="s">
        <v>203</v>
      </c>
    </row>
    <row r="97" ht="15.75" customHeight="1">
      <c r="A97" s="19" t="s">
        <v>200</v>
      </c>
      <c r="B97" s="19" t="s">
        <v>208</v>
      </c>
      <c r="C97" s="20">
        <v>44551.0</v>
      </c>
      <c r="D97" s="19" t="s">
        <v>210</v>
      </c>
      <c r="E97" s="21">
        <v>19.0</v>
      </c>
      <c r="F97" s="21">
        <v>269.0</v>
      </c>
      <c r="G97" s="21">
        <v>101.0</v>
      </c>
      <c r="H97" s="21">
        <v>21.0</v>
      </c>
      <c r="I97" s="21">
        <v>1841.0</v>
      </c>
      <c r="J97" s="19" t="s">
        <v>203</v>
      </c>
      <c r="K97" s="19" t="s">
        <v>203</v>
      </c>
      <c r="L97" s="21">
        <v>819.0</v>
      </c>
      <c r="M97" s="22">
        <v>1911.0</v>
      </c>
      <c r="N97" s="19" t="s">
        <v>203</v>
      </c>
      <c r="O97" s="22">
        <v>1926.0</v>
      </c>
      <c r="P97" s="19" t="s">
        <v>203</v>
      </c>
      <c r="Q97" s="22">
        <v>1816.0</v>
      </c>
      <c r="R97" s="21">
        <v>2.0</v>
      </c>
      <c r="S97" s="22">
        <v>1788.0</v>
      </c>
      <c r="T97" s="21">
        <v>1911.0</v>
      </c>
      <c r="U97" s="19" t="s">
        <v>203</v>
      </c>
      <c r="V97" s="21">
        <v>1937.0</v>
      </c>
      <c r="W97" s="19" t="s">
        <v>203</v>
      </c>
      <c r="X97" s="21">
        <v>1818.0</v>
      </c>
      <c r="Y97" s="21">
        <v>2.0</v>
      </c>
      <c r="Z97" s="22">
        <v>1888.0</v>
      </c>
      <c r="AA97" s="19" t="s">
        <v>203</v>
      </c>
      <c r="AB97" s="22">
        <v>1888.0</v>
      </c>
      <c r="AC97" s="19" t="s">
        <v>203</v>
      </c>
      <c r="AD97" s="22">
        <v>1773.0</v>
      </c>
      <c r="AE97" s="21">
        <v>2.0</v>
      </c>
      <c r="AF97" s="22">
        <v>1888.0</v>
      </c>
      <c r="AG97" s="22">
        <v>1863.0</v>
      </c>
      <c r="AH97" s="22">
        <v>1747.0</v>
      </c>
      <c r="AI97" s="22">
        <v>1185.0</v>
      </c>
      <c r="AJ97" s="21">
        <v>1739.0</v>
      </c>
      <c r="AK97" s="19" t="s">
        <v>203</v>
      </c>
      <c r="AL97" s="21">
        <v>1681.0</v>
      </c>
      <c r="AM97" s="19" t="s">
        <v>203</v>
      </c>
      <c r="AN97" s="22">
        <v>1239.0</v>
      </c>
      <c r="AO97" s="19"/>
      <c r="AP97" s="22">
        <v>1467.0</v>
      </c>
      <c r="AQ97" s="19"/>
      <c r="AR97" s="21">
        <v>493.0</v>
      </c>
      <c r="AS97" s="19" t="s">
        <v>203</v>
      </c>
      <c r="AT97" s="19" t="s">
        <v>203</v>
      </c>
      <c r="AU97" s="22">
        <v>2340.0</v>
      </c>
      <c r="AV97" s="19"/>
      <c r="AW97" s="22">
        <v>6980.0</v>
      </c>
      <c r="AX97" s="22">
        <v>1850.0</v>
      </c>
      <c r="AY97" s="22">
        <v>5760.0</v>
      </c>
      <c r="AZ97" s="22">
        <v>5624.0</v>
      </c>
      <c r="BA97" s="22">
        <v>3770.0</v>
      </c>
      <c r="BB97" s="22">
        <v>3220.0</v>
      </c>
      <c r="BC97" s="22">
        <v>2000.0</v>
      </c>
      <c r="BD97" s="22">
        <v>1910.0</v>
      </c>
      <c r="BE97" s="22">
        <v>2950.0</v>
      </c>
      <c r="BF97" s="19"/>
      <c r="BG97" s="21">
        <v>2.0</v>
      </c>
      <c r="BH97" s="21">
        <v>8.0</v>
      </c>
      <c r="BI97" s="19" t="s">
        <v>203</v>
      </c>
      <c r="BJ97" s="19" t="s">
        <v>203</v>
      </c>
      <c r="BK97" s="22">
        <v>3040.0</v>
      </c>
      <c r="BL97" s="21">
        <v>700.0</v>
      </c>
      <c r="BM97" s="19"/>
      <c r="BN97" s="19"/>
      <c r="BO97" s="19"/>
      <c r="BP97" s="19" t="s">
        <v>203</v>
      </c>
      <c r="BQ97" s="19" t="s">
        <v>203</v>
      </c>
      <c r="BR97" s="19" t="s">
        <v>203</v>
      </c>
      <c r="BS97" s="19" t="s">
        <v>203</v>
      </c>
      <c r="BT97" s="19" t="s">
        <v>203</v>
      </c>
      <c r="BU97" s="22">
        <v>8320.0</v>
      </c>
      <c r="BV97" s="22">
        <v>1240.0</v>
      </c>
      <c r="BW97" s="21">
        <v>100.0</v>
      </c>
      <c r="BX97" s="19"/>
      <c r="BY97" s="19"/>
      <c r="BZ97" s="22">
        <v>2395.0</v>
      </c>
      <c r="CA97" s="21">
        <v>545.0</v>
      </c>
      <c r="CB97" s="19"/>
      <c r="CC97" s="19"/>
      <c r="CD97" s="19"/>
      <c r="CE97" s="22">
        <v>6090.0</v>
      </c>
      <c r="CF97" s="21">
        <v>330.0</v>
      </c>
      <c r="CG97" s="19"/>
      <c r="CH97" s="19"/>
      <c r="CI97" s="19"/>
      <c r="CJ97" s="22">
        <v>6292.0</v>
      </c>
      <c r="CK97" s="21">
        <v>668.0</v>
      </c>
      <c r="CL97" s="19"/>
      <c r="CM97" s="19"/>
      <c r="CN97" s="19"/>
      <c r="CO97" s="22">
        <v>4187.0</v>
      </c>
      <c r="CP97" s="21">
        <v>410.0</v>
      </c>
      <c r="CQ97" s="21">
        <v>7.0</v>
      </c>
      <c r="CR97" s="19"/>
      <c r="CS97" s="19"/>
      <c r="CT97" s="22">
        <v>4685.0</v>
      </c>
      <c r="CU97" s="22">
        <v>1465.0</v>
      </c>
      <c r="CV97" s="19"/>
      <c r="CW97" s="19"/>
      <c r="CX97" s="19"/>
      <c r="CY97" s="22">
        <v>2740.0</v>
      </c>
      <c r="CZ97" s="21">
        <v>730.0</v>
      </c>
      <c r="DA97" s="19" t="s">
        <v>203</v>
      </c>
      <c r="DB97" s="21">
        <v>10.0</v>
      </c>
      <c r="DC97" s="19" t="s">
        <v>203</v>
      </c>
      <c r="DD97" s="22">
        <v>2470.0</v>
      </c>
      <c r="DE97" s="21">
        <v>560.0</v>
      </c>
      <c r="DF97" s="19"/>
      <c r="DG97" s="19"/>
      <c r="DH97" s="19"/>
      <c r="DI97" s="22">
        <v>4230.0</v>
      </c>
      <c r="DJ97" s="22">
        <v>1280.0</v>
      </c>
      <c r="DK97" s="19"/>
      <c r="DL97" s="19"/>
      <c r="DM97" s="19"/>
      <c r="DN97" s="19"/>
      <c r="DO97" s="19"/>
      <c r="DP97" s="19"/>
      <c r="DQ97" s="19"/>
      <c r="DR97" s="19"/>
      <c r="DS97" s="22">
        <v>3528.0</v>
      </c>
      <c r="DT97" s="22">
        <v>1315.0</v>
      </c>
      <c r="DU97" s="22">
        <v>26223.0</v>
      </c>
      <c r="DV97" s="22">
        <v>5297.0</v>
      </c>
      <c r="DW97" s="21">
        <v>197.0</v>
      </c>
      <c r="DX97" s="19" t="s">
        <v>203</v>
      </c>
      <c r="DY97" s="21">
        <v>529.0</v>
      </c>
      <c r="DZ97" s="21">
        <v>37.0</v>
      </c>
      <c r="EA97" s="21">
        <v>343.0</v>
      </c>
      <c r="EB97" s="21">
        <v>77.0</v>
      </c>
      <c r="EC97" s="21">
        <v>1.0</v>
      </c>
      <c r="ED97" s="21">
        <v>246.0</v>
      </c>
      <c r="EE97" s="21">
        <v>246.0</v>
      </c>
      <c r="EF97" s="19" t="s">
        <v>203</v>
      </c>
      <c r="EG97" s="19" t="s">
        <v>203</v>
      </c>
    </row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EG$97"/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6" width="12.63"/>
  </cols>
  <sheetData>
    <row r="1">
      <c r="AP1" s="11" t="s">
        <v>64</v>
      </c>
      <c r="AQ1" s="11" t="s">
        <v>212</v>
      </c>
      <c r="AR1" s="11" t="s">
        <v>213</v>
      </c>
      <c r="AS1" s="11" t="s">
        <v>214</v>
      </c>
      <c r="AT1" s="11" t="s">
        <v>215</v>
      </c>
    </row>
    <row r="2">
      <c r="AP2" s="11" t="s">
        <v>205</v>
      </c>
      <c r="AQ2" s="11">
        <v>2234.0</v>
      </c>
      <c r="AR2" s="11">
        <v>601.0</v>
      </c>
      <c r="AS2" s="11">
        <v>12.0</v>
      </c>
      <c r="AT2" s="25">
        <f t="shared" ref="AT2:AT9" si="1">SUM(AQ2:AS2)</f>
        <v>2847</v>
      </c>
    </row>
    <row r="3">
      <c r="AP3" s="11" t="s">
        <v>209</v>
      </c>
      <c r="AQ3" s="11">
        <v>1355.0</v>
      </c>
      <c r="AR3" s="11">
        <v>498.0</v>
      </c>
      <c r="AS3" s="11">
        <v>35.0</v>
      </c>
      <c r="AT3" s="25">
        <f t="shared" si="1"/>
        <v>1888</v>
      </c>
    </row>
    <row r="4">
      <c r="AP4" s="11" t="s">
        <v>207</v>
      </c>
      <c r="AQ4" s="11">
        <v>2160.0</v>
      </c>
      <c r="AR4" s="11">
        <v>258.0</v>
      </c>
      <c r="AS4" s="11">
        <v>46.0</v>
      </c>
      <c r="AT4" s="25">
        <f t="shared" si="1"/>
        <v>2464</v>
      </c>
    </row>
    <row r="5">
      <c r="AP5" s="11" t="s">
        <v>200</v>
      </c>
      <c r="AQ5" s="11">
        <v>7606.0</v>
      </c>
      <c r="AR5" s="11">
        <v>1271.0</v>
      </c>
      <c r="AS5" s="11">
        <v>56.0</v>
      </c>
      <c r="AT5" s="25">
        <f t="shared" si="1"/>
        <v>8933</v>
      </c>
    </row>
    <row r="6">
      <c r="AP6" s="11" t="s">
        <v>206</v>
      </c>
      <c r="AQ6" s="11">
        <v>2418.0</v>
      </c>
      <c r="AR6" s="11">
        <v>890.0</v>
      </c>
      <c r="AS6" s="11">
        <v>82.0</v>
      </c>
      <c r="AT6" s="25">
        <f t="shared" si="1"/>
        <v>3390</v>
      </c>
    </row>
    <row r="7">
      <c r="AP7" s="11" t="s">
        <v>201</v>
      </c>
      <c r="AQ7" s="11">
        <v>5342.0</v>
      </c>
      <c r="AR7" s="11">
        <v>981.0</v>
      </c>
      <c r="AS7" s="11">
        <v>104.0</v>
      </c>
      <c r="AT7" s="25">
        <f t="shared" si="1"/>
        <v>6427</v>
      </c>
    </row>
    <row r="8">
      <c r="AP8" s="11" t="s">
        <v>204</v>
      </c>
      <c r="AQ8" s="11">
        <v>2704.0</v>
      </c>
      <c r="AR8" s="11">
        <v>578.0</v>
      </c>
      <c r="AS8" s="11">
        <v>189.0</v>
      </c>
      <c r="AT8" s="25">
        <f t="shared" si="1"/>
        <v>3471</v>
      </c>
    </row>
    <row r="9">
      <c r="AP9" s="11" t="s">
        <v>208</v>
      </c>
      <c r="AQ9" s="11">
        <v>2455.0</v>
      </c>
      <c r="AR9" s="11">
        <v>1000.0</v>
      </c>
      <c r="AS9" s="11">
        <v>285.0</v>
      </c>
      <c r="AT9" s="25">
        <f t="shared" si="1"/>
        <v>3740</v>
      </c>
    </row>
    <row r="10"/>
    <row r="11"/>
    <row r="17">
      <c r="AC17" s="11" t="s">
        <v>226</v>
      </c>
    </row>
    <row r="18">
      <c r="AC18" s="11">
        <f t="shared" ref="AC18:AC27" si="2">SUM(S18:AB18)</f>
        <v>51</v>
      </c>
    </row>
    <row r="19">
      <c r="AC19" s="11">
        <f t="shared" si="2"/>
        <v>40</v>
      </c>
    </row>
    <row r="20">
      <c r="AC20" s="11">
        <f t="shared" si="2"/>
        <v>20</v>
      </c>
    </row>
    <row r="21" ht="15.75" customHeight="1">
      <c r="AC21" s="11">
        <f t="shared" si="2"/>
        <v>65</v>
      </c>
    </row>
    <row r="22" ht="15.75" customHeight="1">
      <c r="AC22" s="11">
        <f t="shared" si="2"/>
        <v>40</v>
      </c>
    </row>
    <row r="23" ht="15.75" customHeight="1">
      <c r="AC23" s="11">
        <f t="shared" si="2"/>
        <v>46</v>
      </c>
    </row>
    <row r="24" ht="15.75" customHeight="1">
      <c r="AC24" s="11">
        <f t="shared" si="2"/>
        <v>70</v>
      </c>
    </row>
    <row r="25" ht="15.75" customHeight="1">
      <c r="AC25" s="11">
        <f t="shared" si="2"/>
        <v>44</v>
      </c>
    </row>
    <row r="26" ht="15.75" customHeight="1">
      <c r="AC26" s="11">
        <f t="shared" si="2"/>
        <v>40</v>
      </c>
    </row>
    <row r="27" ht="15.75" customHeight="1">
      <c r="AC27" s="11">
        <f t="shared" si="2"/>
        <v>90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>
      <c r="A53" s="27"/>
      <c r="B53" s="11"/>
    </row>
    <row r="54" ht="15.75" customHeight="1"/>
    <row r="55" ht="15.75" customHeight="1">
      <c r="V55" s="25">
        <f t="shared" ref="V55:V62" si="3">SUM(B55:U55)</f>
        <v>0</v>
      </c>
    </row>
    <row r="56" ht="15.75" customHeight="1">
      <c r="V56" s="25">
        <f t="shared" si="3"/>
        <v>0</v>
      </c>
    </row>
    <row r="57" ht="15.75" customHeight="1">
      <c r="V57" s="25">
        <f t="shared" si="3"/>
        <v>0</v>
      </c>
    </row>
    <row r="58" ht="15.75" customHeight="1">
      <c r="V58" s="25">
        <f t="shared" si="3"/>
        <v>0</v>
      </c>
    </row>
    <row r="59" ht="15.75" customHeight="1">
      <c r="V59" s="11">
        <f t="shared" si="3"/>
        <v>0</v>
      </c>
    </row>
    <row r="60" ht="15.75" customHeight="1">
      <c r="V60" s="25">
        <f t="shared" si="3"/>
        <v>0</v>
      </c>
    </row>
    <row r="61" ht="15.75" customHeight="1">
      <c r="V61" s="25">
        <f t="shared" si="3"/>
        <v>0</v>
      </c>
    </row>
    <row r="62" ht="15.75" customHeight="1">
      <c r="V62" s="25">
        <f t="shared" si="3"/>
        <v>0</v>
      </c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P$1:$AT$9"/>
  <printOptions/>
  <pageMargins bottom="0.75" footer="0.0" header="0.0" left="0.7" right="0.7" top="0.75"/>
  <pageSetup orientation="landscape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>
      <c r="A1" s="28" t="s">
        <v>248</v>
      </c>
      <c r="B1" s="28" t="s">
        <v>63</v>
      </c>
      <c r="C1" s="28" t="s">
        <v>64</v>
      </c>
      <c r="D1" s="28" t="s">
        <v>65</v>
      </c>
      <c r="E1" s="28" t="s">
        <v>125</v>
      </c>
      <c r="F1" s="28" t="s">
        <v>135</v>
      </c>
      <c r="G1" s="28" t="s">
        <v>140</v>
      </c>
      <c r="H1" s="28" t="s">
        <v>145</v>
      </c>
      <c r="I1" s="28" t="s">
        <v>150</v>
      </c>
      <c r="J1" s="28" t="s">
        <v>155</v>
      </c>
      <c r="K1" s="28" t="s">
        <v>160</v>
      </c>
      <c r="L1" s="28" t="s">
        <v>165</v>
      </c>
      <c r="M1" s="28" t="s">
        <v>170</v>
      </c>
      <c r="N1" s="28" t="s">
        <v>175</v>
      </c>
      <c r="O1" s="28" t="s">
        <v>249</v>
      </c>
      <c r="P1" s="29" t="s">
        <v>250</v>
      </c>
      <c r="Q1" s="29" t="s">
        <v>251</v>
      </c>
      <c r="R1" s="29" t="s">
        <v>252</v>
      </c>
      <c r="S1" s="29" t="s">
        <v>253</v>
      </c>
      <c r="T1" s="29" t="s">
        <v>254</v>
      </c>
      <c r="U1" s="29" t="s">
        <v>255</v>
      </c>
      <c r="V1" s="29" t="s">
        <v>256</v>
      </c>
      <c r="W1" s="29" t="s">
        <v>257</v>
      </c>
      <c r="X1" s="29" t="s">
        <v>258</v>
      </c>
      <c r="Y1" s="29" t="s">
        <v>259</v>
      </c>
      <c r="Z1" s="29" t="s">
        <v>260</v>
      </c>
      <c r="AA1" s="29" t="s">
        <v>261</v>
      </c>
      <c r="AB1" s="29" t="s">
        <v>261</v>
      </c>
      <c r="AC1" s="29" t="s">
        <v>262</v>
      </c>
      <c r="AD1" s="30" t="s">
        <v>263</v>
      </c>
      <c r="AE1" s="31" t="s">
        <v>264</v>
      </c>
    </row>
    <row r="2">
      <c r="A2" s="32" t="s">
        <v>265</v>
      </c>
      <c r="B2" s="32" t="s">
        <v>200</v>
      </c>
      <c r="C2" s="32" t="s">
        <v>201</v>
      </c>
      <c r="D2" s="33">
        <v>44217.0</v>
      </c>
      <c r="E2" s="34">
        <v>2400.0</v>
      </c>
      <c r="F2" s="34">
        <v>6620.0</v>
      </c>
      <c r="G2" s="34">
        <v>1735.0</v>
      </c>
      <c r="H2" s="34">
        <v>4880.0</v>
      </c>
      <c r="I2" s="34">
        <v>4948.0</v>
      </c>
      <c r="J2" s="34">
        <v>3234.0</v>
      </c>
      <c r="K2" s="34">
        <v>3650.0</v>
      </c>
      <c r="L2" s="34">
        <v>2130.0</v>
      </c>
      <c r="M2" s="34">
        <v>2130.0</v>
      </c>
      <c r="N2" s="34">
        <v>3400.0</v>
      </c>
      <c r="O2" s="34">
        <f t="shared" ref="O2:O97" si="1">SUM(E2:N2)</f>
        <v>35127</v>
      </c>
      <c r="P2" s="35">
        <f t="shared" ref="P2:P97" si="2">E2*4.3/1000</f>
        <v>10.32</v>
      </c>
      <c r="Q2" s="35">
        <f t="shared" ref="Q2:Q97" si="3">E2*0.6/1000</f>
        <v>1.44</v>
      </c>
      <c r="R2" s="35">
        <f t="shared" ref="R2:R97" si="4">F2*7.4/1000</f>
        <v>48.988</v>
      </c>
      <c r="S2" s="35">
        <f t="shared" ref="S2:S97" si="5">G2*10/1000</f>
        <v>17.35</v>
      </c>
      <c r="T2" s="35">
        <f t="shared" ref="T2:T97" si="6">H2*11.9/1000</f>
        <v>58.072</v>
      </c>
      <c r="U2" s="35">
        <f t="shared" ref="U2:U97" si="7">I2*7.8/1000</f>
        <v>38.5944</v>
      </c>
      <c r="V2" s="35">
        <f t="shared" ref="V2:V97" si="8">J2*38.1/1000</f>
        <v>123.2154</v>
      </c>
      <c r="W2" s="35">
        <f t="shared" ref="W2:W97" si="9">K2*9.5/1000</f>
        <v>34.675</v>
      </c>
      <c r="X2" s="35">
        <f t="shared" ref="X2:X97" si="10">K2*6.9/1000</f>
        <v>25.185</v>
      </c>
      <c r="Y2" s="35">
        <f t="shared" ref="Y2:Y97" si="11">L2*5.6/1000</f>
        <v>11.928</v>
      </c>
      <c r="Z2" s="35">
        <f t="shared" ref="Z2:Z97" si="12">Y2</f>
        <v>11.928</v>
      </c>
      <c r="AA2" s="35">
        <f t="shared" ref="AA2:AA97" si="13">M2*9.8/1000</f>
        <v>20.874</v>
      </c>
      <c r="AB2" s="35">
        <f t="shared" ref="AB2:AB97" si="14">M2*14.5/1000</f>
        <v>30.885</v>
      </c>
      <c r="AC2" s="35">
        <f t="shared" ref="AC2:AC97" si="15">N2*5.5/1000</f>
        <v>18.7</v>
      </c>
      <c r="AD2" s="36">
        <f t="shared" ref="AD2:AD97" si="16">SUM(P2:AC2)</f>
        <v>452.1548</v>
      </c>
      <c r="AE2" s="37">
        <f t="shared" ref="AE2:AE97" si="17">AD2/3990</f>
        <v>0.113322005</v>
      </c>
    </row>
    <row r="3">
      <c r="A3" s="32" t="s">
        <v>265</v>
      </c>
      <c r="B3" s="32" t="s">
        <v>200</v>
      </c>
      <c r="C3" s="32" t="s">
        <v>204</v>
      </c>
      <c r="D3" s="33">
        <v>44217.0</v>
      </c>
      <c r="E3" s="34">
        <v>2060.0</v>
      </c>
      <c r="F3" s="34">
        <v>5780.0</v>
      </c>
      <c r="G3" s="34">
        <v>1685.0</v>
      </c>
      <c r="H3" s="34">
        <v>4270.0</v>
      </c>
      <c r="I3" s="34">
        <v>4640.0</v>
      </c>
      <c r="J3" s="34">
        <v>2881.0</v>
      </c>
      <c r="K3" s="34">
        <v>2840.0</v>
      </c>
      <c r="L3" s="34">
        <v>1670.0</v>
      </c>
      <c r="M3" s="34">
        <v>1690.0</v>
      </c>
      <c r="N3" s="34">
        <v>2920.0</v>
      </c>
      <c r="O3" s="34">
        <f t="shared" si="1"/>
        <v>30436</v>
      </c>
      <c r="P3" s="35">
        <f t="shared" si="2"/>
        <v>8.858</v>
      </c>
      <c r="Q3" s="35">
        <f t="shared" si="3"/>
        <v>1.236</v>
      </c>
      <c r="R3" s="35">
        <f t="shared" si="4"/>
        <v>42.772</v>
      </c>
      <c r="S3" s="35">
        <f t="shared" si="5"/>
        <v>16.85</v>
      </c>
      <c r="T3" s="35">
        <f t="shared" si="6"/>
        <v>50.813</v>
      </c>
      <c r="U3" s="35">
        <f t="shared" si="7"/>
        <v>36.192</v>
      </c>
      <c r="V3" s="35">
        <f t="shared" si="8"/>
        <v>109.7661</v>
      </c>
      <c r="W3" s="35">
        <f t="shared" si="9"/>
        <v>26.98</v>
      </c>
      <c r="X3" s="35">
        <f t="shared" si="10"/>
        <v>19.596</v>
      </c>
      <c r="Y3" s="35">
        <f t="shared" si="11"/>
        <v>9.352</v>
      </c>
      <c r="Z3" s="35">
        <f t="shared" si="12"/>
        <v>9.352</v>
      </c>
      <c r="AA3" s="35">
        <f t="shared" si="13"/>
        <v>16.562</v>
      </c>
      <c r="AB3" s="35">
        <f t="shared" si="14"/>
        <v>24.505</v>
      </c>
      <c r="AC3" s="35">
        <f t="shared" si="15"/>
        <v>16.06</v>
      </c>
      <c r="AD3" s="36">
        <f t="shared" si="16"/>
        <v>388.8941</v>
      </c>
      <c r="AE3" s="37">
        <f t="shared" si="17"/>
        <v>0.09746719298</v>
      </c>
    </row>
    <row r="4">
      <c r="A4" s="32" t="s">
        <v>265</v>
      </c>
      <c r="B4" s="32" t="s">
        <v>200</v>
      </c>
      <c r="C4" s="32" t="s">
        <v>205</v>
      </c>
      <c r="D4" s="33">
        <v>44217.0</v>
      </c>
      <c r="E4" s="34">
        <v>1840.0</v>
      </c>
      <c r="F4" s="34">
        <v>4540.0</v>
      </c>
      <c r="G4" s="34">
        <v>1390.0</v>
      </c>
      <c r="H4" s="34">
        <v>3310.0</v>
      </c>
      <c r="I4" s="34">
        <v>3410.0</v>
      </c>
      <c r="J4" s="34">
        <v>2257.0</v>
      </c>
      <c r="K4" s="34">
        <v>2690.0</v>
      </c>
      <c r="L4" s="34">
        <v>1550.0</v>
      </c>
      <c r="M4" s="34">
        <v>1550.0</v>
      </c>
      <c r="N4" s="34">
        <v>3200.0</v>
      </c>
      <c r="O4" s="34">
        <f t="shared" si="1"/>
        <v>25737</v>
      </c>
      <c r="P4" s="35">
        <f t="shared" si="2"/>
        <v>7.912</v>
      </c>
      <c r="Q4" s="35">
        <f t="shared" si="3"/>
        <v>1.104</v>
      </c>
      <c r="R4" s="35">
        <f t="shared" si="4"/>
        <v>33.596</v>
      </c>
      <c r="S4" s="35">
        <f t="shared" si="5"/>
        <v>13.9</v>
      </c>
      <c r="T4" s="35">
        <f t="shared" si="6"/>
        <v>39.389</v>
      </c>
      <c r="U4" s="35">
        <f t="shared" si="7"/>
        <v>26.598</v>
      </c>
      <c r="V4" s="35">
        <f t="shared" si="8"/>
        <v>85.9917</v>
      </c>
      <c r="W4" s="35">
        <f t="shared" si="9"/>
        <v>25.555</v>
      </c>
      <c r="X4" s="35">
        <f t="shared" si="10"/>
        <v>18.561</v>
      </c>
      <c r="Y4" s="35">
        <f t="shared" si="11"/>
        <v>8.68</v>
      </c>
      <c r="Z4" s="35">
        <f t="shared" si="12"/>
        <v>8.68</v>
      </c>
      <c r="AA4" s="35">
        <f t="shared" si="13"/>
        <v>15.19</v>
      </c>
      <c r="AB4" s="35">
        <f t="shared" si="14"/>
        <v>22.475</v>
      </c>
      <c r="AC4" s="35">
        <f t="shared" si="15"/>
        <v>17.6</v>
      </c>
      <c r="AD4" s="36">
        <f t="shared" si="16"/>
        <v>325.2317</v>
      </c>
      <c r="AE4" s="37">
        <f t="shared" si="17"/>
        <v>0.08151170426</v>
      </c>
    </row>
    <row r="5">
      <c r="A5" s="32" t="s">
        <v>265</v>
      </c>
      <c r="B5" s="32" t="s">
        <v>200</v>
      </c>
      <c r="C5" s="32" t="s">
        <v>206</v>
      </c>
      <c r="D5" s="33">
        <v>44217.0</v>
      </c>
      <c r="E5" s="34">
        <v>2300.0</v>
      </c>
      <c r="F5" s="34">
        <v>5980.0</v>
      </c>
      <c r="G5" s="34">
        <v>1620.0</v>
      </c>
      <c r="H5" s="34">
        <v>4580.0</v>
      </c>
      <c r="I5" s="34">
        <v>4388.0</v>
      </c>
      <c r="J5" s="34">
        <v>3041.0</v>
      </c>
      <c r="K5" s="34">
        <v>3370.0</v>
      </c>
      <c r="L5" s="34">
        <v>1890.0</v>
      </c>
      <c r="M5" s="34">
        <v>1870.0</v>
      </c>
      <c r="N5" s="34">
        <v>3620.0</v>
      </c>
      <c r="O5" s="34">
        <f t="shared" si="1"/>
        <v>32659</v>
      </c>
      <c r="P5" s="35">
        <f t="shared" si="2"/>
        <v>9.89</v>
      </c>
      <c r="Q5" s="35">
        <f t="shared" si="3"/>
        <v>1.38</v>
      </c>
      <c r="R5" s="35">
        <f t="shared" si="4"/>
        <v>44.252</v>
      </c>
      <c r="S5" s="35">
        <f t="shared" si="5"/>
        <v>16.2</v>
      </c>
      <c r="T5" s="35">
        <f t="shared" si="6"/>
        <v>54.502</v>
      </c>
      <c r="U5" s="35">
        <f t="shared" si="7"/>
        <v>34.2264</v>
      </c>
      <c r="V5" s="35">
        <f t="shared" si="8"/>
        <v>115.8621</v>
      </c>
      <c r="W5" s="35">
        <f t="shared" si="9"/>
        <v>32.015</v>
      </c>
      <c r="X5" s="35">
        <f t="shared" si="10"/>
        <v>23.253</v>
      </c>
      <c r="Y5" s="35">
        <f t="shared" si="11"/>
        <v>10.584</v>
      </c>
      <c r="Z5" s="35">
        <f t="shared" si="12"/>
        <v>10.584</v>
      </c>
      <c r="AA5" s="35">
        <f t="shared" si="13"/>
        <v>18.326</v>
      </c>
      <c r="AB5" s="35">
        <f t="shared" si="14"/>
        <v>27.115</v>
      </c>
      <c r="AC5" s="35">
        <f t="shared" si="15"/>
        <v>19.91</v>
      </c>
      <c r="AD5" s="36">
        <f t="shared" si="16"/>
        <v>418.0995</v>
      </c>
      <c r="AE5" s="37">
        <f t="shared" si="17"/>
        <v>0.1047868421</v>
      </c>
    </row>
    <row r="6">
      <c r="A6" s="32" t="s">
        <v>265</v>
      </c>
      <c r="B6" s="32" t="s">
        <v>200</v>
      </c>
      <c r="C6" s="32" t="s">
        <v>207</v>
      </c>
      <c r="D6" s="33">
        <v>44217.0</v>
      </c>
      <c r="E6" s="38">
        <v>860.0</v>
      </c>
      <c r="F6" s="34">
        <v>2180.0</v>
      </c>
      <c r="G6" s="38">
        <v>595.0</v>
      </c>
      <c r="H6" s="34">
        <v>1580.0</v>
      </c>
      <c r="I6" s="34">
        <v>1372.0</v>
      </c>
      <c r="J6" s="34">
        <v>1010.0</v>
      </c>
      <c r="K6" s="34">
        <v>1070.0</v>
      </c>
      <c r="L6" s="38">
        <v>540.0</v>
      </c>
      <c r="M6" s="38">
        <v>540.0</v>
      </c>
      <c r="N6" s="34">
        <v>1390.0</v>
      </c>
      <c r="O6" s="34">
        <f t="shared" si="1"/>
        <v>11137</v>
      </c>
      <c r="P6" s="35">
        <f t="shared" si="2"/>
        <v>3.698</v>
      </c>
      <c r="Q6" s="35">
        <f t="shared" si="3"/>
        <v>0.516</v>
      </c>
      <c r="R6" s="35">
        <f t="shared" si="4"/>
        <v>16.132</v>
      </c>
      <c r="S6" s="35">
        <f t="shared" si="5"/>
        <v>5.95</v>
      </c>
      <c r="T6" s="35">
        <f t="shared" si="6"/>
        <v>18.802</v>
      </c>
      <c r="U6" s="35">
        <f t="shared" si="7"/>
        <v>10.7016</v>
      </c>
      <c r="V6" s="35">
        <f t="shared" si="8"/>
        <v>38.481</v>
      </c>
      <c r="W6" s="35">
        <f t="shared" si="9"/>
        <v>10.165</v>
      </c>
      <c r="X6" s="35">
        <f t="shared" si="10"/>
        <v>7.383</v>
      </c>
      <c r="Y6" s="35">
        <f t="shared" si="11"/>
        <v>3.024</v>
      </c>
      <c r="Z6" s="35">
        <f t="shared" si="12"/>
        <v>3.024</v>
      </c>
      <c r="AA6" s="35">
        <f t="shared" si="13"/>
        <v>5.292</v>
      </c>
      <c r="AB6" s="35">
        <f t="shared" si="14"/>
        <v>7.83</v>
      </c>
      <c r="AC6" s="35">
        <f t="shared" si="15"/>
        <v>7.645</v>
      </c>
      <c r="AD6" s="36">
        <f t="shared" si="16"/>
        <v>138.6436</v>
      </c>
      <c r="AE6" s="37">
        <f t="shared" si="17"/>
        <v>0.03474776942</v>
      </c>
    </row>
    <row r="7">
      <c r="A7" s="32" t="s">
        <v>265</v>
      </c>
      <c r="B7" s="32" t="s">
        <v>200</v>
      </c>
      <c r="C7" s="32" t="s">
        <v>208</v>
      </c>
      <c r="D7" s="33">
        <v>44217.0</v>
      </c>
      <c r="E7" s="34">
        <v>2340.0</v>
      </c>
      <c r="F7" s="34">
        <v>6140.0</v>
      </c>
      <c r="G7" s="34">
        <v>1980.0</v>
      </c>
      <c r="H7" s="34">
        <v>5570.0</v>
      </c>
      <c r="I7" s="34">
        <v>5360.0</v>
      </c>
      <c r="J7" s="34">
        <v>3911.0</v>
      </c>
      <c r="K7" s="34">
        <v>3590.0</v>
      </c>
      <c r="L7" s="34">
        <v>2280.0</v>
      </c>
      <c r="M7" s="34">
        <v>2320.0</v>
      </c>
      <c r="N7" s="34">
        <v>3710.0</v>
      </c>
      <c r="O7" s="34">
        <f t="shared" si="1"/>
        <v>37201</v>
      </c>
      <c r="P7" s="35">
        <f t="shared" si="2"/>
        <v>10.062</v>
      </c>
      <c r="Q7" s="35">
        <f t="shared" si="3"/>
        <v>1.404</v>
      </c>
      <c r="R7" s="35">
        <f t="shared" si="4"/>
        <v>45.436</v>
      </c>
      <c r="S7" s="35">
        <f t="shared" si="5"/>
        <v>19.8</v>
      </c>
      <c r="T7" s="35">
        <f t="shared" si="6"/>
        <v>66.283</v>
      </c>
      <c r="U7" s="35">
        <f t="shared" si="7"/>
        <v>41.808</v>
      </c>
      <c r="V7" s="35">
        <f t="shared" si="8"/>
        <v>149.0091</v>
      </c>
      <c r="W7" s="35">
        <f t="shared" si="9"/>
        <v>34.105</v>
      </c>
      <c r="X7" s="35">
        <f t="shared" si="10"/>
        <v>24.771</v>
      </c>
      <c r="Y7" s="35">
        <f t="shared" si="11"/>
        <v>12.768</v>
      </c>
      <c r="Z7" s="35">
        <f t="shared" si="12"/>
        <v>12.768</v>
      </c>
      <c r="AA7" s="35">
        <f t="shared" si="13"/>
        <v>22.736</v>
      </c>
      <c r="AB7" s="35">
        <f t="shared" si="14"/>
        <v>33.64</v>
      </c>
      <c r="AC7" s="35">
        <f t="shared" si="15"/>
        <v>20.405</v>
      </c>
      <c r="AD7" s="36">
        <f t="shared" si="16"/>
        <v>494.9951</v>
      </c>
      <c r="AE7" s="37">
        <f t="shared" si="17"/>
        <v>0.1240589223</v>
      </c>
    </row>
    <row r="8">
      <c r="A8" s="32" t="s">
        <v>265</v>
      </c>
      <c r="B8" s="32" t="s">
        <v>200</v>
      </c>
      <c r="C8" s="32" t="s">
        <v>209</v>
      </c>
      <c r="D8" s="33">
        <v>44217.0</v>
      </c>
      <c r="E8" s="38">
        <v>800.0</v>
      </c>
      <c r="F8" s="34">
        <v>1980.0</v>
      </c>
      <c r="G8" s="38">
        <v>790.0</v>
      </c>
      <c r="H8" s="34">
        <v>1620.0</v>
      </c>
      <c r="I8" s="34">
        <v>1692.0</v>
      </c>
      <c r="J8" s="34">
        <v>1310.0</v>
      </c>
      <c r="K8" s="34">
        <v>1130.0</v>
      </c>
      <c r="L8" s="38">
        <v>640.0</v>
      </c>
      <c r="M8" s="38">
        <v>640.0</v>
      </c>
      <c r="N8" s="34">
        <v>1270.0</v>
      </c>
      <c r="O8" s="34">
        <f t="shared" si="1"/>
        <v>11872</v>
      </c>
      <c r="P8" s="35">
        <f t="shared" si="2"/>
        <v>3.44</v>
      </c>
      <c r="Q8" s="35">
        <f t="shared" si="3"/>
        <v>0.48</v>
      </c>
      <c r="R8" s="35">
        <f t="shared" si="4"/>
        <v>14.652</v>
      </c>
      <c r="S8" s="35">
        <f t="shared" si="5"/>
        <v>7.9</v>
      </c>
      <c r="T8" s="35">
        <f t="shared" si="6"/>
        <v>19.278</v>
      </c>
      <c r="U8" s="35">
        <f t="shared" si="7"/>
        <v>13.1976</v>
      </c>
      <c r="V8" s="35">
        <f t="shared" si="8"/>
        <v>49.911</v>
      </c>
      <c r="W8" s="35">
        <f t="shared" si="9"/>
        <v>10.735</v>
      </c>
      <c r="X8" s="35">
        <f t="shared" si="10"/>
        <v>7.797</v>
      </c>
      <c r="Y8" s="35">
        <f t="shared" si="11"/>
        <v>3.584</v>
      </c>
      <c r="Z8" s="35">
        <f t="shared" si="12"/>
        <v>3.584</v>
      </c>
      <c r="AA8" s="35">
        <f t="shared" si="13"/>
        <v>6.272</v>
      </c>
      <c r="AB8" s="35">
        <f t="shared" si="14"/>
        <v>9.28</v>
      </c>
      <c r="AC8" s="35">
        <f t="shared" si="15"/>
        <v>6.985</v>
      </c>
      <c r="AD8" s="36">
        <f t="shared" si="16"/>
        <v>157.0956</v>
      </c>
      <c r="AE8" s="37">
        <f t="shared" si="17"/>
        <v>0.03937233083</v>
      </c>
    </row>
    <row r="9">
      <c r="A9" s="32" t="s">
        <v>265</v>
      </c>
      <c r="B9" s="32" t="s">
        <v>200</v>
      </c>
      <c r="C9" s="32" t="s">
        <v>200</v>
      </c>
      <c r="D9" s="33">
        <v>44217.0</v>
      </c>
      <c r="E9" s="34">
        <v>4120.0</v>
      </c>
      <c r="F9" s="34">
        <v>10000.0</v>
      </c>
      <c r="G9" s="34">
        <v>3020.0</v>
      </c>
      <c r="H9" s="34">
        <v>7530.0</v>
      </c>
      <c r="I9" s="34">
        <v>6964.0</v>
      </c>
      <c r="J9" s="34">
        <v>4732.0</v>
      </c>
      <c r="K9" s="34">
        <v>4700.0</v>
      </c>
      <c r="L9" s="34">
        <v>3090.0</v>
      </c>
      <c r="M9" s="34">
        <v>2880.0</v>
      </c>
      <c r="N9" s="34">
        <v>4640.0</v>
      </c>
      <c r="O9" s="34">
        <f t="shared" si="1"/>
        <v>51676</v>
      </c>
      <c r="P9" s="35">
        <f t="shared" si="2"/>
        <v>17.716</v>
      </c>
      <c r="Q9" s="35">
        <f t="shared" si="3"/>
        <v>2.472</v>
      </c>
      <c r="R9" s="35">
        <f t="shared" si="4"/>
        <v>74</v>
      </c>
      <c r="S9" s="35">
        <f t="shared" si="5"/>
        <v>30.2</v>
      </c>
      <c r="T9" s="35">
        <f t="shared" si="6"/>
        <v>89.607</v>
      </c>
      <c r="U9" s="35">
        <f t="shared" si="7"/>
        <v>54.3192</v>
      </c>
      <c r="V9" s="35">
        <f t="shared" si="8"/>
        <v>180.2892</v>
      </c>
      <c r="W9" s="35">
        <f t="shared" si="9"/>
        <v>44.65</v>
      </c>
      <c r="X9" s="35">
        <f t="shared" si="10"/>
        <v>32.43</v>
      </c>
      <c r="Y9" s="35">
        <f t="shared" si="11"/>
        <v>17.304</v>
      </c>
      <c r="Z9" s="35">
        <f t="shared" si="12"/>
        <v>17.304</v>
      </c>
      <c r="AA9" s="35">
        <f t="shared" si="13"/>
        <v>28.224</v>
      </c>
      <c r="AB9" s="35">
        <f t="shared" si="14"/>
        <v>41.76</v>
      </c>
      <c r="AC9" s="35">
        <f t="shared" si="15"/>
        <v>25.52</v>
      </c>
      <c r="AD9" s="36">
        <f t="shared" si="16"/>
        <v>655.7954</v>
      </c>
      <c r="AE9" s="37">
        <f t="shared" si="17"/>
        <v>0.1643597494</v>
      </c>
    </row>
    <row r="10">
      <c r="A10" s="32" t="s">
        <v>265</v>
      </c>
      <c r="B10" s="32" t="s">
        <v>200</v>
      </c>
      <c r="C10" s="32" t="s">
        <v>201</v>
      </c>
      <c r="D10" s="33">
        <v>44248.0</v>
      </c>
      <c r="E10" s="34">
        <v>2320.0</v>
      </c>
      <c r="F10" s="34">
        <v>6620.0</v>
      </c>
      <c r="G10" s="34">
        <v>1775.0</v>
      </c>
      <c r="H10" s="34">
        <v>4820.0</v>
      </c>
      <c r="I10" s="34">
        <v>4676.0</v>
      </c>
      <c r="J10" s="34">
        <v>2950.0</v>
      </c>
      <c r="K10" s="34">
        <v>3645.0</v>
      </c>
      <c r="L10" s="34">
        <v>2090.0</v>
      </c>
      <c r="M10" s="34">
        <v>2090.0</v>
      </c>
      <c r="N10" s="34">
        <v>3690.0</v>
      </c>
      <c r="O10" s="34">
        <f t="shared" si="1"/>
        <v>34676</v>
      </c>
      <c r="P10" s="35">
        <f t="shared" si="2"/>
        <v>9.976</v>
      </c>
      <c r="Q10" s="35">
        <f t="shared" si="3"/>
        <v>1.392</v>
      </c>
      <c r="R10" s="35">
        <f t="shared" si="4"/>
        <v>48.988</v>
      </c>
      <c r="S10" s="35">
        <f t="shared" si="5"/>
        <v>17.75</v>
      </c>
      <c r="T10" s="35">
        <f t="shared" si="6"/>
        <v>57.358</v>
      </c>
      <c r="U10" s="35">
        <f t="shared" si="7"/>
        <v>36.4728</v>
      </c>
      <c r="V10" s="35">
        <f t="shared" si="8"/>
        <v>112.395</v>
      </c>
      <c r="W10" s="35">
        <f t="shared" si="9"/>
        <v>34.6275</v>
      </c>
      <c r="X10" s="35">
        <f t="shared" si="10"/>
        <v>25.1505</v>
      </c>
      <c r="Y10" s="35">
        <f t="shared" si="11"/>
        <v>11.704</v>
      </c>
      <c r="Z10" s="35">
        <f t="shared" si="12"/>
        <v>11.704</v>
      </c>
      <c r="AA10" s="35">
        <f t="shared" si="13"/>
        <v>20.482</v>
      </c>
      <c r="AB10" s="35">
        <f t="shared" si="14"/>
        <v>30.305</v>
      </c>
      <c r="AC10" s="35">
        <f t="shared" si="15"/>
        <v>20.295</v>
      </c>
      <c r="AD10" s="36">
        <f t="shared" si="16"/>
        <v>438.5998</v>
      </c>
      <c r="AE10" s="37">
        <f t="shared" si="17"/>
        <v>0.1099247619</v>
      </c>
    </row>
    <row r="11">
      <c r="A11" s="32" t="s">
        <v>265</v>
      </c>
      <c r="B11" s="32" t="s">
        <v>200</v>
      </c>
      <c r="C11" s="32" t="s">
        <v>207</v>
      </c>
      <c r="D11" s="33">
        <v>44248.0</v>
      </c>
      <c r="E11" s="38">
        <v>920.0</v>
      </c>
      <c r="F11" s="34">
        <v>2480.0</v>
      </c>
      <c r="G11" s="38">
        <v>670.0</v>
      </c>
      <c r="H11" s="34">
        <v>1870.0</v>
      </c>
      <c r="I11" s="34">
        <v>1870.0</v>
      </c>
      <c r="J11" s="34">
        <v>1206.0</v>
      </c>
      <c r="K11" s="34">
        <v>1485.0</v>
      </c>
      <c r="L11" s="38">
        <v>790.0</v>
      </c>
      <c r="M11" s="38">
        <v>790.0</v>
      </c>
      <c r="N11" s="34">
        <v>1550.0</v>
      </c>
      <c r="O11" s="34">
        <f t="shared" si="1"/>
        <v>13631</v>
      </c>
      <c r="P11" s="35">
        <f t="shared" si="2"/>
        <v>3.956</v>
      </c>
      <c r="Q11" s="35">
        <f t="shared" si="3"/>
        <v>0.552</v>
      </c>
      <c r="R11" s="35">
        <f t="shared" si="4"/>
        <v>18.352</v>
      </c>
      <c r="S11" s="35">
        <f t="shared" si="5"/>
        <v>6.7</v>
      </c>
      <c r="T11" s="35">
        <f t="shared" si="6"/>
        <v>22.253</v>
      </c>
      <c r="U11" s="35">
        <f t="shared" si="7"/>
        <v>14.586</v>
      </c>
      <c r="V11" s="35">
        <f t="shared" si="8"/>
        <v>45.9486</v>
      </c>
      <c r="W11" s="35">
        <f t="shared" si="9"/>
        <v>14.1075</v>
      </c>
      <c r="X11" s="35">
        <f t="shared" si="10"/>
        <v>10.2465</v>
      </c>
      <c r="Y11" s="35">
        <f t="shared" si="11"/>
        <v>4.424</v>
      </c>
      <c r="Z11" s="35">
        <f t="shared" si="12"/>
        <v>4.424</v>
      </c>
      <c r="AA11" s="35">
        <f t="shared" si="13"/>
        <v>7.742</v>
      </c>
      <c r="AB11" s="35">
        <f t="shared" si="14"/>
        <v>11.455</v>
      </c>
      <c r="AC11" s="35">
        <f t="shared" si="15"/>
        <v>8.525</v>
      </c>
      <c r="AD11" s="36">
        <f t="shared" si="16"/>
        <v>173.2716</v>
      </c>
      <c r="AE11" s="37">
        <f t="shared" si="17"/>
        <v>0.04342646617</v>
      </c>
    </row>
    <row r="12">
      <c r="A12" s="32" t="s">
        <v>265</v>
      </c>
      <c r="B12" s="32" t="s">
        <v>200</v>
      </c>
      <c r="C12" s="32" t="s">
        <v>205</v>
      </c>
      <c r="D12" s="33">
        <v>44248.0</v>
      </c>
      <c r="E12" s="34">
        <v>1800.0</v>
      </c>
      <c r="F12" s="34">
        <v>4360.0</v>
      </c>
      <c r="G12" s="34">
        <v>1185.0</v>
      </c>
      <c r="H12" s="34">
        <v>3320.0</v>
      </c>
      <c r="I12" s="34">
        <v>3326.0</v>
      </c>
      <c r="J12" s="34">
        <v>2221.0</v>
      </c>
      <c r="K12" s="34">
        <v>2810.0</v>
      </c>
      <c r="L12" s="34">
        <v>1370.0</v>
      </c>
      <c r="M12" s="34">
        <v>1370.0</v>
      </c>
      <c r="N12" s="34">
        <v>2850.0</v>
      </c>
      <c r="O12" s="34">
        <f t="shared" si="1"/>
        <v>24612</v>
      </c>
      <c r="P12" s="35">
        <f t="shared" si="2"/>
        <v>7.74</v>
      </c>
      <c r="Q12" s="35">
        <f t="shared" si="3"/>
        <v>1.08</v>
      </c>
      <c r="R12" s="35">
        <f t="shared" si="4"/>
        <v>32.264</v>
      </c>
      <c r="S12" s="35">
        <f t="shared" si="5"/>
        <v>11.85</v>
      </c>
      <c r="T12" s="35">
        <f t="shared" si="6"/>
        <v>39.508</v>
      </c>
      <c r="U12" s="35">
        <f t="shared" si="7"/>
        <v>25.9428</v>
      </c>
      <c r="V12" s="35">
        <f t="shared" si="8"/>
        <v>84.6201</v>
      </c>
      <c r="W12" s="35">
        <f t="shared" si="9"/>
        <v>26.695</v>
      </c>
      <c r="X12" s="35">
        <f t="shared" si="10"/>
        <v>19.389</v>
      </c>
      <c r="Y12" s="35">
        <f t="shared" si="11"/>
        <v>7.672</v>
      </c>
      <c r="Z12" s="35">
        <f t="shared" si="12"/>
        <v>7.672</v>
      </c>
      <c r="AA12" s="35">
        <f t="shared" si="13"/>
        <v>13.426</v>
      </c>
      <c r="AB12" s="35">
        <f t="shared" si="14"/>
        <v>19.865</v>
      </c>
      <c r="AC12" s="35">
        <f t="shared" si="15"/>
        <v>15.675</v>
      </c>
      <c r="AD12" s="36">
        <f t="shared" si="16"/>
        <v>313.3989</v>
      </c>
      <c r="AE12" s="37">
        <f t="shared" si="17"/>
        <v>0.07854609023</v>
      </c>
    </row>
    <row r="13">
      <c r="A13" s="32" t="s">
        <v>265</v>
      </c>
      <c r="B13" s="32" t="s">
        <v>200</v>
      </c>
      <c r="C13" s="32" t="s">
        <v>208</v>
      </c>
      <c r="D13" s="33">
        <v>44248.0</v>
      </c>
      <c r="E13" s="34">
        <v>2960.0</v>
      </c>
      <c r="F13" s="34">
        <v>7820.0</v>
      </c>
      <c r="G13" s="34">
        <v>1960.0</v>
      </c>
      <c r="H13" s="34">
        <v>5250.0</v>
      </c>
      <c r="I13" s="34">
        <v>5478.0</v>
      </c>
      <c r="J13" s="34">
        <v>3707.0</v>
      </c>
      <c r="K13" s="34">
        <v>3890.0</v>
      </c>
      <c r="L13" s="34">
        <v>2430.0</v>
      </c>
      <c r="M13" s="34">
        <v>2240.0</v>
      </c>
      <c r="N13" s="34">
        <v>3270.0</v>
      </c>
      <c r="O13" s="34">
        <f t="shared" si="1"/>
        <v>39005</v>
      </c>
      <c r="P13" s="35">
        <f t="shared" si="2"/>
        <v>12.728</v>
      </c>
      <c r="Q13" s="35">
        <f t="shared" si="3"/>
        <v>1.776</v>
      </c>
      <c r="R13" s="35">
        <f t="shared" si="4"/>
        <v>57.868</v>
      </c>
      <c r="S13" s="35">
        <f t="shared" si="5"/>
        <v>19.6</v>
      </c>
      <c r="T13" s="35">
        <f t="shared" si="6"/>
        <v>62.475</v>
      </c>
      <c r="U13" s="35">
        <f t="shared" si="7"/>
        <v>42.7284</v>
      </c>
      <c r="V13" s="35">
        <f t="shared" si="8"/>
        <v>141.2367</v>
      </c>
      <c r="W13" s="35">
        <f t="shared" si="9"/>
        <v>36.955</v>
      </c>
      <c r="X13" s="35">
        <f t="shared" si="10"/>
        <v>26.841</v>
      </c>
      <c r="Y13" s="35">
        <f t="shared" si="11"/>
        <v>13.608</v>
      </c>
      <c r="Z13" s="35">
        <f t="shared" si="12"/>
        <v>13.608</v>
      </c>
      <c r="AA13" s="35">
        <f t="shared" si="13"/>
        <v>21.952</v>
      </c>
      <c r="AB13" s="35">
        <f t="shared" si="14"/>
        <v>32.48</v>
      </c>
      <c r="AC13" s="35">
        <f t="shared" si="15"/>
        <v>17.985</v>
      </c>
      <c r="AD13" s="36">
        <f t="shared" si="16"/>
        <v>501.8411</v>
      </c>
      <c r="AE13" s="37">
        <f t="shared" si="17"/>
        <v>0.1257747118</v>
      </c>
    </row>
    <row r="14">
      <c r="A14" s="32" t="s">
        <v>265</v>
      </c>
      <c r="B14" s="32" t="s">
        <v>200</v>
      </c>
      <c r="C14" s="32" t="s">
        <v>209</v>
      </c>
      <c r="D14" s="33">
        <v>44248.0</v>
      </c>
      <c r="E14" s="38">
        <v>620.0</v>
      </c>
      <c r="F14" s="34">
        <v>1580.0</v>
      </c>
      <c r="G14" s="38">
        <v>400.0</v>
      </c>
      <c r="H14" s="34">
        <v>1220.0</v>
      </c>
      <c r="I14" s="34">
        <v>1176.0</v>
      </c>
      <c r="J14" s="38">
        <v>806.0</v>
      </c>
      <c r="K14" s="38">
        <v>845.0</v>
      </c>
      <c r="L14" s="38">
        <v>440.0</v>
      </c>
      <c r="M14" s="38">
        <v>440.0</v>
      </c>
      <c r="N14" s="34">
        <v>1060.0</v>
      </c>
      <c r="O14" s="34">
        <f t="shared" si="1"/>
        <v>8587</v>
      </c>
      <c r="P14" s="35">
        <f t="shared" si="2"/>
        <v>2.666</v>
      </c>
      <c r="Q14" s="35">
        <f t="shared" si="3"/>
        <v>0.372</v>
      </c>
      <c r="R14" s="35">
        <f t="shared" si="4"/>
        <v>11.692</v>
      </c>
      <c r="S14" s="35">
        <f t="shared" si="5"/>
        <v>4</v>
      </c>
      <c r="T14" s="35">
        <f t="shared" si="6"/>
        <v>14.518</v>
      </c>
      <c r="U14" s="35">
        <f t="shared" si="7"/>
        <v>9.1728</v>
      </c>
      <c r="V14" s="35">
        <f t="shared" si="8"/>
        <v>30.7086</v>
      </c>
      <c r="W14" s="35">
        <f t="shared" si="9"/>
        <v>8.0275</v>
      </c>
      <c r="X14" s="35">
        <f t="shared" si="10"/>
        <v>5.8305</v>
      </c>
      <c r="Y14" s="35">
        <f t="shared" si="11"/>
        <v>2.464</v>
      </c>
      <c r="Z14" s="35">
        <f t="shared" si="12"/>
        <v>2.464</v>
      </c>
      <c r="AA14" s="35">
        <f t="shared" si="13"/>
        <v>4.312</v>
      </c>
      <c r="AB14" s="35">
        <f t="shared" si="14"/>
        <v>6.38</v>
      </c>
      <c r="AC14" s="35">
        <f t="shared" si="15"/>
        <v>5.83</v>
      </c>
      <c r="AD14" s="36">
        <f t="shared" si="16"/>
        <v>108.4374</v>
      </c>
      <c r="AE14" s="37">
        <f t="shared" si="17"/>
        <v>0.02717729323</v>
      </c>
    </row>
    <row r="15">
      <c r="A15" s="32" t="s">
        <v>265</v>
      </c>
      <c r="B15" s="32" t="s">
        <v>200</v>
      </c>
      <c r="C15" s="32" t="s">
        <v>200</v>
      </c>
      <c r="D15" s="33">
        <v>44248.0</v>
      </c>
      <c r="E15" s="34">
        <v>3340.0</v>
      </c>
      <c r="F15" s="34">
        <v>9000.0</v>
      </c>
      <c r="G15" s="34">
        <v>2495.0</v>
      </c>
      <c r="H15" s="34">
        <v>6570.0</v>
      </c>
      <c r="I15" s="34">
        <v>6968.0</v>
      </c>
      <c r="J15" s="34">
        <v>4538.0</v>
      </c>
      <c r="K15" s="34">
        <v>3790.0</v>
      </c>
      <c r="L15" s="34">
        <v>2600.0</v>
      </c>
      <c r="M15" s="34">
        <v>2700.0</v>
      </c>
      <c r="N15" s="34">
        <v>3740.0</v>
      </c>
      <c r="O15" s="34">
        <f t="shared" si="1"/>
        <v>45741</v>
      </c>
      <c r="P15" s="35">
        <f t="shared" si="2"/>
        <v>14.362</v>
      </c>
      <c r="Q15" s="35">
        <f t="shared" si="3"/>
        <v>2.004</v>
      </c>
      <c r="R15" s="35">
        <f t="shared" si="4"/>
        <v>66.6</v>
      </c>
      <c r="S15" s="35">
        <f t="shared" si="5"/>
        <v>24.95</v>
      </c>
      <c r="T15" s="35">
        <f t="shared" si="6"/>
        <v>78.183</v>
      </c>
      <c r="U15" s="35">
        <f t="shared" si="7"/>
        <v>54.3504</v>
      </c>
      <c r="V15" s="35">
        <f t="shared" si="8"/>
        <v>172.8978</v>
      </c>
      <c r="W15" s="35">
        <f t="shared" si="9"/>
        <v>36.005</v>
      </c>
      <c r="X15" s="35">
        <f t="shared" si="10"/>
        <v>26.151</v>
      </c>
      <c r="Y15" s="35">
        <f t="shared" si="11"/>
        <v>14.56</v>
      </c>
      <c r="Z15" s="35">
        <f t="shared" si="12"/>
        <v>14.56</v>
      </c>
      <c r="AA15" s="35">
        <f t="shared" si="13"/>
        <v>26.46</v>
      </c>
      <c r="AB15" s="35">
        <f t="shared" si="14"/>
        <v>39.15</v>
      </c>
      <c r="AC15" s="35">
        <f t="shared" si="15"/>
        <v>20.57</v>
      </c>
      <c r="AD15" s="36">
        <f t="shared" si="16"/>
        <v>590.8032</v>
      </c>
      <c r="AE15" s="37">
        <f t="shared" si="17"/>
        <v>0.1480709774</v>
      </c>
    </row>
    <row r="16">
      <c r="A16" s="32" t="s">
        <v>265</v>
      </c>
      <c r="B16" s="32" t="s">
        <v>200</v>
      </c>
      <c r="C16" s="32" t="s">
        <v>204</v>
      </c>
      <c r="D16" s="33">
        <v>44248.0</v>
      </c>
      <c r="E16" s="34">
        <v>1820.0</v>
      </c>
      <c r="F16" s="34">
        <v>4960.0</v>
      </c>
      <c r="G16" s="34">
        <v>1190.0</v>
      </c>
      <c r="H16" s="34">
        <v>3540.0</v>
      </c>
      <c r="I16" s="34">
        <v>3808.0</v>
      </c>
      <c r="J16" s="34">
        <v>2312.0</v>
      </c>
      <c r="K16" s="34">
        <v>2690.0</v>
      </c>
      <c r="L16" s="34">
        <v>1420.0</v>
      </c>
      <c r="M16" s="34">
        <v>1460.0</v>
      </c>
      <c r="N16" s="34">
        <v>2940.0</v>
      </c>
      <c r="O16" s="34">
        <f t="shared" si="1"/>
        <v>26140</v>
      </c>
      <c r="P16" s="35">
        <f t="shared" si="2"/>
        <v>7.826</v>
      </c>
      <c r="Q16" s="35">
        <f t="shared" si="3"/>
        <v>1.092</v>
      </c>
      <c r="R16" s="35">
        <f t="shared" si="4"/>
        <v>36.704</v>
      </c>
      <c r="S16" s="35">
        <f t="shared" si="5"/>
        <v>11.9</v>
      </c>
      <c r="T16" s="35">
        <f t="shared" si="6"/>
        <v>42.126</v>
      </c>
      <c r="U16" s="35">
        <f t="shared" si="7"/>
        <v>29.7024</v>
      </c>
      <c r="V16" s="35">
        <f t="shared" si="8"/>
        <v>88.0872</v>
      </c>
      <c r="W16" s="35">
        <f t="shared" si="9"/>
        <v>25.555</v>
      </c>
      <c r="X16" s="35">
        <f t="shared" si="10"/>
        <v>18.561</v>
      </c>
      <c r="Y16" s="35">
        <f t="shared" si="11"/>
        <v>7.952</v>
      </c>
      <c r="Z16" s="35">
        <f t="shared" si="12"/>
        <v>7.952</v>
      </c>
      <c r="AA16" s="35">
        <f t="shared" si="13"/>
        <v>14.308</v>
      </c>
      <c r="AB16" s="35">
        <f t="shared" si="14"/>
        <v>21.17</v>
      </c>
      <c r="AC16" s="35">
        <f t="shared" si="15"/>
        <v>16.17</v>
      </c>
      <c r="AD16" s="36">
        <f t="shared" si="16"/>
        <v>329.1056</v>
      </c>
      <c r="AE16" s="37">
        <f t="shared" si="17"/>
        <v>0.08248260652</v>
      </c>
    </row>
    <row r="17">
      <c r="A17" s="32" t="s">
        <v>265</v>
      </c>
      <c r="B17" s="32" t="s">
        <v>200</v>
      </c>
      <c r="C17" s="32" t="s">
        <v>206</v>
      </c>
      <c r="D17" s="33">
        <v>44248.0</v>
      </c>
      <c r="E17" s="34">
        <v>2040.0</v>
      </c>
      <c r="F17" s="34">
        <v>6020.0</v>
      </c>
      <c r="G17" s="34">
        <v>1600.0</v>
      </c>
      <c r="H17" s="34">
        <v>4620.0</v>
      </c>
      <c r="I17" s="34">
        <v>4350.0</v>
      </c>
      <c r="J17" s="34">
        <v>2660.0</v>
      </c>
      <c r="K17" s="34">
        <v>2770.0</v>
      </c>
      <c r="L17" s="34">
        <v>1780.0</v>
      </c>
      <c r="M17" s="34">
        <v>1780.0</v>
      </c>
      <c r="N17" s="34">
        <v>3130.0</v>
      </c>
      <c r="O17" s="34">
        <f t="shared" si="1"/>
        <v>30750</v>
      </c>
      <c r="P17" s="35">
        <f t="shared" si="2"/>
        <v>8.772</v>
      </c>
      <c r="Q17" s="35">
        <f t="shared" si="3"/>
        <v>1.224</v>
      </c>
      <c r="R17" s="35">
        <f t="shared" si="4"/>
        <v>44.548</v>
      </c>
      <c r="S17" s="35">
        <f t="shared" si="5"/>
        <v>16</v>
      </c>
      <c r="T17" s="35">
        <f t="shared" si="6"/>
        <v>54.978</v>
      </c>
      <c r="U17" s="35">
        <f t="shared" si="7"/>
        <v>33.93</v>
      </c>
      <c r="V17" s="35">
        <f t="shared" si="8"/>
        <v>101.346</v>
      </c>
      <c r="W17" s="35">
        <f t="shared" si="9"/>
        <v>26.315</v>
      </c>
      <c r="X17" s="35">
        <f t="shared" si="10"/>
        <v>19.113</v>
      </c>
      <c r="Y17" s="35">
        <f t="shared" si="11"/>
        <v>9.968</v>
      </c>
      <c r="Z17" s="35">
        <f t="shared" si="12"/>
        <v>9.968</v>
      </c>
      <c r="AA17" s="35">
        <f t="shared" si="13"/>
        <v>17.444</v>
      </c>
      <c r="AB17" s="35">
        <f t="shared" si="14"/>
        <v>25.81</v>
      </c>
      <c r="AC17" s="35">
        <f t="shared" si="15"/>
        <v>17.215</v>
      </c>
      <c r="AD17" s="36">
        <f t="shared" si="16"/>
        <v>386.631</v>
      </c>
      <c r="AE17" s="37">
        <f t="shared" si="17"/>
        <v>0.0969</v>
      </c>
    </row>
    <row r="18">
      <c r="A18" s="32" t="s">
        <v>265</v>
      </c>
      <c r="B18" s="32" t="s">
        <v>200</v>
      </c>
      <c r="C18" s="32" t="s">
        <v>201</v>
      </c>
      <c r="D18" s="33">
        <v>44276.0</v>
      </c>
      <c r="E18" s="34">
        <v>2300.0</v>
      </c>
      <c r="F18" s="34">
        <v>6240.0</v>
      </c>
      <c r="G18" s="34">
        <v>1705.0</v>
      </c>
      <c r="H18" s="34">
        <v>4670.0</v>
      </c>
      <c r="I18" s="34">
        <v>4488.0</v>
      </c>
      <c r="J18" s="34">
        <v>2980.0</v>
      </c>
      <c r="K18" s="34">
        <v>3540.0</v>
      </c>
      <c r="L18" s="34">
        <v>1990.0</v>
      </c>
      <c r="M18" s="34">
        <v>1990.0</v>
      </c>
      <c r="N18" s="34">
        <v>3620.0</v>
      </c>
      <c r="O18" s="34">
        <f t="shared" si="1"/>
        <v>33523</v>
      </c>
      <c r="P18" s="35">
        <f t="shared" si="2"/>
        <v>9.89</v>
      </c>
      <c r="Q18" s="35">
        <f t="shared" si="3"/>
        <v>1.38</v>
      </c>
      <c r="R18" s="35">
        <f t="shared" si="4"/>
        <v>46.176</v>
      </c>
      <c r="S18" s="35">
        <f t="shared" si="5"/>
        <v>17.05</v>
      </c>
      <c r="T18" s="35">
        <f t="shared" si="6"/>
        <v>55.573</v>
      </c>
      <c r="U18" s="35">
        <f t="shared" si="7"/>
        <v>35.0064</v>
      </c>
      <c r="V18" s="35">
        <f t="shared" si="8"/>
        <v>113.538</v>
      </c>
      <c r="W18" s="35">
        <f t="shared" si="9"/>
        <v>33.63</v>
      </c>
      <c r="X18" s="35">
        <f t="shared" si="10"/>
        <v>24.426</v>
      </c>
      <c r="Y18" s="35">
        <f t="shared" si="11"/>
        <v>11.144</v>
      </c>
      <c r="Z18" s="35">
        <f t="shared" si="12"/>
        <v>11.144</v>
      </c>
      <c r="AA18" s="35">
        <f t="shared" si="13"/>
        <v>19.502</v>
      </c>
      <c r="AB18" s="35">
        <f t="shared" si="14"/>
        <v>28.855</v>
      </c>
      <c r="AC18" s="35">
        <f t="shared" si="15"/>
        <v>19.91</v>
      </c>
      <c r="AD18" s="36">
        <f t="shared" si="16"/>
        <v>427.2244</v>
      </c>
      <c r="AE18" s="37">
        <f t="shared" si="17"/>
        <v>0.1070737845</v>
      </c>
    </row>
    <row r="19">
      <c r="A19" s="32" t="s">
        <v>265</v>
      </c>
      <c r="B19" s="32" t="s">
        <v>200</v>
      </c>
      <c r="C19" s="32" t="s">
        <v>207</v>
      </c>
      <c r="D19" s="33">
        <v>44276.0</v>
      </c>
      <c r="E19" s="38">
        <v>980.0</v>
      </c>
      <c r="F19" s="34">
        <v>2600.0</v>
      </c>
      <c r="G19" s="38">
        <v>690.0</v>
      </c>
      <c r="H19" s="34">
        <v>1950.0</v>
      </c>
      <c r="I19" s="34">
        <v>2050.0</v>
      </c>
      <c r="J19" s="34">
        <v>1295.0</v>
      </c>
      <c r="K19" s="34">
        <v>1525.0</v>
      </c>
      <c r="L19" s="38">
        <v>860.0</v>
      </c>
      <c r="M19" s="38">
        <v>850.0</v>
      </c>
      <c r="N19" s="34">
        <v>1630.0</v>
      </c>
      <c r="O19" s="34">
        <f t="shared" si="1"/>
        <v>14430</v>
      </c>
      <c r="P19" s="35">
        <f t="shared" si="2"/>
        <v>4.214</v>
      </c>
      <c r="Q19" s="35">
        <f t="shared" si="3"/>
        <v>0.588</v>
      </c>
      <c r="R19" s="35">
        <f t="shared" si="4"/>
        <v>19.24</v>
      </c>
      <c r="S19" s="35">
        <f t="shared" si="5"/>
        <v>6.9</v>
      </c>
      <c r="T19" s="35">
        <f t="shared" si="6"/>
        <v>23.205</v>
      </c>
      <c r="U19" s="35">
        <f t="shared" si="7"/>
        <v>15.99</v>
      </c>
      <c r="V19" s="35">
        <f t="shared" si="8"/>
        <v>49.3395</v>
      </c>
      <c r="W19" s="35">
        <f t="shared" si="9"/>
        <v>14.4875</v>
      </c>
      <c r="X19" s="35">
        <f t="shared" si="10"/>
        <v>10.5225</v>
      </c>
      <c r="Y19" s="35">
        <f t="shared" si="11"/>
        <v>4.816</v>
      </c>
      <c r="Z19" s="35">
        <f t="shared" si="12"/>
        <v>4.816</v>
      </c>
      <c r="AA19" s="35">
        <f t="shared" si="13"/>
        <v>8.33</v>
      </c>
      <c r="AB19" s="35">
        <f t="shared" si="14"/>
        <v>12.325</v>
      </c>
      <c r="AC19" s="35">
        <f t="shared" si="15"/>
        <v>8.965</v>
      </c>
      <c r="AD19" s="36">
        <f t="shared" si="16"/>
        <v>183.7385</v>
      </c>
      <c r="AE19" s="37">
        <f t="shared" si="17"/>
        <v>0.04604974937</v>
      </c>
    </row>
    <row r="20">
      <c r="A20" s="32" t="s">
        <v>265</v>
      </c>
      <c r="B20" s="32" t="s">
        <v>200</v>
      </c>
      <c r="C20" s="32" t="s">
        <v>209</v>
      </c>
      <c r="D20" s="33">
        <v>44276.0</v>
      </c>
      <c r="E20" s="38">
        <v>960.0</v>
      </c>
      <c r="F20" s="34">
        <v>2760.0</v>
      </c>
      <c r="G20" s="38">
        <v>670.0</v>
      </c>
      <c r="H20" s="34">
        <v>1970.0</v>
      </c>
      <c r="I20" s="34">
        <v>1906.0</v>
      </c>
      <c r="J20" s="34">
        <v>1289.0</v>
      </c>
      <c r="K20" s="34">
        <v>1420.0</v>
      </c>
      <c r="L20" s="38">
        <v>790.0</v>
      </c>
      <c r="M20" s="38">
        <v>800.0</v>
      </c>
      <c r="N20" s="34">
        <v>1360.0</v>
      </c>
      <c r="O20" s="34">
        <f t="shared" si="1"/>
        <v>13925</v>
      </c>
      <c r="P20" s="35">
        <f t="shared" si="2"/>
        <v>4.128</v>
      </c>
      <c r="Q20" s="35">
        <f t="shared" si="3"/>
        <v>0.576</v>
      </c>
      <c r="R20" s="35">
        <f t="shared" si="4"/>
        <v>20.424</v>
      </c>
      <c r="S20" s="35">
        <f t="shared" si="5"/>
        <v>6.7</v>
      </c>
      <c r="T20" s="35">
        <f t="shared" si="6"/>
        <v>23.443</v>
      </c>
      <c r="U20" s="35">
        <f t="shared" si="7"/>
        <v>14.8668</v>
      </c>
      <c r="V20" s="35">
        <f t="shared" si="8"/>
        <v>49.1109</v>
      </c>
      <c r="W20" s="35">
        <f t="shared" si="9"/>
        <v>13.49</v>
      </c>
      <c r="X20" s="35">
        <f t="shared" si="10"/>
        <v>9.798</v>
      </c>
      <c r="Y20" s="35">
        <f t="shared" si="11"/>
        <v>4.424</v>
      </c>
      <c r="Z20" s="35">
        <f t="shared" si="12"/>
        <v>4.424</v>
      </c>
      <c r="AA20" s="35">
        <f t="shared" si="13"/>
        <v>7.84</v>
      </c>
      <c r="AB20" s="35">
        <f t="shared" si="14"/>
        <v>11.6</v>
      </c>
      <c r="AC20" s="35">
        <f t="shared" si="15"/>
        <v>7.48</v>
      </c>
      <c r="AD20" s="36">
        <f t="shared" si="16"/>
        <v>178.3047</v>
      </c>
      <c r="AE20" s="37">
        <f t="shared" si="17"/>
        <v>0.04468789474</v>
      </c>
    </row>
    <row r="21" ht="15.75" customHeight="1">
      <c r="A21" s="32" t="s">
        <v>265</v>
      </c>
      <c r="B21" s="32" t="s">
        <v>200</v>
      </c>
      <c r="C21" s="32" t="s">
        <v>208</v>
      </c>
      <c r="D21" s="33">
        <v>44276.0</v>
      </c>
      <c r="E21" s="34">
        <v>2260.0</v>
      </c>
      <c r="F21" s="34">
        <v>5500.0</v>
      </c>
      <c r="G21" s="34">
        <v>2020.0</v>
      </c>
      <c r="H21" s="34">
        <v>5230.0</v>
      </c>
      <c r="I21" s="34">
        <v>5354.0</v>
      </c>
      <c r="J21" s="34">
        <v>3945.0</v>
      </c>
      <c r="K21" s="34">
        <v>11880.0</v>
      </c>
      <c r="L21" s="34">
        <v>2280.0</v>
      </c>
      <c r="M21" s="34">
        <v>2240.0</v>
      </c>
      <c r="N21" s="34">
        <v>2960.0</v>
      </c>
      <c r="O21" s="34">
        <f t="shared" si="1"/>
        <v>43669</v>
      </c>
      <c r="P21" s="35">
        <f t="shared" si="2"/>
        <v>9.718</v>
      </c>
      <c r="Q21" s="35">
        <f t="shared" si="3"/>
        <v>1.356</v>
      </c>
      <c r="R21" s="35">
        <f t="shared" si="4"/>
        <v>40.7</v>
      </c>
      <c r="S21" s="35">
        <f t="shared" si="5"/>
        <v>20.2</v>
      </c>
      <c r="T21" s="35">
        <f t="shared" si="6"/>
        <v>62.237</v>
      </c>
      <c r="U21" s="35">
        <f t="shared" si="7"/>
        <v>41.7612</v>
      </c>
      <c r="V21" s="35">
        <f t="shared" si="8"/>
        <v>150.3045</v>
      </c>
      <c r="W21" s="35">
        <f t="shared" si="9"/>
        <v>112.86</v>
      </c>
      <c r="X21" s="35">
        <f t="shared" si="10"/>
        <v>81.972</v>
      </c>
      <c r="Y21" s="35">
        <f t="shared" si="11"/>
        <v>12.768</v>
      </c>
      <c r="Z21" s="35">
        <f t="shared" si="12"/>
        <v>12.768</v>
      </c>
      <c r="AA21" s="35">
        <f t="shared" si="13"/>
        <v>21.952</v>
      </c>
      <c r="AB21" s="35">
        <f t="shared" si="14"/>
        <v>32.48</v>
      </c>
      <c r="AC21" s="35">
        <f t="shared" si="15"/>
        <v>16.28</v>
      </c>
      <c r="AD21" s="36">
        <f t="shared" si="16"/>
        <v>617.3567</v>
      </c>
      <c r="AE21" s="37">
        <f t="shared" si="17"/>
        <v>0.15472599</v>
      </c>
    </row>
    <row r="22" ht="15.75" customHeight="1">
      <c r="A22" s="32" t="s">
        <v>265</v>
      </c>
      <c r="B22" s="32" t="s">
        <v>200</v>
      </c>
      <c r="C22" s="32" t="s">
        <v>204</v>
      </c>
      <c r="D22" s="33">
        <v>44276.0</v>
      </c>
      <c r="E22" s="34">
        <v>1600.0</v>
      </c>
      <c r="F22" s="34">
        <v>4280.0</v>
      </c>
      <c r="G22" s="34">
        <v>1270.0</v>
      </c>
      <c r="H22" s="34">
        <v>3610.0</v>
      </c>
      <c r="I22" s="34">
        <v>3390.0</v>
      </c>
      <c r="J22" s="34">
        <v>2493.0</v>
      </c>
      <c r="K22" s="34">
        <v>2910.0</v>
      </c>
      <c r="L22" s="34">
        <v>1360.0</v>
      </c>
      <c r="M22" s="34">
        <v>1340.0</v>
      </c>
      <c r="N22" s="34">
        <v>2260.0</v>
      </c>
      <c r="O22" s="34">
        <f t="shared" si="1"/>
        <v>24513</v>
      </c>
      <c r="P22" s="35">
        <f t="shared" si="2"/>
        <v>6.88</v>
      </c>
      <c r="Q22" s="35">
        <f t="shared" si="3"/>
        <v>0.96</v>
      </c>
      <c r="R22" s="35">
        <f t="shared" si="4"/>
        <v>31.672</v>
      </c>
      <c r="S22" s="35">
        <f t="shared" si="5"/>
        <v>12.7</v>
      </c>
      <c r="T22" s="35">
        <f t="shared" si="6"/>
        <v>42.959</v>
      </c>
      <c r="U22" s="35">
        <f t="shared" si="7"/>
        <v>26.442</v>
      </c>
      <c r="V22" s="35">
        <f t="shared" si="8"/>
        <v>94.9833</v>
      </c>
      <c r="W22" s="35">
        <f t="shared" si="9"/>
        <v>27.645</v>
      </c>
      <c r="X22" s="35">
        <f t="shared" si="10"/>
        <v>20.079</v>
      </c>
      <c r="Y22" s="35">
        <f t="shared" si="11"/>
        <v>7.616</v>
      </c>
      <c r="Z22" s="35">
        <f t="shared" si="12"/>
        <v>7.616</v>
      </c>
      <c r="AA22" s="35">
        <f t="shared" si="13"/>
        <v>13.132</v>
      </c>
      <c r="AB22" s="35">
        <f t="shared" si="14"/>
        <v>19.43</v>
      </c>
      <c r="AC22" s="35">
        <f t="shared" si="15"/>
        <v>12.43</v>
      </c>
      <c r="AD22" s="36">
        <f t="shared" si="16"/>
        <v>324.5443</v>
      </c>
      <c r="AE22" s="37">
        <f t="shared" si="17"/>
        <v>0.08133942356</v>
      </c>
    </row>
    <row r="23" ht="15.75" customHeight="1">
      <c r="A23" s="32" t="s">
        <v>265</v>
      </c>
      <c r="B23" s="32" t="s">
        <v>200</v>
      </c>
      <c r="C23" s="32" t="s">
        <v>200</v>
      </c>
      <c r="D23" s="33">
        <v>44276.0</v>
      </c>
      <c r="E23" s="34">
        <v>3240.0</v>
      </c>
      <c r="F23" s="34">
        <v>8680.0</v>
      </c>
      <c r="G23" s="34">
        <v>2360.0</v>
      </c>
      <c r="H23" s="34">
        <v>6770.0</v>
      </c>
      <c r="I23" s="34">
        <v>6404.0</v>
      </c>
      <c r="J23" s="34">
        <v>6174.0</v>
      </c>
      <c r="K23" s="34">
        <v>3640.0</v>
      </c>
      <c r="L23" s="34">
        <v>2410.0</v>
      </c>
      <c r="M23" s="34">
        <v>2380.0</v>
      </c>
      <c r="N23" s="34">
        <v>3750.0</v>
      </c>
      <c r="O23" s="34">
        <f t="shared" si="1"/>
        <v>45808</v>
      </c>
      <c r="P23" s="35">
        <f t="shared" si="2"/>
        <v>13.932</v>
      </c>
      <c r="Q23" s="35">
        <f t="shared" si="3"/>
        <v>1.944</v>
      </c>
      <c r="R23" s="35">
        <f t="shared" si="4"/>
        <v>64.232</v>
      </c>
      <c r="S23" s="35">
        <f t="shared" si="5"/>
        <v>23.6</v>
      </c>
      <c r="T23" s="35">
        <f t="shared" si="6"/>
        <v>80.563</v>
      </c>
      <c r="U23" s="35">
        <f t="shared" si="7"/>
        <v>49.9512</v>
      </c>
      <c r="V23" s="35">
        <f t="shared" si="8"/>
        <v>235.2294</v>
      </c>
      <c r="W23" s="35">
        <f t="shared" si="9"/>
        <v>34.58</v>
      </c>
      <c r="X23" s="35">
        <f t="shared" si="10"/>
        <v>25.116</v>
      </c>
      <c r="Y23" s="35">
        <f t="shared" si="11"/>
        <v>13.496</v>
      </c>
      <c r="Z23" s="35">
        <f t="shared" si="12"/>
        <v>13.496</v>
      </c>
      <c r="AA23" s="35">
        <f t="shared" si="13"/>
        <v>23.324</v>
      </c>
      <c r="AB23" s="35">
        <f t="shared" si="14"/>
        <v>34.51</v>
      </c>
      <c r="AC23" s="35">
        <f t="shared" si="15"/>
        <v>20.625</v>
      </c>
      <c r="AD23" s="36">
        <f t="shared" si="16"/>
        <v>634.5986</v>
      </c>
      <c r="AE23" s="37">
        <f t="shared" si="17"/>
        <v>0.1590472682</v>
      </c>
    </row>
    <row r="24" ht="15.75" customHeight="1">
      <c r="A24" s="32" t="s">
        <v>265</v>
      </c>
      <c r="B24" s="32" t="s">
        <v>200</v>
      </c>
      <c r="C24" s="32" t="s">
        <v>205</v>
      </c>
      <c r="D24" s="33">
        <v>44276.0</v>
      </c>
      <c r="E24" s="34">
        <v>1840.0</v>
      </c>
      <c r="F24" s="34">
        <v>4840.0</v>
      </c>
      <c r="G24" s="34">
        <v>1390.0</v>
      </c>
      <c r="H24" s="34">
        <v>3510.0</v>
      </c>
      <c r="I24" s="34">
        <v>3900.0</v>
      </c>
      <c r="J24" s="34">
        <v>2447.0</v>
      </c>
      <c r="K24" s="34">
        <v>3360.0</v>
      </c>
      <c r="L24" s="34">
        <v>1750.0</v>
      </c>
      <c r="M24" s="34">
        <v>1820.0</v>
      </c>
      <c r="N24" s="34">
        <v>3070.0</v>
      </c>
      <c r="O24" s="34">
        <f t="shared" si="1"/>
        <v>27927</v>
      </c>
      <c r="P24" s="35">
        <f t="shared" si="2"/>
        <v>7.912</v>
      </c>
      <c r="Q24" s="35">
        <f t="shared" si="3"/>
        <v>1.104</v>
      </c>
      <c r="R24" s="35">
        <f t="shared" si="4"/>
        <v>35.816</v>
      </c>
      <c r="S24" s="35">
        <f t="shared" si="5"/>
        <v>13.9</v>
      </c>
      <c r="T24" s="35">
        <f t="shared" si="6"/>
        <v>41.769</v>
      </c>
      <c r="U24" s="35">
        <f t="shared" si="7"/>
        <v>30.42</v>
      </c>
      <c r="V24" s="35">
        <f t="shared" si="8"/>
        <v>93.2307</v>
      </c>
      <c r="W24" s="35">
        <f t="shared" si="9"/>
        <v>31.92</v>
      </c>
      <c r="X24" s="35">
        <f t="shared" si="10"/>
        <v>23.184</v>
      </c>
      <c r="Y24" s="35">
        <f t="shared" si="11"/>
        <v>9.8</v>
      </c>
      <c r="Z24" s="35">
        <f t="shared" si="12"/>
        <v>9.8</v>
      </c>
      <c r="AA24" s="35">
        <f t="shared" si="13"/>
        <v>17.836</v>
      </c>
      <c r="AB24" s="35">
        <f t="shared" si="14"/>
        <v>26.39</v>
      </c>
      <c r="AC24" s="35">
        <f t="shared" si="15"/>
        <v>16.885</v>
      </c>
      <c r="AD24" s="36">
        <f t="shared" si="16"/>
        <v>359.9667</v>
      </c>
      <c r="AE24" s="37">
        <f t="shared" si="17"/>
        <v>0.09021721805</v>
      </c>
    </row>
    <row r="25" ht="15.75" customHeight="1">
      <c r="A25" s="32" t="s">
        <v>265</v>
      </c>
      <c r="B25" s="32" t="s">
        <v>200</v>
      </c>
      <c r="C25" s="32" t="s">
        <v>206</v>
      </c>
      <c r="D25" s="33">
        <v>44276.0</v>
      </c>
      <c r="E25" s="34">
        <v>2000.0</v>
      </c>
      <c r="F25" s="34">
        <v>5620.0</v>
      </c>
      <c r="G25" s="34">
        <v>1510.0</v>
      </c>
      <c r="H25" s="34">
        <v>4520.0</v>
      </c>
      <c r="I25" s="34">
        <v>4308.0</v>
      </c>
      <c r="J25" s="34">
        <v>2744.0</v>
      </c>
      <c r="K25" s="34">
        <v>2660.0</v>
      </c>
      <c r="L25" s="34">
        <v>1720.0</v>
      </c>
      <c r="M25" s="34">
        <v>1680.0</v>
      </c>
      <c r="N25" s="34">
        <v>2890.0</v>
      </c>
      <c r="O25" s="34">
        <f t="shared" si="1"/>
        <v>29652</v>
      </c>
      <c r="P25" s="35">
        <f t="shared" si="2"/>
        <v>8.6</v>
      </c>
      <c r="Q25" s="35">
        <f t="shared" si="3"/>
        <v>1.2</v>
      </c>
      <c r="R25" s="35">
        <f t="shared" si="4"/>
        <v>41.588</v>
      </c>
      <c r="S25" s="35">
        <f t="shared" si="5"/>
        <v>15.1</v>
      </c>
      <c r="T25" s="35">
        <f t="shared" si="6"/>
        <v>53.788</v>
      </c>
      <c r="U25" s="35">
        <f t="shared" si="7"/>
        <v>33.6024</v>
      </c>
      <c r="V25" s="35">
        <f t="shared" si="8"/>
        <v>104.5464</v>
      </c>
      <c r="W25" s="35">
        <f t="shared" si="9"/>
        <v>25.27</v>
      </c>
      <c r="X25" s="35">
        <f t="shared" si="10"/>
        <v>18.354</v>
      </c>
      <c r="Y25" s="35">
        <f t="shared" si="11"/>
        <v>9.632</v>
      </c>
      <c r="Z25" s="35">
        <f t="shared" si="12"/>
        <v>9.632</v>
      </c>
      <c r="AA25" s="35">
        <f t="shared" si="13"/>
        <v>16.464</v>
      </c>
      <c r="AB25" s="35">
        <f t="shared" si="14"/>
        <v>24.36</v>
      </c>
      <c r="AC25" s="35">
        <f t="shared" si="15"/>
        <v>15.895</v>
      </c>
      <c r="AD25" s="36">
        <f t="shared" si="16"/>
        <v>378.0318</v>
      </c>
      <c r="AE25" s="37">
        <f t="shared" si="17"/>
        <v>0.09474481203</v>
      </c>
    </row>
    <row r="26" ht="15.75" customHeight="1">
      <c r="A26" s="32" t="s">
        <v>265</v>
      </c>
      <c r="B26" s="32" t="s">
        <v>200</v>
      </c>
      <c r="C26" s="32" t="s">
        <v>201</v>
      </c>
      <c r="D26" s="33">
        <v>44307.0</v>
      </c>
      <c r="E26" s="34">
        <v>2280.0</v>
      </c>
      <c r="F26" s="34">
        <v>6180.0</v>
      </c>
      <c r="G26" s="34">
        <v>1700.0</v>
      </c>
      <c r="H26" s="34">
        <v>4650.0</v>
      </c>
      <c r="I26" s="34">
        <v>4512.0</v>
      </c>
      <c r="J26" s="34">
        <v>2860.0</v>
      </c>
      <c r="K26" s="34">
        <v>3605.0</v>
      </c>
      <c r="L26" s="34">
        <v>1970.0</v>
      </c>
      <c r="M26" s="34">
        <v>1970.0</v>
      </c>
      <c r="N26" s="34">
        <v>3640.0</v>
      </c>
      <c r="O26" s="34">
        <f t="shared" si="1"/>
        <v>33367</v>
      </c>
      <c r="P26" s="35">
        <f t="shared" si="2"/>
        <v>9.804</v>
      </c>
      <c r="Q26" s="35">
        <f t="shared" si="3"/>
        <v>1.368</v>
      </c>
      <c r="R26" s="35">
        <f t="shared" si="4"/>
        <v>45.732</v>
      </c>
      <c r="S26" s="35">
        <f t="shared" si="5"/>
        <v>17</v>
      </c>
      <c r="T26" s="35">
        <f t="shared" si="6"/>
        <v>55.335</v>
      </c>
      <c r="U26" s="35">
        <f t="shared" si="7"/>
        <v>35.1936</v>
      </c>
      <c r="V26" s="35">
        <f t="shared" si="8"/>
        <v>108.966</v>
      </c>
      <c r="W26" s="35">
        <f t="shared" si="9"/>
        <v>34.2475</v>
      </c>
      <c r="X26" s="35">
        <f t="shared" si="10"/>
        <v>24.8745</v>
      </c>
      <c r="Y26" s="35">
        <f t="shared" si="11"/>
        <v>11.032</v>
      </c>
      <c r="Z26" s="35">
        <f t="shared" si="12"/>
        <v>11.032</v>
      </c>
      <c r="AA26" s="35">
        <f t="shared" si="13"/>
        <v>19.306</v>
      </c>
      <c r="AB26" s="35">
        <f t="shared" si="14"/>
        <v>28.565</v>
      </c>
      <c r="AC26" s="35">
        <f t="shared" si="15"/>
        <v>20.02</v>
      </c>
      <c r="AD26" s="36">
        <f t="shared" si="16"/>
        <v>422.4756</v>
      </c>
      <c r="AE26" s="37">
        <f t="shared" si="17"/>
        <v>0.105883609</v>
      </c>
    </row>
    <row r="27" ht="15.75" customHeight="1">
      <c r="A27" s="32" t="s">
        <v>265</v>
      </c>
      <c r="B27" s="32" t="s">
        <v>200</v>
      </c>
      <c r="C27" s="32" t="s">
        <v>208</v>
      </c>
      <c r="D27" s="33">
        <v>44307.0</v>
      </c>
      <c r="E27" s="34">
        <v>2400.0</v>
      </c>
      <c r="F27" s="34">
        <v>7100.0</v>
      </c>
      <c r="G27" s="34">
        <v>1890.0</v>
      </c>
      <c r="H27" s="34">
        <v>5890.0</v>
      </c>
      <c r="I27" s="34">
        <v>5652.0</v>
      </c>
      <c r="J27" s="34">
        <v>3561.0</v>
      </c>
      <c r="K27" s="34">
        <v>3570.0</v>
      </c>
      <c r="L27" s="34">
        <v>2160.0</v>
      </c>
      <c r="M27" s="34">
        <v>2180.0</v>
      </c>
      <c r="N27" s="34">
        <v>3450.0</v>
      </c>
      <c r="O27" s="34">
        <f t="shared" si="1"/>
        <v>37853</v>
      </c>
      <c r="P27" s="35">
        <f t="shared" si="2"/>
        <v>10.32</v>
      </c>
      <c r="Q27" s="35">
        <f t="shared" si="3"/>
        <v>1.44</v>
      </c>
      <c r="R27" s="35">
        <f t="shared" si="4"/>
        <v>52.54</v>
      </c>
      <c r="S27" s="35">
        <f t="shared" si="5"/>
        <v>18.9</v>
      </c>
      <c r="T27" s="35">
        <f t="shared" si="6"/>
        <v>70.091</v>
      </c>
      <c r="U27" s="35">
        <f t="shared" si="7"/>
        <v>44.0856</v>
      </c>
      <c r="V27" s="35">
        <f t="shared" si="8"/>
        <v>135.6741</v>
      </c>
      <c r="W27" s="35">
        <f t="shared" si="9"/>
        <v>33.915</v>
      </c>
      <c r="X27" s="35">
        <f t="shared" si="10"/>
        <v>24.633</v>
      </c>
      <c r="Y27" s="35">
        <f t="shared" si="11"/>
        <v>12.096</v>
      </c>
      <c r="Z27" s="35">
        <f t="shared" si="12"/>
        <v>12.096</v>
      </c>
      <c r="AA27" s="35">
        <f t="shared" si="13"/>
        <v>21.364</v>
      </c>
      <c r="AB27" s="35">
        <f t="shared" si="14"/>
        <v>31.61</v>
      </c>
      <c r="AC27" s="35">
        <f t="shared" si="15"/>
        <v>18.975</v>
      </c>
      <c r="AD27" s="36">
        <f t="shared" si="16"/>
        <v>487.7397</v>
      </c>
      <c r="AE27" s="37">
        <f t="shared" si="17"/>
        <v>0.1222405263</v>
      </c>
    </row>
    <row r="28" ht="15.75" customHeight="1">
      <c r="A28" s="32" t="s">
        <v>265</v>
      </c>
      <c r="B28" s="32" t="s">
        <v>200</v>
      </c>
      <c r="C28" s="32" t="s">
        <v>204</v>
      </c>
      <c r="D28" s="33">
        <v>44307.0</v>
      </c>
      <c r="E28" s="34">
        <v>2060.0</v>
      </c>
      <c r="F28" s="34">
        <v>5080.0</v>
      </c>
      <c r="G28" s="34">
        <v>1340.0</v>
      </c>
      <c r="H28" s="34">
        <v>4780.0</v>
      </c>
      <c r="I28" s="34">
        <v>3824.0</v>
      </c>
      <c r="J28" s="34">
        <v>2404.0</v>
      </c>
      <c r="K28" s="34">
        <v>2590.0</v>
      </c>
      <c r="L28" s="34">
        <v>1460.0</v>
      </c>
      <c r="M28" s="34">
        <v>1600.0</v>
      </c>
      <c r="N28" s="34">
        <v>2680.0</v>
      </c>
      <c r="O28" s="34">
        <f t="shared" si="1"/>
        <v>27818</v>
      </c>
      <c r="P28" s="35">
        <f t="shared" si="2"/>
        <v>8.858</v>
      </c>
      <c r="Q28" s="35">
        <f t="shared" si="3"/>
        <v>1.236</v>
      </c>
      <c r="R28" s="35">
        <f t="shared" si="4"/>
        <v>37.592</v>
      </c>
      <c r="S28" s="35">
        <f t="shared" si="5"/>
        <v>13.4</v>
      </c>
      <c r="T28" s="35">
        <f t="shared" si="6"/>
        <v>56.882</v>
      </c>
      <c r="U28" s="35">
        <f t="shared" si="7"/>
        <v>29.8272</v>
      </c>
      <c r="V28" s="35">
        <f t="shared" si="8"/>
        <v>91.5924</v>
      </c>
      <c r="W28" s="35">
        <f t="shared" si="9"/>
        <v>24.605</v>
      </c>
      <c r="X28" s="35">
        <f t="shared" si="10"/>
        <v>17.871</v>
      </c>
      <c r="Y28" s="35">
        <f t="shared" si="11"/>
        <v>8.176</v>
      </c>
      <c r="Z28" s="35">
        <f t="shared" si="12"/>
        <v>8.176</v>
      </c>
      <c r="AA28" s="35">
        <f t="shared" si="13"/>
        <v>15.68</v>
      </c>
      <c r="AB28" s="35">
        <f t="shared" si="14"/>
        <v>23.2</v>
      </c>
      <c r="AC28" s="35">
        <f t="shared" si="15"/>
        <v>14.74</v>
      </c>
      <c r="AD28" s="36">
        <f t="shared" si="16"/>
        <v>351.8356</v>
      </c>
      <c r="AE28" s="37">
        <f t="shared" si="17"/>
        <v>0.08817934837</v>
      </c>
    </row>
    <row r="29" ht="15.75" customHeight="1">
      <c r="A29" s="32" t="s">
        <v>265</v>
      </c>
      <c r="B29" s="32" t="s">
        <v>200</v>
      </c>
      <c r="C29" s="32" t="s">
        <v>209</v>
      </c>
      <c r="D29" s="33">
        <v>44307.0</v>
      </c>
      <c r="E29" s="38">
        <v>980.0</v>
      </c>
      <c r="F29" s="34">
        <v>2580.0</v>
      </c>
      <c r="G29" s="38">
        <v>720.0</v>
      </c>
      <c r="H29" s="34">
        <v>2010.0</v>
      </c>
      <c r="I29" s="34">
        <v>1956.0</v>
      </c>
      <c r="J29" s="34">
        <v>1250.0</v>
      </c>
      <c r="K29" s="34">
        <v>1460.0</v>
      </c>
      <c r="L29" s="38">
        <v>810.0</v>
      </c>
      <c r="M29" s="38">
        <v>810.0</v>
      </c>
      <c r="N29" s="34">
        <v>1510.0</v>
      </c>
      <c r="O29" s="34">
        <f t="shared" si="1"/>
        <v>14086</v>
      </c>
      <c r="P29" s="35">
        <f t="shared" si="2"/>
        <v>4.214</v>
      </c>
      <c r="Q29" s="35">
        <f t="shared" si="3"/>
        <v>0.588</v>
      </c>
      <c r="R29" s="35">
        <f t="shared" si="4"/>
        <v>19.092</v>
      </c>
      <c r="S29" s="35">
        <f t="shared" si="5"/>
        <v>7.2</v>
      </c>
      <c r="T29" s="35">
        <f t="shared" si="6"/>
        <v>23.919</v>
      </c>
      <c r="U29" s="35">
        <f t="shared" si="7"/>
        <v>15.2568</v>
      </c>
      <c r="V29" s="35">
        <f t="shared" si="8"/>
        <v>47.625</v>
      </c>
      <c r="W29" s="35">
        <f t="shared" si="9"/>
        <v>13.87</v>
      </c>
      <c r="X29" s="35">
        <f t="shared" si="10"/>
        <v>10.074</v>
      </c>
      <c r="Y29" s="35">
        <f t="shared" si="11"/>
        <v>4.536</v>
      </c>
      <c r="Z29" s="35">
        <f t="shared" si="12"/>
        <v>4.536</v>
      </c>
      <c r="AA29" s="35">
        <f t="shared" si="13"/>
        <v>7.938</v>
      </c>
      <c r="AB29" s="35">
        <f t="shared" si="14"/>
        <v>11.745</v>
      </c>
      <c r="AC29" s="35">
        <f t="shared" si="15"/>
        <v>8.305</v>
      </c>
      <c r="AD29" s="36">
        <f t="shared" si="16"/>
        <v>178.8988</v>
      </c>
      <c r="AE29" s="37">
        <f t="shared" si="17"/>
        <v>0.04483679198</v>
      </c>
    </row>
    <row r="30" ht="15.75" customHeight="1">
      <c r="A30" s="32" t="s">
        <v>265</v>
      </c>
      <c r="B30" s="32" t="s">
        <v>200</v>
      </c>
      <c r="C30" s="32" t="s">
        <v>200</v>
      </c>
      <c r="D30" s="33">
        <v>44307.0</v>
      </c>
      <c r="E30" s="34">
        <v>3460.0</v>
      </c>
      <c r="F30" s="34">
        <v>8800.0</v>
      </c>
      <c r="G30" s="34">
        <v>2530.0</v>
      </c>
      <c r="H30" s="34">
        <v>6957.0</v>
      </c>
      <c r="I30" s="34">
        <v>7072.0</v>
      </c>
      <c r="J30" s="34">
        <v>4491.0</v>
      </c>
      <c r="K30" s="34">
        <v>3865.0</v>
      </c>
      <c r="L30" s="34">
        <v>2570.0</v>
      </c>
      <c r="M30" s="34">
        <v>2600.0</v>
      </c>
      <c r="N30" s="34">
        <v>3720.0</v>
      </c>
      <c r="O30" s="34">
        <f t="shared" si="1"/>
        <v>46065</v>
      </c>
      <c r="P30" s="35">
        <f t="shared" si="2"/>
        <v>14.878</v>
      </c>
      <c r="Q30" s="35">
        <f t="shared" si="3"/>
        <v>2.076</v>
      </c>
      <c r="R30" s="35">
        <f t="shared" si="4"/>
        <v>65.12</v>
      </c>
      <c r="S30" s="35">
        <f t="shared" si="5"/>
        <v>25.3</v>
      </c>
      <c r="T30" s="35">
        <f t="shared" si="6"/>
        <v>82.7883</v>
      </c>
      <c r="U30" s="35">
        <f t="shared" si="7"/>
        <v>55.1616</v>
      </c>
      <c r="V30" s="35">
        <f t="shared" si="8"/>
        <v>171.1071</v>
      </c>
      <c r="W30" s="35">
        <f t="shared" si="9"/>
        <v>36.7175</v>
      </c>
      <c r="X30" s="35">
        <f t="shared" si="10"/>
        <v>26.6685</v>
      </c>
      <c r="Y30" s="35">
        <f t="shared" si="11"/>
        <v>14.392</v>
      </c>
      <c r="Z30" s="35">
        <f t="shared" si="12"/>
        <v>14.392</v>
      </c>
      <c r="AA30" s="35">
        <f t="shared" si="13"/>
        <v>25.48</v>
      </c>
      <c r="AB30" s="35">
        <f t="shared" si="14"/>
        <v>37.7</v>
      </c>
      <c r="AC30" s="35">
        <f t="shared" si="15"/>
        <v>20.46</v>
      </c>
      <c r="AD30" s="36">
        <f t="shared" si="16"/>
        <v>592.241</v>
      </c>
      <c r="AE30" s="37">
        <f t="shared" si="17"/>
        <v>0.1484313283</v>
      </c>
    </row>
    <row r="31" ht="15.75" customHeight="1">
      <c r="A31" s="32" t="s">
        <v>265</v>
      </c>
      <c r="B31" s="32" t="s">
        <v>200</v>
      </c>
      <c r="C31" s="32" t="s">
        <v>205</v>
      </c>
      <c r="D31" s="33">
        <v>44307.0</v>
      </c>
      <c r="E31" s="34">
        <v>1700.0</v>
      </c>
      <c r="F31" s="34">
        <v>4420.0</v>
      </c>
      <c r="G31" s="34">
        <v>1315.0</v>
      </c>
      <c r="H31" s="34">
        <v>3280.0</v>
      </c>
      <c r="I31" s="34">
        <v>3518.0</v>
      </c>
      <c r="J31" s="34">
        <v>2273.0</v>
      </c>
      <c r="K31" s="34">
        <v>2745.0</v>
      </c>
      <c r="L31" s="34">
        <v>1520.0</v>
      </c>
      <c r="M31" s="34">
        <v>1510.0</v>
      </c>
      <c r="N31" s="34">
        <v>2790.0</v>
      </c>
      <c r="O31" s="34">
        <f t="shared" si="1"/>
        <v>25071</v>
      </c>
      <c r="P31" s="35">
        <f t="shared" si="2"/>
        <v>7.31</v>
      </c>
      <c r="Q31" s="35">
        <f t="shared" si="3"/>
        <v>1.02</v>
      </c>
      <c r="R31" s="35">
        <f t="shared" si="4"/>
        <v>32.708</v>
      </c>
      <c r="S31" s="35">
        <f t="shared" si="5"/>
        <v>13.15</v>
      </c>
      <c r="T31" s="35">
        <f t="shared" si="6"/>
        <v>39.032</v>
      </c>
      <c r="U31" s="35">
        <f t="shared" si="7"/>
        <v>27.4404</v>
      </c>
      <c r="V31" s="35">
        <f t="shared" si="8"/>
        <v>86.6013</v>
      </c>
      <c r="W31" s="35">
        <f t="shared" si="9"/>
        <v>26.0775</v>
      </c>
      <c r="X31" s="35">
        <f t="shared" si="10"/>
        <v>18.9405</v>
      </c>
      <c r="Y31" s="35">
        <f t="shared" si="11"/>
        <v>8.512</v>
      </c>
      <c r="Z31" s="35">
        <f t="shared" si="12"/>
        <v>8.512</v>
      </c>
      <c r="AA31" s="35">
        <f t="shared" si="13"/>
        <v>14.798</v>
      </c>
      <c r="AB31" s="35">
        <f t="shared" si="14"/>
        <v>21.895</v>
      </c>
      <c r="AC31" s="35">
        <f t="shared" si="15"/>
        <v>15.345</v>
      </c>
      <c r="AD31" s="36">
        <f t="shared" si="16"/>
        <v>321.3417</v>
      </c>
      <c r="AE31" s="37">
        <f t="shared" si="17"/>
        <v>0.08053676692</v>
      </c>
    </row>
    <row r="32" ht="15.75" customHeight="1">
      <c r="A32" s="32" t="s">
        <v>265</v>
      </c>
      <c r="B32" s="32" t="s">
        <v>200</v>
      </c>
      <c r="C32" s="32" t="s">
        <v>206</v>
      </c>
      <c r="D32" s="33">
        <v>44307.0</v>
      </c>
      <c r="E32" s="34">
        <v>2040.0</v>
      </c>
      <c r="F32" s="34">
        <v>5640.0</v>
      </c>
      <c r="G32" s="34">
        <v>1590.0</v>
      </c>
      <c r="H32" s="34">
        <v>4510.0</v>
      </c>
      <c r="I32" s="34">
        <v>4484.0</v>
      </c>
      <c r="J32" s="34">
        <v>2776.0</v>
      </c>
      <c r="K32" s="34">
        <v>2660.0</v>
      </c>
      <c r="L32" s="34">
        <v>1600.0</v>
      </c>
      <c r="M32" s="34">
        <v>1590.0</v>
      </c>
      <c r="N32" s="34">
        <v>3200.0</v>
      </c>
      <c r="O32" s="34">
        <f t="shared" si="1"/>
        <v>30090</v>
      </c>
      <c r="P32" s="35">
        <f t="shared" si="2"/>
        <v>8.772</v>
      </c>
      <c r="Q32" s="35">
        <f t="shared" si="3"/>
        <v>1.224</v>
      </c>
      <c r="R32" s="35">
        <f t="shared" si="4"/>
        <v>41.736</v>
      </c>
      <c r="S32" s="35">
        <f t="shared" si="5"/>
        <v>15.9</v>
      </c>
      <c r="T32" s="35">
        <f t="shared" si="6"/>
        <v>53.669</v>
      </c>
      <c r="U32" s="35">
        <f t="shared" si="7"/>
        <v>34.9752</v>
      </c>
      <c r="V32" s="35">
        <f t="shared" si="8"/>
        <v>105.7656</v>
      </c>
      <c r="W32" s="35">
        <f t="shared" si="9"/>
        <v>25.27</v>
      </c>
      <c r="X32" s="35">
        <f t="shared" si="10"/>
        <v>18.354</v>
      </c>
      <c r="Y32" s="35">
        <f t="shared" si="11"/>
        <v>8.96</v>
      </c>
      <c r="Z32" s="35">
        <f t="shared" si="12"/>
        <v>8.96</v>
      </c>
      <c r="AA32" s="35">
        <f t="shared" si="13"/>
        <v>15.582</v>
      </c>
      <c r="AB32" s="35">
        <f t="shared" si="14"/>
        <v>23.055</v>
      </c>
      <c r="AC32" s="35">
        <f t="shared" si="15"/>
        <v>17.6</v>
      </c>
      <c r="AD32" s="36">
        <f t="shared" si="16"/>
        <v>379.8228</v>
      </c>
      <c r="AE32" s="37">
        <f t="shared" si="17"/>
        <v>0.09519368421</v>
      </c>
    </row>
    <row r="33" ht="15.75" customHeight="1">
      <c r="A33" s="32" t="s">
        <v>265</v>
      </c>
      <c r="B33" s="32" t="s">
        <v>200</v>
      </c>
      <c r="C33" s="32" t="s">
        <v>207</v>
      </c>
      <c r="D33" s="33">
        <v>44307.0</v>
      </c>
      <c r="E33" s="38">
        <v>940.0</v>
      </c>
      <c r="F33" s="34">
        <v>2460.0</v>
      </c>
      <c r="G33" s="38">
        <v>690.0</v>
      </c>
      <c r="H33" s="34">
        <v>1770.0</v>
      </c>
      <c r="I33" s="34">
        <v>1772.0</v>
      </c>
      <c r="J33" s="34">
        <v>1161.0</v>
      </c>
      <c r="K33" s="34">
        <v>1410.0</v>
      </c>
      <c r="L33" s="38">
        <v>750.0</v>
      </c>
      <c r="M33" s="38">
        <v>770.0</v>
      </c>
      <c r="N33" s="34">
        <v>1400.0</v>
      </c>
      <c r="O33" s="34">
        <f t="shared" si="1"/>
        <v>13123</v>
      </c>
      <c r="P33" s="35">
        <f t="shared" si="2"/>
        <v>4.042</v>
      </c>
      <c r="Q33" s="35">
        <f t="shared" si="3"/>
        <v>0.564</v>
      </c>
      <c r="R33" s="35">
        <f t="shared" si="4"/>
        <v>18.204</v>
      </c>
      <c r="S33" s="35">
        <f t="shared" si="5"/>
        <v>6.9</v>
      </c>
      <c r="T33" s="35">
        <f t="shared" si="6"/>
        <v>21.063</v>
      </c>
      <c r="U33" s="35">
        <f t="shared" si="7"/>
        <v>13.8216</v>
      </c>
      <c r="V33" s="35">
        <f t="shared" si="8"/>
        <v>44.2341</v>
      </c>
      <c r="W33" s="35">
        <f t="shared" si="9"/>
        <v>13.395</v>
      </c>
      <c r="X33" s="35">
        <f t="shared" si="10"/>
        <v>9.729</v>
      </c>
      <c r="Y33" s="35">
        <f t="shared" si="11"/>
        <v>4.2</v>
      </c>
      <c r="Z33" s="35">
        <f t="shared" si="12"/>
        <v>4.2</v>
      </c>
      <c r="AA33" s="35">
        <f t="shared" si="13"/>
        <v>7.546</v>
      </c>
      <c r="AB33" s="35">
        <f t="shared" si="14"/>
        <v>11.165</v>
      </c>
      <c r="AC33" s="35">
        <f t="shared" si="15"/>
        <v>7.7</v>
      </c>
      <c r="AD33" s="36">
        <f t="shared" si="16"/>
        <v>166.7637</v>
      </c>
      <c r="AE33" s="37">
        <f t="shared" si="17"/>
        <v>0.04179541353</v>
      </c>
    </row>
    <row r="34" ht="15.75" customHeight="1">
      <c r="A34" s="32" t="s">
        <v>265</v>
      </c>
      <c r="B34" s="32" t="s">
        <v>200</v>
      </c>
      <c r="C34" s="32" t="s">
        <v>201</v>
      </c>
      <c r="D34" s="39">
        <v>44337.0</v>
      </c>
      <c r="E34" s="34">
        <v>2340.0</v>
      </c>
      <c r="F34" s="34">
        <v>6080.0</v>
      </c>
      <c r="G34" s="34">
        <v>1730.0</v>
      </c>
      <c r="H34" s="34">
        <v>4510.0</v>
      </c>
      <c r="I34" s="34">
        <v>4322.0</v>
      </c>
      <c r="J34" s="34">
        <v>2795.0</v>
      </c>
      <c r="K34" s="34">
        <v>3580.0</v>
      </c>
      <c r="L34" s="34">
        <v>1910.0</v>
      </c>
      <c r="M34" s="34">
        <v>1930.0</v>
      </c>
      <c r="N34" s="34">
        <v>3460.0</v>
      </c>
      <c r="O34" s="34">
        <f t="shared" si="1"/>
        <v>32657</v>
      </c>
      <c r="P34" s="35">
        <f t="shared" si="2"/>
        <v>10.062</v>
      </c>
      <c r="Q34" s="35">
        <f t="shared" si="3"/>
        <v>1.404</v>
      </c>
      <c r="R34" s="35">
        <f t="shared" si="4"/>
        <v>44.992</v>
      </c>
      <c r="S34" s="35">
        <f t="shared" si="5"/>
        <v>17.3</v>
      </c>
      <c r="T34" s="35">
        <f t="shared" si="6"/>
        <v>53.669</v>
      </c>
      <c r="U34" s="35">
        <f t="shared" si="7"/>
        <v>33.7116</v>
      </c>
      <c r="V34" s="35">
        <f t="shared" si="8"/>
        <v>106.4895</v>
      </c>
      <c r="W34" s="35">
        <f t="shared" si="9"/>
        <v>34.01</v>
      </c>
      <c r="X34" s="35">
        <f t="shared" si="10"/>
        <v>24.702</v>
      </c>
      <c r="Y34" s="35">
        <f t="shared" si="11"/>
        <v>10.696</v>
      </c>
      <c r="Z34" s="35">
        <f t="shared" si="12"/>
        <v>10.696</v>
      </c>
      <c r="AA34" s="35">
        <f t="shared" si="13"/>
        <v>18.914</v>
      </c>
      <c r="AB34" s="35">
        <f t="shared" si="14"/>
        <v>27.985</v>
      </c>
      <c r="AC34" s="35">
        <f t="shared" si="15"/>
        <v>19.03</v>
      </c>
      <c r="AD34" s="36">
        <f t="shared" si="16"/>
        <v>413.6611</v>
      </c>
      <c r="AE34" s="37">
        <f t="shared" si="17"/>
        <v>0.1036744612</v>
      </c>
    </row>
    <row r="35" ht="15.75" customHeight="1">
      <c r="A35" s="32" t="s">
        <v>265</v>
      </c>
      <c r="B35" s="32" t="s">
        <v>200</v>
      </c>
      <c r="C35" s="32" t="s">
        <v>208</v>
      </c>
      <c r="D35" s="39">
        <v>44337.0</v>
      </c>
      <c r="E35" s="34">
        <v>2640.0</v>
      </c>
      <c r="F35" s="34">
        <v>7060.0</v>
      </c>
      <c r="G35" s="34">
        <v>2300.0</v>
      </c>
      <c r="H35" s="34">
        <v>5630.0</v>
      </c>
      <c r="I35" s="34">
        <v>5570.0</v>
      </c>
      <c r="J35" s="34">
        <v>3728.0</v>
      </c>
      <c r="K35" s="34">
        <v>3525.0</v>
      </c>
      <c r="L35" s="34">
        <v>2380.0</v>
      </c>
      <c r="M35" s="34">
        <v>2380.0</v>
      </c>
      <c r="N35" s="34">
        <v>3230.0</v>
      </c>
      <c r="O35" s="34">
        <f t="shared" si="1"/>
        <v>38443</v>
      </c>
      <c r="P35" s="35">
        <f t="shared" si="2"/>
        <v>11.352</v>
      </c>
      <c r="Q35" s="35">
        <f t="shared" si="3"/>
        <v>1.584</v>
      </c>
      <c r="R35" s="35">
        <f t="shared" si="4"/>
        <v>52.244</v>
      </c>
      <c r="S35" s="35">
        <f t="shared" si="5"/>
        <v>23</v>
      </c>
      <c r="T35" s="35">
        <f t="shared" si="6"/>
        <v>66.997</v>
      </c>
      <c r="U35" s="35">
        <f t="shared" si="7"/>
        <v>43.446</v>
      </c>
      <c r="V35" s="35">
        <f t="shared" si="8"/>
        <v>142.0368</v>
      </c>
      <c r="W35" s="35">
        <f t="shared" si="9"/>
        <v>33.4875</v>
      </c>
      <c r="X35" s="35">
        <f t="shared" si="10"/>
        <v>24.3225</v>
      </c>
      <c r="Y35" s="35">
        <f t="shared" si="11"/>
        <v>13.328</v>
      </c>
      <c r="Z35" s="35">
        <f t="shared" si="12"/>
        <v>13.328</v>
      </c>
      <c r="AA35" s="35">
        <f t="shared" si="13"/>
        <v>23.324</v>
      </c>
      <c r="AB35" s="35">
        <f t="shared" si="14"/>
        <v>34.51</v>
      </c>
      <c r="AC35" s="35">
        <f t="shared" si="15"/>
        <v>17.765</v>
      </c>
      <c r="AD35" s="36">
        <f t="shared" si="16"/>
        <v>500.7248</v>
      </c>
      <c r="AE35" s="37">
        <f t="shared" si="17"/>
        <v>0.1254949373</v>
      </c>
    </row>
    <row r="36" ht="15.75" customHeight="1">
      <c r="A36" s="32" t="s">
        <v>265</v>
      </c>
      <c r="B36" s="32" t="s">
        <v>200</v>
      </c>
      <c r="C36" s="32" t="s">
        <v>204</v>
      </c>
      <c r="D36" s="39">
        <v>44337.0</v>
      </c>
      <c r="E36" s="34">
        <v>1840.0</v>
      </c>
      <c r="F36" s="34">
        <v>4820.0</v>
      </c>
      <c r="G36" s="34">
        <v>2010.0</v>
      </c>
      <c r="H36" s="34">
        <v>3950.0</v>
      </c>
      <c r="I36" s="34">
        <v>3896.0</v>
      </c>
      <c r="J36" s="34">
        <v>2474.0</v>
      </c>
      <c r="K36" s="34">
        <v>2155.0</v>
      </c>
      <c r="L36" s="34">
        <v>1280.0</v>
      </c>
      <c r="M36" s="34">
        <v>1370.0</v>
      </c>
      <c r="N36" s="34">
        <v>2320.0</v>
      </c>
      <c r="O36" s="34">
        <f t="shared" si="1"/>
        <v>26115</v>
      </c>
      <c r="P36" s="35">
        <f t="shared" si="2"/>
        <v>7.912</v>
      </c>
      <c r="Q36" s="35">
        <f t="shared" si="3"/>
        <v>1.104</v>
      </c>
      <c r="R36" s="35">
        <f t="shared" si="4"/>
        <v>35.668</v>
      </c>
      <c r="S36" s="35">
        <f t="shared" si="5"/>
        <v>20.1</v>
      </c>
      <c r="T36" s="35">
        <f t="shared" si="6"/>
        <v>47.005</v>
      </c>
      <c r="U36" s="35">
        <f t="shared" si="7"/>
        <v>30.3888</v>
      </c>
      <c r="V36" s="35">
        <f t="shared" si="8"/>
        <v>94.2594</v>
      </c>
      <c r="W36" s="35">
        <f t="shared" si="9"/>
        <v>20.4725</v>
      </c>
      <c r="X36" s="35">
        <f t="shared" si="10"/>
        <v>14.8695</v>
      </c>
      <c r="Y36" s="35">
        <f t="shared" si="11"/>
        <v>7.168</v>
      </c>
      <c r="Z36" s="35">
        <f t="shared" si="12"/>
        <v>7.168</v>
      </c>
      <c r="AA36" s="35">
        <f t="shared" si="13"/>
        <v>13.426</v>
      </c>
      <c r="AB36" s="35">
        <f t="shared" si="14"/>
        <v>19.865</v>
      </c>
      <c r="AC36" s="35">
        <f t="shared" si="15"/>
        <v>12.76</v>
      </c>
      <c r="AD36" s="36">
        <f t="shared" si="16"/>
        <v>332.1662</v>
      </c>
      <c r="AE36" s="37">
        <f t="shared" si="17"/>
        <v>0.08324967419</v>
      </c>
    </row>
    <row r="37" ht="15.75" customHeight="1">
      <c r="A37" s="32" t="s">
        <v>265</v>
      </c>
      <c r="B37" s="32" t="s">
        <v>200</v>
      </c>
      <c r="C37" s="32" t="s">
        <v>207</v>
      </c>
      <c r="D37" s="39">
        <v>44337.0</v>
      </c>
      <c r="E37" s="38">
        <v>920.0</v>
      </c>
      <c r="F37" s="34">
        <v>2260.0</v>
      </c>
      <c r="G37" s="38">
        <v>600.0</v>
      </c>
      <c r="H37" s="34">
        <v>1700.0</v>
      </c>
      <c r="I37" s="34">
        <v>1736.0</v>
      </c>
      <c r="J37" s="34">
        <v>1132.0</v>
      </c>
      <c r="K37" s="34">
        <v>1435.0</v>
      </c>
      <c r="L37" s="38">
        <v>720.0</v>
      </c>
      <c r="M37" s="38">
        <v>720.0</v>
      </c>
      <c r="N37" s="34">
        <v>1320.0</v>
      </c>
      <c r="O37" s="34">
        <f t="shared" si="1"/>
        <v>12543</v>
      </c>
      <c r="P37" s="35">
        <f t="shared" si="2"/>
        <v>3.956</v>
      </c>
      <c r="Q37" s="35">
        <f t="shared" si="3"/>
        <v>0.552</v>
      </c>
      <c r="R37" s="35">
        <f t="shared" si="4"/>
        <v>16.724</v>
      </c>
      <c r="S37" s="35">
        <f t="shared" si="5"/>
        <v>6</v>
      </c>
      <c r="T37" s="35">
        <f t="shared" si="6"/>
        <v>20.23</v>
      </c>
      <c r="U37" s="35">
        <f t="shared" si="7"/>
        <v>13.5408</v>
      </c>
      <c r="V37" s="35">
        <f t="shared" si="8"/>
        <v>43.1292</v>
      </c>
      <c r="W37" s="35">
        <f t="shared" si="9"/>
        <v>13.6325</v>
      </c>
      <c r="X37" s="35">
        <f t="shared" si="10"/>
        <v>9.9015</v>
      </c>
      <c r="Y37" s="35">
        <f t="shared" si="11"/>
        <v>4.032</v>
      </c>
      <c r="Z37" s="35">
        <f t="shared" si="12"/>
        <v>4.032</v>
      </c>
      <c r="AA37" s="35">
        <f t="shared" si="13"/>
        <v>7.056</v>
      </c>
      <c r="AB37" s="35">
        <f t="shared" si="14"/>
        <v>10.44</v>
      </c>
      <c r="AC37" s="35">
        <f t="shared" si="15"/>
        <v>7.26</v>
      </c>
      <c r="AD37" s="36">
        <f t="shared" si="16"/>
        <v>160.486</v>
      </c>
      <c r="AE37" s="37">
        <f t="shared" si="17"/>
        <v>0.04022205514</v>
      </c>
    </row>
    <row r="38" ht="15.75" customHeight="1">
      <c r="A38" s="32" t="s">
        <v>265</v>
      </c>
      <c r="B38" s="32" t="s">
        <v>200</v>
      </c>
      <c r="C38" s="32" t="s">
        <v>206</v>
      </c>
      <c r="D38" s="39">
        <v>44337.0</v>
      </c>
      <c r="E38" s="34">
        <v>1760.0</v>
      </c>
      <c r="F38" s="34">
        <v>4760.0</v>
      </c>
      <c r="G38" s="34">
        <v>1315.0</v>
      </c>
      <c r="H38" s="34">
        <v>3820.0</v>
      </c>
      <c r="I38" s="34">
        <v>3740.0</v>
      </c>
      <c r="J38" s="34">
        <v>2466.0</v>
      </c>
      <c r="K38" s="34">
        <v>2415.0</v>
      </c>
      <c r="L38" s="34">
        <v>1260.0</v>
      </c>
      <c r="M38" s="34">
        <v>1250.0</v>
      </c>
      <c r="N38" s="34">
        <v>2640.0</v>
      </c>
      <c r="O38" s="34">
        <f t="shared" si="1"/>
        <v>25426</v>
      </c>
      <c r="P38" s="35">
        <f t="shared" si="2"/>
        <v>7.568</v>
      </c>
      <c r="Q38" s="35">
        <f t="shared" si="3"/>
        <v>1.056</v>
      </c>
      <c r="R38" s="35">
        <f t="shared" si="4"/>
        <v>35.224</v>
      </c>
      <c r="S38" s="35">
        <f t="shared" si="5"/>
        <v>13.15</v>
      </c>
      <c r="T38" s="35">
        <f t="shared" si="6"/>
        <v>45.458</v>
      </c>
      <c r="U38" s="35">
        <f t="shared" si="7"/>
        <v>29.172</v>
      </c>
      <c r="V38" s="35">
        <f t="shared" si="8"/>
        <v>93.9546</v>
      </c>
      <c r="W38" s="35">
        <f t="shared" si="9"/>
        <v>22.9425</v>
      </c>
      <c r="X38" s="35">
        <f t="shared" si="10"/>
        <v>16.6635</v>
      </c>
      <c r="Y38" s="35">
        <f t="shared" si="11"/>
        <v>7.056</v>
      </c>
      <c r="Z38" s="35">
        <f t="shared" si="12"/>
        <v>7.056</v>
      </c>
      <c r="AA38" s="35">
        <f t="shared" si="13"/>
        <v>12.25</v>
      </c>
      <c r="AB38" s="35">
        <f t="shared" si="14"/>
        <v>18.125</v>
      </c>
      <c r="AC38" s="35">
        <f t="shared" si="15"/>
        <v>14.52</v>
      </c>
      <c r="AD38" s="36">
        <f t="shared" si="16"/>
        <v>324.1956</v>
      </c>
      <c r="AE38" s="37">
        <f t="shared" si="17"/>
        <v>0.08125203008</v>
      </c>
    </row>
    <row r="39" ht="15.75" customHeight="1">
      <c r="A39" s="32" t="s">
        <v>265</v>
      </c>
      <c r="B39" s="32" t="s">
        <v>200</v>
      </c>
      <c r="C39" s="32" t="s">
        <v>200</v>
      </c>
      <c r="D39" s="39">
        <v>44337.0</v>
      </c>
      <c r="E39" s="34">
        <v>3400.0</v>
      </c>
      <c r="F39" s="34">
        <v>8130.0</v>
      </c>
      <c r="G39" s="34">
        <v>2190.0</v>
      </c>
      <c r="H39" s="34">
        <v>6670.0</v>
      </c>
      <c r="I39" s="34">
        <v>6418.0</v>
      </c>
      <c r="J39" s="34">
        <v>4456.0</v>
      </c>
      <c r="K39" s="34">
        <v>3830.0</v>
      </c>
      <c r="L39" s="34">
        <v>2500.0</v>
      </c>
      <c r="M39" s="34">
        <v>2440.0</v>
      </c>
      <c r="N39" s="34">
        <v>4260.0</v>
      </c>
      <c r="O39" s="34">
        <f t="shared" si="1"/>
        <v>44294</v>
      </c>
      <c r="P39" s="35">
        <f t="shared" si="2"/>
        <v>14.62</v>
      </c>
      <c r="Q39" s="35">
        <f t="shared" si="3"/>
        <v>2.04</v>
      </c>
      <c r="R39" s="35">
        <f t="shared" si="4"/>
        <v>60.162</v>
      </c>
      <c r="S39" s="35">
        <f t="shared" si="5"/>
        <v>21.9</v>
      </c>
      <c r="T39" s="35">
        <f t="shared" si="6"/>
        <v>79.373</v>
      </c>
      <c r="U39" s="35">
        <f t="shared" si="7"/>
        <v>50.0604</v>
      </c>
      <c r="V39" s="35">
        <f t="shared" si="8"/>
        <v>169.7736</v>
      </c>
      <c r="W39" s="35">
        <f t="shared" si="9"/>
        <v>36.385</v>
      </c>
      <c r="X39" s="35">
        <f t="shared" si="10"/>
        <v>26.427</v>
      </c>
      <c r="Y39" s="35">
        <f t="shared" si="11"/>
        <v>14</v>
      </c>
      <c r="Z39" s="35">
        <f t="shared" si="12"/>
        <v>14</v>
      </c>
      <c r="AA39" s="35">
        <f t="shared" si="13"/>
        <v>23.912</v>
      </c>
      <c r="AB39" s="35">
        <f t="shared" si="14"/>
        <v>35.38</v>
      </c>
      <c r="AC39" s="35">
        <f t="shared" si="15"/>
        <v>23.43</v>
      </c>
      <c r="AD39" s="36">
        <f t="shared" si="16"/>
        <v>571.463</v>
      </c>
      <c r="AE39" s="37">
        <f t="shared" si="17"/>
        <v>0.1432238095</v>
      </c>
    </row>
    <row r="40" ht="15.75" customHeight="1">
      <c r="A40" s="32" t="s">
        <v>265</v>
      </c>
      <c r="B40" s="32" t="s">
        <v>200</v>
      </c>
      <c r="C40" s="32" t="s">
        <v>209</v>
      </c>
      <c r="D40" s="39">
        <v>44337.0</v>
      </c>
      <c r="E40" s="38">
        <v>960.0</v>
      </c>
      <c r="F40" s="34">
        <v>2200.0</v>
      </c>
      <c r="G40" s="38">
        <v>650.0</v>
      </c>
      <c r="H40" s="34">
        <v>1890.0</v>
      </c>
      <c r="I40" s="34">
        <v>1912.0</v>
      </c>
      <c r="J40" s="34">
        <v>1212.0</v>
      </c>
      <c r="K40" s="34">
        <v>1490.0</v>
      </c>
      <c r="L40" s="38">
        <v>730.0</v>
      </c>
      <c r="M40" s="38">
        <v>730.0</v>
      </c>
      <c r="N40" s="34">
        <v>1280.0</v>
      </c>
      <c r="O40" s="34">
        <f t="shared" si="1"/>
        <v>13054</v>
      </c>
      <c r="P40" s="35">
        <f t="shared" si="2"/>
        <v>4.128</v>
      </c>
      <c r="Q40" s="35">
        <f t="shared" si="3"/>
        <v>0.576</v>
      </c>
      <c r="R40" s="35">
        <f t="shared" si="4"/>
        <v>16.28</v>
      </c>
      <c r="S40" s="35">
        <f t="shared" si="5"/>
        <v>6.5</v>
      </c>
      <c r="T40" s="35">
        <f t="shared" si="6"/>
        <v>22.491</v>
      </c>
      <c r="U40" s="35">
        <f t="shared" si="7"/>
        <v>14.9136</v>
      </c>
      <c r="V40" s="35">
        <f t="shared" si="8"/>
        <v>46.1772</v>
      </c>
      <c r="W40" s="35">
        <f t="shared" si="9"/>
        <v>14.155</v>
      </c>
      <c r="X40" s="35">
        <f t="shared" si="10"/>
        <v>10.281</v>
      </c>
      <c r="Y40" s="35">
        <f t="shared" si="11"/>
        <v>4.088</v>
      </c>
      <c r="Z40" s="35">
        <f t="shared" si="12"/>
        <v>4.088</v>
      </c>
      <c r="AA40" s="35">
        <f t="shared" si="13"/>
        <v>7.154</v>
      </c>
      <c r="AB40" s="35">
        <f t="shared" si="14"/>
        <v>10.585</v>
      </c>
      <c r="AC40" s="35">
        <f t="shared" si="15"/>
        <v>7.04</v>
      </c>
      <c r="AD40" s="36">
        <f t="shared" si="16"/>
        <v>168.4568</v>
      </c>
      <c r="AE40" s="37">
        <f t="shared" si="17"/>
        <v>0.04221974937</v>
      </c>
    </row>
    <row r="41" ht="15.75" customHeight="1">
      <c r="A41" s="32" t="s">
        <v>265</v>
      </c>
      <c r="B41" s="32" t="s">
        <v>200</v>
      </c>
      <c r="C41" s="32" t="s">
        <v>205</v>
      </c>
      <c r="D41" s="39">
        <v>44337.0</v>
      </c>
      <c r="E41" s="34">
        <v>1680.0</v>
      </c>
      <c r="F41" s="34">
        <v>4060.0</v>
      </c>
      <c r="G41" s="34">
        <v>1205.0</v>
      </c>
      <c r="H41" s="34">
        <v>3250.0</v>
      </c>
      <c r="I41" s="34">
        <v>3402.0</v>
      </c>
      <c r="J41" s="34">
        <v>2122.0</v>
      </c>
      <c r="K41" s="34">
        <v>2470.0</v>
      </c>
      <c r="L41" s="34">
        <v>1370.0</v>
      </c>
      <c r="M41" s="34">
        <v>1380.0</v>
      </c>
      <c r="N41" s="34">
        <v>2420.0</v>
      </c>
      <c r="O41" s="34">
        <f t="shared" si="1"/>
        <v>23359</v>
      </c>
      <c r="P41" s="35">
        <f t="shared" si="2"/>
        <v>7.224</v>
      </c>
      <c r="Q41" s="35">
        <f t="shared" si="3"/>
        <v>1.008</v>
      </c>
      <c r="R41" s="35">
        <f t="shared" si="4"/>
        <v>30.044</v>
      </c>
      <c r="S41" s="35">
        <f t="shared" si="5"/>
        <v>12.05</v>
      </c>
      <c r="T41" s="35">
        <f t="shared" si="6"/>
        <v>38.675</v>
      </c>
      <c r="U41" s="35">
        <f t="shared" si="7"/>
        <v>26.5356</v>
      </c>
      <c r="V41" s="35">
        <f t="shared" si="8"/>
        <v>80.8482</v>
      </c>
      <c r="W41" s="35">
        <f t="shared" si="9"/>
        <v>23.465</v>
      </c>
      <c r="X41" s="35">
        <f t="shared" si="10"/>
        <v>17.043</v>
      </c>
      <c r="Y41" s="35">
        <f t="shared" si="11"/>
        <v>7.672</v>
      </c>
      <c r="Z41" s="35">
        <f t="shared" si="12"/>
        <v>7.672</v>
      </c>
      <c r="AA41" s="35">
        <f t="shared" si="13"/>
        <v>13.524</v>
      </c>
      <c r="AB41" s="35">
        <f t="shared" si="14"/>
        <v>20.01</v>
      </c>
      <c r="AC41" s="35">
        <f t="shared" si="15"/>
        <v>13.31</v>
      </c>
      <c r="AD41" s="36">
        <f t="shared" si="16"/>
        <v>299.0808</v>
      </c>
      <c r="AE41" s="37">
        <f t="shared" si="17"/>
        <v>0.07495759398</v>
      </c>
    </row>
    <row r="42" ht="15.75" customHeight="1">
      <c r="A42" s="32" t="s">
        <v>265</v>
      </c>
      <c r="B42" s="32" t="s">
        <v>200</v>
      </c>
      <c r="C42" s="32" t="s">
        <v>204</v>
      </c>
      <c r="D42" s="33">
        <v>44368.0</v>
      </c>
      <c r="E42" s="34">
        <v>1840.0</v>
      </c>
      <c r="F42" s="34">
        <v>5140.0</v>
      </c>
      <c r="G42" s="34">
        <v>1470.0</v>
      </c>
      <c r="H42" s="34">
        <v>4130.0</v>
      </c>
      <c r="I42" s="34">
        <v>3894.0</v>
      </c>
      <c r="J42" s="34">
        <v>2597.0</v>
      </c>
      <c r="K42" s="34">
        <v>2510.0</v>
      </c>
      <c r="L42" s="34">
        <v>1660.0</v>
      </c>
      <c r="M42" s="34">
        <v>1660.0</v>
      </c>
      <c r="N42" s="34">
        <v>2460.0</v>
      </c>
      <c r="O42" s="34">
        <f t="shared" si="1"/>
        <v>27361</v>
      </c>
      <c r="P42" s="35">
        <f t="shared" si="2"/>
        <v>7.912</v>
      </c>
      <c r="Q42" s="35">
        <f t="shared" si="3"/>
        <v>1.104</v>
      </c>
      <c r="R42" s="35">
        <f t="shared" si="4"/>
        <v>38.036</v>
      </c>
      <c r="S42" s="35">
        <f t="shared" si="5"/>
        <v>14.7</v>
      </c>
      <c r="T42" s="35">
        <f t="shared" si="6"/>
        <v>49.147</v>
      </c>
      <c r="U42" s="35">
        <f t="shared" si="7"/>
        <v>30.3732</v>
      </c>
      <c r="V42" s="35">
        <f t="shared" si="8"/>
        <v>98.9457</v>
      </c>
      <c r="W42" s="35">
        <f t="shared" si="9"/>
        <v>23.845</v>
      </c>
      <c r="X42" s="35">
        <f t="shared" si="10"/>
        <v>17.319</v>
      </c>
      <c r="Y42" s="35">
        <f t="shared" si="11"/>
        <v>9.296</v>
      </c>
      <c r="Z42" s="35">
        <f t="shared" si="12"/>
        <v>9.296</v>
      </c>
      <c r="AA42" s="35">
        <f t="shared" si="13"/>
        <v>16.268</v>
      </c>
      <c r="AB42" s="35">
        <f t="shared" si="14"/>
        <v>24.07</v>
      </c>
      <c r="AC42" s="35">
        <f t="shared" si="15"/>
        <v>13.53</v>
      </c>
      <c r="AD42" s="36">
        <f t="shared" si="16"/>
        <v>353.8419</v>
      </c>
      <c r="AE42" s="37">
        <f t="shared" si="17"/>
        <v>0.08868218045</v>
      </c>
    </row>
    <row r="43" ht="15.75" customHeight="1">
      <c r="A43" s="32" t="s">
        <v>265</v>
      </c>
      <c r="B43" s="32" t="s">
        <v>200</v>
      </c>
      <c r="C43" s="32" t="s">
        <v>201</v>
      </c>
      <c r="D43" s="33">
        <v>44368.0</v>
      </c>
      <c r="E43" s="34">
        <v>2300.0</v>
      </c>
      <c r="F43" s="34">
        <v>6380.0</v>
      </c>
      <c r="G43" s="34">
        <v>1775.0</v>
      </c>
      <c r="H43" s="34">
        <v>4810.0</v>
      </c>
      <c r="I43" s="34">
        <v>4796.0</v>
      </c>
      <c r="J43" s="34">
        <v>3121.0</v>
      </c>
      <c r="K43" s="34">
        <v>3690.0</v>
      </c>
      <c r="L43" s="34">
        <v>2040.0</v>
      </c>
      <c r="M43" s="34">
        <v>2050.0</v>
      </c>
      <c r="N43" s="34">
        <v>3660.0</v>
      </c>
      <c r="O43" s="34">
        <f t="shared" si="1"/>
        <v>34622</v>
      </c>
      <c r="P43" s="35">
        <f t="shared" si="2"/>
        <v>9.89</v>
      </c>
      <c r="Q43" s="35">
        <f t="shared" si="3"/>
        <v>1.38</v>
      </c>
      <c r="R43" s="35">
        <f t="shared" si="4"/>
        <v>47.212</v>
      </c>
      <c r="S43" s="35">
        <f t="shared" si="5"/>
        <v>17.75</v>
      </c>
      <c r="T43" s="35">
        <f t="shared" si="6"/>
        <v>57.239</v>
      </c>
      <c r="U43" s="35">
        <f t="shared" si="7"/>
        <v>37.4088</v>
      </c>
      <c r="V43" s="35">
        <f t="shared" si="8"/>
        <v>118.9101</v>
      </c>
      <c r="W43" s="35">
        <f t="shared" si="9"/>
        <v>35.055</v>
      </c>
      <c r="X43" s="35">
        <f t="shared" si="10"/>
        <v>25.461</v>
      </c>
      <c r="Y43" s="35">
        <f t="shared" si="11"/>
        <v>11.424</v>
      </c>
      <c r="Z43" s="35">
        <f t="shared" si="12"/>
        <v>11.424</v>
      </c>
      <c r="AA43" s="35">
        <f t="shared" si="13"/>
        <v>20.09</v>
      </c>
      <c r="AB43" s="35">
        <f t="shared" si="14"/>
        <v>29.725</v>
      </c>
      <c r="AC43" s="35">
        <f t="shared" si="15"/>
        <v>20.13</v>
      </c>
      <c r="AD43" s="36">
        <f t="shared" si="16"/>
        <v>443.0989</v>
      </c>
      <c r="AE43" s="37">
        <f t="shared" si="17"/>
        <v>0.1110523559</v>
      </c>
    </row>
    <row r="44" ht="15.75" customHeight="1">
      <c r="A44" s="32" t="s">
        <v>265</v>
      </c>
      <c r="B44" s="32" t="s">
        <v>200</v>
      </c>
      <c r="C44" s="32" t="s">
        <v>208</v>
      </c>
      <c r="D44" s="33">
        <v>44368.0</v>
      </c>
      <c r="E44" s="34">
        <v>2140.0</v>
      </c>
      <c r="F44" s="34">
        <v>6420.0</v>
      </c>
      <c r="G44" s="34">
        <v>1850.0</v>
      </c>
      <c r="H44" s="34">
        <v>5470.0</v>
      </c>
      <c r="I44" s="34">
        <v>5402.0</v>
      </c>
      <c r="J44" s="34">
        <v>3783.0</v>
      </c>
      <c r="K44" s="34">
        <v>3145.0</v>
      </c>
      <c r="L44" s="34">
        <v>1960.0</v>
      </c>
      <c r="M44" s="34">
        <v>1910.0</v>
      </c>
      <c r="N44" s="34">
        <v>2910.0</v>
      </c>
      <c r="O44" s="34">
        <f t="shared" si="1"/>
        <v>34990</v>
      </c>
      <c r="P44" s="35">
        <f t="shared" si="2"/>
        <v>9.202</v>
      </c>
      <c r="Q44" s="35">
        <f t="shared" si="3"/>
        <v>1.284</v>
      </c>
      <c r="R44" s="35">
        <f t="shared" si="4"/>
        <v>47.508</v>
      </c>
      <c r="S44" s="35">
        <f t="shared" si="5"/>
        <v>18.5</v>
      </c>
      <c r="T44" s="35">
        <f t="shared" si="6"/>
        <v>65.093</v>
      </c>
      <c r="U44" s="35">
        <f t="shared" si="7"/>
        <v>42.1356</v>
      </c>
      <c r="V44" s="35">
        <f t="shared" si="8"/>
        <v>144.1323</v>
      </c>
      <c r="W44" s="35">
        <f t="shared" si="9"/>
        <v>29.8775</v>
      </c>
      <c r="X44" s="35">
        <f t="shared" si="10"/>
        <v>21.7005</v>
      </c>
      <c r="Y44" s="35">
        <f t="shared" si="11"/>
        <v>10.976</v>
      </c>
      <c r="Z44" s="35">
        <f t="shared" si="12"/>
        <v>10.976</v>
      </c>
      <c r="AA44" s="35">
        <f t="shared" si="13"/>
        <v>18.718</v>
      </c>
      <c r="AB44" s="35">
        <f t="shared" si="14"/>
        <v>27.695</v>
      </c>
      <c r="AC44" s="35">
        <f t="shared" si="15"/>
        <v>16.005</v>
      </c>
      <c r="AD44" s="36">
        <f t="shared" si="16"/>
        <v>463.8029</v>
      </c>
      <c r="AE44" s="37">
        <f t="shared" si="17"/>
        <v>0.1162413283</v>
      </c>
    </row>
    <row r="45" ht="15.75" customHeight="1">
      <c r="A45" s="32" t="s">
        <v>265</v>
      </c>
      <c r="B45" s="32" t="s">
        <v>200</v>
      </c>
      <c r="C45" s="32" t="s">
        <v>207</v>
      </c>
      <c r="D45" s="33">
        <v>44368.0</v>
      </c>
      <c r="E45" s="38">
        <v>960.0</v>
      </c>
      <c r="F45" s="34">
        <v>2480.0</v>
      </c>
      <c r="G45" s="38">
        <v>700.0</v>
      </c>
      <c r="H45" s="34">
        <v>1920.0</v>
      </c>
      <c r="I45" s="34">
        <v>1826.0</v>
      </c>
      <c r="J45" s="34">
        <v>1259.0</v>
      </c>
      <c r="K45" s="34">
        <v>1400.0</v>
      </c>
      <c r="L45" s="38">
        <v>780.0</v>
      </c>
      <c r="M45" s="38">
        <v>780.0</v>
      </c>
      <c r="N45" s="34">
        <v>1540.0</v>
      </c>
      <c r="O45" s="34">
        <f t="shared" si="1"/>
        <v>13645</v>
      </c>
      <c r="P45" s="35">
        <f t="shared" si="2"/>
        <v>4.128</v>
      </c>
      <c r="Q45" s="35">
        <f t="shared" si="3"/>
        <v>0.576</v>
      </c>
      <c r="R45" s="35">
        <f t="shared" si="4"/>
        <v>18.352</v>
      </c>
      <c r="S45" s="35">
        <f t="shared" si="5"/>
        <v>7</v>
      </c>
      <c r="T45" s="35">
        <f t="shared" si="6"/>
        <v>22.848</v>
      </c>
      <c r="U45" s="35">
        <f t="shared" si="7"/>
        <v>14.2428</v>
      </c>
      <c r="V45" s="35">
        <f t="shared" si="8"/>
        <v>47.9679</v>
      </c>
      <c r="W45" s="35">
        <f t="shared" si="9"/>
        <v>13.3</v>
      </c>
      <c r="X45" s="35">
        <f t="shared" si="10"/>
        <v>9.66</v>
      </c>
      <c r="Y45" s="35">
        <f t="shared" si="11"/>
        <v>4.368</v>
      </c>
      <c r="Z45" s="35">
        <f t="shared" si="12"/>
        <v>4.368</v>
      </c>
      <c r="AA45" s="35">
        <f t="shared" si="13"/>
        <v>7.644</v>
      </c>
      <c r="AB45" s="35">
        <f t="shared" si="14"/>
        <v>11.31</v>
      </c>
      <c r="AC45" s="35">
        <f t="shared" si="15"/>
        <v>8.47</v>
      </c>
      <c r="AD45" s="36">
        <f t="shared" si="16"/>
        <v>174.2347</v>
      </c>
      <c r="AE45" s="37">
        <f t="shared" si="17"/>
        <v>0.04366784461</v>
      </c>
    </row>
    <row r="46" ht="15.75" customHeight="1">
      <c r="A46" s="32" t="s">
        <v>265</v>
      </c>
      <c r="B46" s="32" t="s">
        <v>200</v>
      </c>
      <c r="C46" s="32" t="s">
        <v>205</v>
      </c>
      <c r="D46" s="33">
        <v>44368.0</v>
      </c>
      <c r="E46" s="34">
        <v>1820.0</v>
      </c>
      <c r="F46" s="34">
        <v>4380.0</v>
      </c>
      <c r="G46" s="34">
        <v>1195.0</v>
      </c>
      <c r="H46" s="34">
        <v>3320.0</v>
      </c>
      <c r="I46" s="34">
        <v>3370.0</v>
      </c>
      <c r="J46" s="34">
        <v>2148.0</v>
      </c>
      <c r="K46" s="34">
        <v>2635.0</v>
      </c>
      <c r="L46" s="34">
        <v>1370.0</v>
      </c>
      <c r="M46" s="34">
        <v>1370.0</v>
      </c>
      <c r="N46" s="34">
        <v>2740.0</v>
      </c>
      <c r="O46" s="34">
        <f t="shared" si="1"/>
        <v>24348</v>
      </c>
      <c r="P46" s="35">
        <f t="shared" si="2"/>
        <v>7.826</v>
      </c>
      <c r="Q46" s="35">
        <f t="shared" si="3"/>
        <v>1.092</v>
      </c>
      <c r="R46" s="35">
        <f t="shared" si="4"/>
        <v>32.412</v>
      </c>
      <c r="S46" s="35">
        <f t="shared" si="5"/>
        <v>11.95</v>
      </c>
      <c r="T46" s="35">
        <f t="shared" si="6"/>
        <v>39.508</v>
      </c>
      <c r="U46" s="35">
        <f t="shared" si="7"/>
        <v>26.286</v>
      </c>
      <c r="V46" s="35">
        <f t="shared" si="8"/>
        <v>81.8388</v>
      </c>
      <c r="W46" s="35">
        <f t="shared" si="9"/>
        <v>25.0325</v>
      </c>
      <c r="X46" s="35">
        <f t="shared" si="10"/>
        <v>18.1815</v>
      </c>
      <c r="Y46" s="35">
        <f t="shared" si="11"/>
        <v>7.672</v>
      </c>
      <c r="Z46" s="35">
        <f t="shared" si="12"/>
        <v>7.672</v>
      </c>
      <c r="AA46" s="35">
        <f t="shared" si="13"/>
        <v>13.426</v>
      </c>
      <c r="AB46" s="35">
        <f t="shared" si="14"/>
        <v>19.865</v>
      </c>
      <c r="AC46" s="35">
        <f t="shared" si="15"/>
        <v>15.07</v>
      </c>
      <c r="AD46" s="36">
        <f t="shared" si="16"/>
        <v>307.8318</v>
      </c>
      <c r="AE46" s="37">
        <f t="shared" si="17"/>
        <v>0.07715082707</v>
      </c>
    </row>
    <row r="47" ht="15.75" customHeight="1">
      <c r="A47" s="32" t="s">
        <v>265</v>
      </c>
      <c r="B47" s="32" t="s">
        <v>200</v>
      </c>
      <c r="C47" s="32" t="s">
        <v>209</v>
      </c>
      <c r="D47" s="33">
        <v>44368.0</v>
      </c>
      <c r="E47" s="38">
        <v>940.0</v>
      </c>
      <c r="F47" s="34">
        <v>2340.0</v>
      </c>
      <c r="G47" s="38">
        <v>700.0</v>
      </c>
      <c r="H47" s="34">
        <v>1910.0</v>
      </c>
      <c r="I47" s="34">
        <v>1908.0</v>
      </c>
      <c r="J47" s="34">
        <v>1251.0</v>
      </c>
      <c r="K47" s="34">
        <v>1400.0</v>
      </c>
      <c r="L47" s="38">
        <v>800.0</v>
      </c>
      <c r="M47" s="38">
        <v>750.0</v>
      </c>
      <c r="N47" s="34">
        <v>1390.0</v>
      </c>
      <c r="O47" s="34">
        <f t="shared" si="1"/>
        <v>13389</v>
      </c>
      <c r="P47" s="35">
        <f t="shared" si="2"/>
        <v>4.042</v>
      </c>
      <c r="Q47" s="35">
        <f t="shared" si="3"/>
        <v>0.564</v>
      </c>
      <c r="R47" s="35">
        <f t="shared" si="4"/>
        <v>17.316</v>
      </c>
      <c r="S47" s="35">
        <f t="shared" si="5"/>
        <v>7</v>
      </c>
      <c r="T47" s="35">
        <f t="shared" si="6"/>
        <v>22.729</v>
      </c>
      <c r="U47" s="35">
        <f t="shared" si="7"/>
        <v>14.8824</v>
      </c>
      <c r="V47" s="35">
        <f t="shared" si="8"/>
        <v>47.6631</v>
      </c>
      <c r="W47" s="35">
        <f t="shared" si="9"/>
        <v>13.3</v>
      </c>
      <c r="X47" s="35">
        <f t="shared" si="10"/>
        <v>9.66</v>
      </c>
      <c r="Y47" s="35">
        <f t="shared" si="11"/>
        <v>4.48</v>
      </c>
      <c r="Z47" s="35">
        <f t="shared" si="12"/>
        <v>4.48</v>
      </c>
      <c r="AA47" s="35">
        <f t="shared" si="13"/>
        <v>7.35</v>
      </c>
      <c r="AB47" s="35">
        <f t="shared" si="14"/>
        <v>10.875</v>
      </c>
      <c r="AC47" s="35">
        <f t="shared" si="15"/>
        <v>7.645</v>
      </c>
      <c r="AD47" s="36">
        <f t="shared" si="16"/>
        <v>171.9865</v>
      </c>
      <c r="AE47" s="37">
        <f t="shared" si="17"/>
        <v>0.04310438596</v>
      </c>
    </row>
    <row r="48" ht="15.75" customHeight="1">
      <c r="A48" s="32" t="s">
        <v>265</v>
      </c>
      <c r="B48" s="32" t="s">
        <v>200</v>
      </c>
      <c r="C48" s="32" t="s">
        <v>200</v>
      </c>
      <c r="D48" s="33">
        <v>44368.0</v>
      </c>
      <c r="E48" s="34">
        <v>3340.0</v>
      </c>
      <c r="F48" s="34">
        <v>8520.0</v>
      </c>
      <c r="G48" s="34">
        <v>2310.0</v>
      </c>
      <c r="H48" s="34">
        <v>6770.0</v>
      </c>
      <c r="I48" s="34">
        <v>6632.0</v>
      </c>
      <c r="J48" s="34">
        <v>4466.0</v>
      </c>
      <c r="K48" s="34">
        <v>3370.0</v>
      </c>
      <c r="L48" s="34">
        <v>2410.0</v>
      </c>
      <c r="M48" s="34">
        <v>2480.0</v>
      </c>
      <c r="N48" s="34">
        <v>4200.0</v>
      </c>
      <c r="O48" s="34">
        <f t="shared" si="1"/>
        <v>44498</v>
      </c>
      <c r="P48" s="35">
        <f t="shared" si="2"/>
        <v>14.362</v>
      </c>
      <c r="Q48" s="35">
        <f t="shared" si="3"/>
        <v>2.004</v>
      </c>
      <c r="R48" s="35">
        <f t="shared" si="4"/>
        <v>63.048</v>
      </c>
      <c r="S48" s="35">
        <f t="shared" si="5"/>
        <v>23.1</v>
      </c>
      <c r="T48" s="35">
        <f t="shared" si="6"/>
        <v>80.563</v>
      </c>
      <c r="U48" s="35">
        <f t="shared" si="7"/>
        <v>51.7296</v>
      </c>
      <c r="V48" s="35">
        <f t="shared" si="8"/>
        <v>170.1546</v>
      </c>
      <c r="W48" s="35">
        <f t="shared" si="9"/>
        <v>32.015</v>
      </c>
      <c r="X48" s="35">
        <f t="shared" si="10"/>
        <v>23.253</v>
      </c>
      <c r="Y48" s="35">
        <f t="shared" si="11"/>
        <v>13.496</v>
      </c>
      <c r="Z48" s="35">
        <f t="shared" si="12"/>
        <v>13.496</v>
      </c>
      <c r="AA48" s="35">
        <f t="shared" si="13"/>
        <v>24.304</v>
      </c>
      <c r="AB48" s="35">
        <f t="shared" si="14"/>
        <v>35.96</v>
      </c>
      <c r="AC48" s="35">
        <f t="shared" si="15"/>
        <v>23.1</v>
      </c>
      <c r="AD48" s="36">
        <f t="shared" si="16"/>
        <v>570.5852</v>
      </c>
      <c r="AE48" s="37">
        <f t="shared" si="17"/>
        <v>0.1430038095</v>
      </c>
    </row>
    <row r="49" ht="15.75" customHeight="1">
      <c r="A49" s="32" t="s">
        <v>265</v>
      </c>
      <c r="B49" s="32" t="s">
        <v>200</v>
      </c>
      <c r="C49" s="32" t="s">
        <v>206</v>
      </c>
      <c r="D49" s="33">
        <v>44368.0</v>
      </c>
      <c r="E49" s="34">
        <v>1820.0</v>
      </c>
      <c r="F49" s="34">
        <v>4820.0</v>
      </c>
      <c r="G49" s="34">
        <v>1225.0</v>
      </c>
      <c r="H49" s="34">
        <v>3840.0</v>
      </c>
      <c r="I49" s="34">
        <v>3716.0</v>
      </c>
      <c r="J49" s="34">
        <v>2408.0</v>
      </c>
      <c r="K49" s="34">
        <v>2185.0</v>
      </c>
      <c r="L49" s="34">
        <v>1280.0</v>
      </c>
      <c r="M49" s="34">
        <v>1300.0</v>
      </c>
      <c r="N49" s="34">
        <v>2540.0</v>
      </c>
      <c r="O49" s="34">
        <f t="shared" si="1"/>
        <v>25134</v>
      </c>
      <c r="P49" s="35">
        <f t="shared" si="2"/>
        <v>7.826</v>
      </c>
      <c r="Q49" s="35">
        <f t="shared" si="3"/>
        <v>1.092</v>
      </c>
      <c r="R49" s="35">
        <f t="shared" si="4"/>
        <v>35.668</v>
      </c>
      <c r="S49" s="35">
        <f t="shared" si="5"/>
        <v>12.25</v>
      </c>
      <c r="T49" s="35">
        <f t="shared" si="6"/>
        <v>45.696</v>
      </c>
      <c r="U49" s="35">
        <f t="shared" si="7"/>
        <v>28.9848</v>
      </c>
      <c r="V49" s="35">
        <f t="shared" si="8"/>
        <v>91.7448</v>
      </c>
      <c r="W49" s="35">
        <f t="shared" si="9"/>
        <v>20.7575</v>
      </c>
      <c r="X49" s="35">
        <f t="shared" si="10"/>
        <v>15.0765</v>
      </c>
      <c r="Y49" s="35">
        <f t="shared" si="11"/>
        <v>7.168</v>
      </c>
      <c r="Z49" s="35">
        <f t="shared" si="12"/>
        <v>7.168</v>
      </c>
      <c r="AA49" s="35">
        <f t="shared" si="13"/>
        <v>12.74</v>
      </c>
      <c r="AB49" s="35">
        <f t="shared" si="14"/>
        <v>18.85</v>
      </c>
      <c r="AC49" s="35">
        <f t="shared" si="15"/>
        <v>13.97</v>
      </c>
      <c r="AD49" s="36">
        <f t="shared" si="16"/>
        <v>318.9916</v>
      </c>
      <c r="AE49" s="37">
        <f t="shared" si="17"/>
        <v>0.07994776942</v>
      </c>
    </row>
    <row r="50" ht="15.75" customHeight="1">
      <c r="A50" s="32" t="s">
        <v>265</v>
      </c>
      <c r="B50" s="32" t="s">
        <v>200</v>
      </c>
      <c r="C50" s="32" t="s">
        <v>201</v>
      </c>
      <c r="D50" s="33">
        <v>44398.0</v>
      </c>
      <c r="E50" s="34">
        <v>2320.0</v>
      </c>
      <c r="F50" s="34">
        <v>6620.0</v>
      </c>
      <c r="G50" s="34">
        <v>1775.0</v>
      </c>
      <c r="H50" s="34">
        <v>4850.0</v>
      </c>
      <c r="I50" s="34">
        <v>4716.0</v>
      </c>
      <c r="J50" s="34">
        <v>3065.0</v>
      </c>
      <c r="K50" s="34">
        <v>3655.0</v>
      </c>
      <c r="L50" s="34">
        <v>2060.0</v>
      </c>
      <c r="M50" s="34">
        <v>2030.0</v>
      </c>
      <c r="N50" s="34">
        <v>3630.0</v>
      </c>
      <c r="O50" s="34">
        <f t="shared" si="1"/>
        <v>34721</v>
      </c>
      <c r="P50" s="35">
        <f t="shared" si="2"/>
        <v>9.976</v>
      </c>
      <c r="Q50" s="35">
        <f t="shared" si="3"/>
        <v>1.392</v>
      </c>
      <c r="R50" s="35">
        <f t="shared" si="4"/>
        <v>48.988</v>
      </c>
      <c r="S50" s="35">
        <f t="shared" si="5"/>
        <v>17.75</v>
      </c>
      <c r="T50" s="35">
        <f t="shared" si="6"/>
        <v>57.715</v>
      </c>
      <c r="U50" s="35">
        <f t="shared" si="7"/>
        <v>36.7848</v>
      </c>
      <c r="V50" s="35">
        <f t="shared" si="8"/>
        <v>116.7765</v>
      </c>
      <c r="W50" s="35">
        <f t="shared" si="9"/>
        <v>34.7225</v>
      </c>
      <c r="X50" s="35">
        <f t="shared" si="10"/>
        <v>25.2195</v>
      </c>
      <c r="Y50" s="35">
        <f t="shared" si="11"/>
        <v>11.536</v>
      </c>
      <c r="Z50" s="35">
        <f t="shared" si="12"/>
        <v>11.536</v>
      </c>
      <c r="AA50" s="35">
        <f t="shared" si="13"/>
        <v>19.894</v>
      </c>
      <c r="AB50" s="35">
        <f t="shared" si="14"/>
        <v>29.435</v>
      </c>
      <c r="AC50" s="35">
        <f t="shared" si="15"/>
        <v>19.965</v>
      </c>
      <c r="AD50" s="36">
        <f t="shared" si="16"/>
        <v>441.6903</v>
      </c>
      <c r="AE50" s="37">
        <f t="shared" si="17"/>
        <v>0.1106993233</v>
      </c>
    </row>
    <row r="51" ht="15.75" customHeight="1">
      <c r="A51" s="32" t="s">
        <v>265</v>
      </c>
      <c r="B51" s="32" t="s">
        <v>200</v>
      </c>
      <c r="C51" s="32" t="s">
        <v>208</v>
      </c>
      <c r="D51" s="33">
        <v>44398.0</v>
      </c>
      <c r="E51" s="34">
        <v>2620.0</v>
      </c>
      <c r="F51" s="34">
        <v>7600.0</v>
      </c>
      <c r="G51" s="34">
        <v>1885.0</v>
      </c>
      <c r="H51" s="34">
        <v>5890.0</v>
      </c>
      <c r="I51" s="34">
        <v>5606.0</v>
      </c>
      <c r="J51" s="34">
        <v>3908.0</v>
      </c>
      <c r="K51" s="34">
        <v>3590.0</v>
      </c>
      <c r="L51" s="34">
        <v>2110.0</v>
      </c>
      <c r="M51" s="34">
        <v>2220.0</v>
      </c>
      <c r="N51" s="34">
        <v>3490.0</v>
      </c>
      <c r="O51" s="34">
        <f t="shared" si="1"/>
        <v>38919</v>
      </c>
      <c r="P51" s="35">
        <f t="shared" si="2"/>
        <v>11.266</v>
      </c>
      <c r="Q51" s="35">
        <f t="shared" si="3"/>
        <v>1.572</v>
      </c>
      <c r="R51" s="35">
        <f t="shared" si="4"/>
        <v>56.24</v>
      </c>
      <c r="S51" s="35">
        <f t="shared" si="5"/>
        <v>18.85</v>
      </c>
      <c r="T51" s="35">
        <f t="shared" si="6"/>
        <v>70.091</v>
      </c>
      <c r="U51" s="35">
        <f t="shared" si="7"/>
        <v>43.7268</v>
      </c>
      <c r="V51" s="35">
        <f t="shared" si="8"/>
        <v>148.8948</v>
      </c>
      <c r="W51" s="35">
        <f t="shared" si="9"/>
        <v>34.105</v>
      </c>
      <c r="X51" s="35">
        <f t="shared" si="10"/>
        <v>24.771</v>
      </c>
      <c r="Y51" s="35">
        <f t="shared" si="11"/>
        <v>11.816</v>
      </c>
      <c r="Z51" s="35">
        <f t="shared" si="12"/>
        <v>11.816</v>
      </c>
      <c r="AA51" s="35">
        <f t="shared" si="13"/>
        <v>21.756</v>
      </c>
      <c r="AB51" s="35">
        <f t="shared" si="14"/>
        <v>32.19</v>
      </c>
      <c r="AC51" s="35">
        <f t="shared" si="15"/>
        <v>19.195</v>
      </c>
      <c r="AD51" s="36">
        <f t="shared" si="16"/>
        <v>506.2896</v>
      </c>
      <c r="AE51" s="37">
        <f t="shared" si="17"/>
        <v>0.1268896241</v>
      </c>
    </row>
    <row r="52" ht="15.75" customHeight="1">
      <c r="A52" s="32" t="s">
        <v>265</v>
      </c>
      <c r="B52" s="32" t="s">
        <v>200</v>
      </c>
      <c r="C52" s="32" t="s">
        <v>207</v>
      </c>
      <c r="D52" s="33">
        <v>44398.0</v>
      </c>
      <c r="E52" s="38">
        <v>880.0</v>
      </c>
      <c r="F52" s="34">
        <v>2460.0</v>
      </c>
      <c r="G52" s="38">
        <v>705.0</v>
      </c>
      <c r="H52" s="34">
        <v>1830.0</v>
      </c>
      <c r="I52" s="34">
        <v>1788.0</v>
      </c>
      <c r="J52" s="34">
        <v>1170.0</v>
      </c>
      <c r="K52" s="34">
        <v>1440.0</v>
      </c>
      <c r="L52" s="38">
        <v>740.0</v>
      </c>
      <c r="M52" s="38">
        <v>740.0</v>
      </c>
      <c r="N52" s="34">
        <v>1510.0</v>
      </c>
      <c r="O52" s="34">
        <f t="shared" si="1"/>
        <v>13263</v>
      </c>
      <c r="P52" s="35">
        <f t="shared" si="2"/>
        <v>3.784</v>
      </c>
      <c r="Q52" s="35">
        <f t="shared" si="3"/>
        <v>0.528</v>
      </c>
      <c r="R52" s="35">
        <f t="shared" si="4"/>
        <v>18.204</v>
      </c>
      <c r="S52" s="35">
        <f t="shared" si="5"/>
        <v>7.05</v>
      </c>
      <c r="T52" s="35">
        <f t="shared" si="6"/>
        <v>21.777</v>
      </c>
      <c r="U52" s="35">
        <f t="shared" si="7"/>
        <v>13.9464</v>
      </c>
      <c r="V52" s="35">
        <f t="shared" si="8"/>
        <v>44.577</v>
      </c>
      <c r="W52" s="35">
        <f t="shared" si="9"/>
        <v>13.68</v>
      </c>
      <c r="X52" s="35">
        <f t="shared" si="10"/>
        <v>9.936</v>
      </c>
      <c r="Y52" s="35">
        <f t="shared" si="11"/>
        <v>4.144</v>
      </c>
      <c r="Z52" s="35">
        <f t="shared" si="12"/>
        <v>4.144</v>
      </c>
      <c r="AA52" s="35">
        <f t="shared" si="13"/>
        <v>7.252</v>
      </c>
      <c r="AB52" s="35">
        <f t="shared" si="14"/>
        <v>10.73</v>
      </c>
      <c r="AC52" s="35">
        <f t="shared" si="15"/>
        <v>8.305</v>
      </c>
      <c r="AD52" s="36">
        <f t="shared" si="16"/>
        <v>168.0574</v>
      </c>
      <c r="AE52" s="37">
        <f t="shared" si="17"/>
        <v>0.04211964912</v>
      </c>
    </row>
    <row r="53" ht="15.75" customHeight="1">
      <c r="A53" s="32" t="s">
        <v>265</v>
      </c>
      <c r="B53" s="32" t="s">
        <v>200</v>
      </c>
      <c r="C53" s="32" t="s">
        <v>204</v>
      </c>
      <c r="D53" s="33">
        <v>44398.0</v>
      </c>
      <c r="E53" s="34">
        <v>2080.0</v>
      </c>
      <c r="F53" s="34">
        <v>5320.0</v>
      </c>
      <c r="G53" s="34">
        <v>1440.0</v>
      </c>
      <c r="H53" s="34">
        <v>3850.0</v>
      </c>
      <c r="I53" s="34">
        <v>4004.0</v>
      </c>
      <c r="J53" s="34">
        <v>2634.0</v>
      </c>
      <c r="K53" s="34">
        <v>2540.0</v>
      </c>
      <c r="L53" s="34">
        <v>1740.0</v>
      </c>
      <c r="M53" s="34">
        <v>1580.0</v>
      </c>
      <c r="N53" s="34">
        <v>2980.0</v>
      </c>
      <c r="O53" s="34">
        <f t="shared" si="1"/>
        <v>28168</v>
      </c>
      <c r="P53" s="35">
        <f t="shared" si="2"/>
        <v>8.944</v>
      </c>
      <c r="Q53" s="35">
        <f t="shared" si="3"/>
        <v>1.248</v>
      </c>
      <c r="R53" s="35">
        <f t="shared" si="4"/>
        <v>39.368</v>
      </c>
      <c r="S53" s="35">
        <f t="shared" si="5"/>
        <v>14.4</v>
      </c>
      <c r="T53" s="35">
        <f t="shared" si="6"/>
        <v>45.815</v>
      </c>
      <c r="U53" s="35">
        <f t="shared" si="7"/>
        <v>31.2312</v>
      </c>
      <c r="V53" s="35">
        <f t="shared" si="8"/>
        <v>100.3554</v>
      </c>
      <c r="W53" s="35">
        <f t="shared" si="9"/>
        <v>24.13</v>
      </c>
      <c r="X53" s="35">
        <f t="shared" si="10"/>
        <v>17.526</v>
      </c>
      <c r="Y53" s="35">
        <f t="shared" si="11"/>
        <v>9.744</v>
      </c>
      <c r="Z53" s="35">
        <f t="shared" si="12"/>
        <v>9.744</v>
      </c>
      <c r="AA53" s="35">
        <f t="shared" si="13"/>
        <v>15.484</v>
      </c>
      <c r="AB53" s="35">
        <f t="shared" si="14"/>
        <v>22.91</v>
      </c>
      <c r="AC53" s="35">
        <f t="shared" si="15"/>
        <v>16.39</v>
      </c>
      <c r="AD53" s="36">
        <f t="shared" si="16"/>
        <v>357.2896</v>
      </c>
      <c r="AE53" s="37">
        <f t="shared" si="17"/>
        <v>0.08954626566</v>
      </c>
    </row>
    <row r="54" ht="15.75" customHeight="1">
      <c r="A54" s="32" t="s">
        <v>265</v>
      </c>
      <c r="B54" s="32" t="s">
        <v>200</v>
      </c>
      <c r="C54" s="32" t="s">
        <v>209</v>
      </c>
      <c r="D54" s="33">
        <v>44398.0</v>
      </c>
      <c r="E54" s="38">
        <v>920.0</v>
      </c>
      <c r="F54" s="34">
        <v>2420.0</v>
      </c>
      <c r="G54" s="38">
        <v>675.0</v>
      </c>
      <c r="H54" s="34">
        <v>1890.0</v>
      </c>
      <c r="I54" s="34">
        <v>1852.0</v>
      </c>
      <c r="J54" s="34">
        <v>1210.0</v>
      </c>
      <c r="K54" s="34">
        <v>1325.0</v>
      </c>
      <c r="L54" s="38">
        <v>780.0</v>
      </c>
      <c r="M54" s="38">
        <v>780.0</v>
      </c>
      <c r="N54" s="34">
        <v>1410.0</v>
      </c>
      <c r="O54" s="34">
        <f t="shared" si="1"/>
        <v>13262</v>
      </c>
      <c r="P54" s="35">
        <f t="shared" si="2"/>
        <v>3.956</v>
      </c>
      <c r="Q54" s="35">
        <f t="shared" si="3"/>
        <v>0.552</v>
      </c>
      <c r="R54" s="35">
        <f t="shared" si="4"/>
        <v>17.908</v>
      </c>
      <c r="S54" s="35">
        <f t="shared" si="5"/>
        <v>6.75</v>
      </c>
      <c r="T54" s="35">
        <f t="shared" si="6"/>
        <v>22.491</v>
      </c>
      <c r="U54" s="35">
        <f t="shared" si="7"/>
        <v>14.4456</v>
      </c>
      <c r="V54" s="35">
        <f t="shared" si="8"/>
        <v>46.101</v>
      </c>
      <c r="W54" s="35">
        <f t="shared" si="9"/>
        <v>12.5875</v>
      </c>
      <c r="X54" s="35">
        <f t="shared" si="10"/>
        <v>9.1425</v>
      </c>
      <c r="Y54" s="35">
        <f t="shared" si="11"/>
        <v>4.368</v>
      </c>
      <c r="Z54" s="35">
        <f t="shared" si="12"/>
        <v>4.368</v>
      </c>
      <c r="AA54" s="35">
        <f t="shared" si="13"/>
        <v>7.644</v>
      </c>
      <c r="AB54" s="35">
        <f t="shared" si="14"/>
        <v>11.31</v>
      </c>
      <c r="AC54" s="35">
        <f t="shared" si="15"/>
        <v>7.755</v>
      </c>
      <c r="AD54" s="36">
        <f t="shared" si="16"/>
        <v>169.3786</v>
      </c>
      <c r="AE54" s="37">
        <f t="shared" si="17"/>
        <v>0.04245077694</v>
      </c>
    </row>
    <row r="55" ht="15.75" customHeight="1">
      <c r="A55" s="32" t="s">
        <v>265</v>
      </c>
      <c r="B55" s="32" t="s">
        <v>200</v>
      </c>
      <c r="C55" s="32" t="s">
        <v>200</v>
      </c>
      <c r="D55" s="33">
        <v>44398.0</v>
      </c>
      <c r="E55" s="34">
        <v>3680.0</v>
      </c>
      <c r="F55" s="34">
        <v>8860.0</v>
      </c>
      <c r="G55" s="34">
        <v>2385.0</v>
      </c>
      <c r="H55" s="34">
        <v>7410.0</v>
      </c>
      <c r="I55" s="34">
        <v>7032.0</v>
      </c>
      <c r="J55" s="34">
        <v>4630.0</v>
      </c>
      <c r="K55" s="34">
        <v>3915.0</v>
      </c>
      <c r="L55" s="34">
        <v>2560.0</v>
      </c>
      <c r="M55" s="34">
        <v>2560.0</v>
      </c>
      <c r="N55" s="34">
        <v>4030.0</v>
      </c>
      <c r="O55" s="34">
        <f t="shared" si="1"/>
        <v>47062</v>
      </c>
      <c r="P55" s="35">
        <f t="shared" si="2"/>
        <v>15.824</v>
      </c>
      <c r="Q55" s="35">
        <f t="shared" si="3"/>
        <v>2.208</v>
      </c>
      <c r="R55" s="35">
        <f t="shared" si="4"/>
        <v>65.564</v>
      </c>
      <c r="S55" s="35">
        <f t="shared" si="5"/>
        <v>23.85</v>
      </c>
      <c r="T55" s="35">
        <f t="shared" si="6"/>
        <v>88.179</v>
      </c>
      <c r="U55" s="35">
        <f t="shared" si="7"/>
        <v>54.8496</v>
      </c>
      <c r="V55" s="35">
        <f t="shared" si="8"/>
        <v>176.403</v>
      </c>
      <c r="W55" s="35">
        <f t="shared" si="9"/>
        <v>37.1925</v>
      </c>
      <c r="X55" s="35">
        <f t="shared" si="10"/>
        <v>27.0135</v>
      </c>
      <c r="Y55" s="35">
        <f t="shared" si="11"/>
        <v>14.336</v>
      </c>
      <c r="Z55" s="35">
        <f t="shared" si="12"/>
        <v>14.336</v>
      </c>
      <c r="AA55" s="35">
        <f t="shared" si="13"/>
        <v>25.088</v>
      </c>
      <c r="AB55" s="35">
        <f t="shared" si="14"/>
        <v>37.12</v>
      </c>
      <c r="AC55" s="35">
        <f t="shared" si="15"/>
        <v>22.165</v>
      </c>
      <c r="AD55" s="36">
        <f t="shared" si="16"/>
        <v>604.1286</v>
      </c>
      <c r="AE55" s="37">
        <f t="shared" si="17"/>
        <v>0.1514106767</v>
      </c>
    </row>
    <row r="56" ht="15.75" customHeight="1">
      <c r="A56" s="32" t="s">
        <v>265</v>
      </c>
      <c r="B56" s="32" t="s">
        <v>200</v>
      </c>
      <c r="C56" s="32" t="s">
        <v>205</v>
      </c>
      <c r="D56" s="33">
        <v>44398.0</v>
      </c>
      <c r="E56" s="34">
        <v>1720.0</v>
      </c>
      <c r="F56" s="34">
        <v>4460.0</v>
      </c>
      <c r="G56" s="34">
        <v>1205.0</v>
      </c>
      <c r="H56" s="34">
        <v>3310.0</v>
      </c>
      <c r="I56" s="34">
        <v>3182.0</v>
      </c>
      <c r="J56" s="34">
        <v>2097.0</v>
      </c>
      <c r="K56" s="34">
        <v>2480.0</v>
      </c>
      <c r="L56" s="34">
        <v>1390.0</v>
      </c>
      <c r="M56" s="34">
        <v>1320.0</v>
      </c>
      <c r="N56" s="34">
        <v>2760.0</v>
      </c>
      <c r="O56" s="34">
        <f t="shared" si="1"/>
        <v>23924</v>
      </c>
      <c r="P56" s="35">
        <f t="shared" si="2"/>
        <v>7.396</v>
      </c>
      <c r="Q56" s="35">
        <f t="shared" si="3"/>
        <v>1.032</v>
      </c>
      <c r="R56" s="35">
        <f t="shared" si="4"/>
        <v>33.004</v>
      </c>
      <c r="S56" s="35">
        <f t="shared" si="5"/>
        <v>12.05</v>
      </c>
      <c r="T56" s="35">
        <f t="shared" si="6"/>
        <v>39.389</v>
      </c>
      <c r="U56" s="35">
        <f t="shared" si="7"/>
        <v>24.8196</v>
      </c>
      <c r="V56" s="35">
        <f t="shared" si="8"/>
        <v>79.8957</v>
      </c>
      <c r="W56" s="35">
        <f t="shared" si="9"/>
        <v>23.56</v>
      </c>
      <c r="X56" s="35">
        <f t="shared" si="10"/>
        <v>17.112</v>
      </c>
      <c r="Y56" s="35">
        <f t="shared" si="11"/>
        <v>7.784</v>
      </c>
      <c r="Z56" s="35">
        <f t="shared" si="12"/>
        <v>7.784</v>
      </c>
      <c r="AA56" s="35">
        <f t="shared" si="13"/>
        <v>12.936</v>
      </c>
      <c r="AB56" s="35">
        <f t="shared" si="14"/>
        <v>19.14</v>
      </c>
      <c r="AC56" s="35">
        <f t="shared" si="15"/>
        <v>15.18</v>
      </c>
      <c r="AD56" s="36">
        <f t="shared" si="16"/>
        <v>301.0823</v>
      </c>
      <c r="AE56" s="37">
        <f t="shared" si="17"/>
        <v>0.07545922306</v>
      </c>
    </row>
    <row r="57" ht="15.75" customHeight="1">
      <c r="A57" s="32" t="s">
        <v>265</v>
      </c>
      <c r="B57" s="32" t="s">
        <v>200</v>
      </c>
      <c r="C57" s="32" t="s">
        <v>206</v>
      </c>
      <c r="D57" s="33">
        <v>44398.0</v>
      </c>
      <c r="E57" s="34">
        <v>1920.0</v>
      </c>
      <c r="F57" s="34">
        <v>5000.0</v>
      </c>
      <c r="G57" s="34">
        <v>1295.0</v>
      </c>
      <c r="H57" s="34">
        <v>4030.0</v>
      </c>
      <c r="I57" s="34">
        <v>3872.0</v>
      </c>
      <c r="J57" s="34">
        <v>2511.0</v>
      </c>
      <c r="K57" s="34">
        <v>2420.0</v>
      </c>
      <c r="L57" s="34">
        <v>1560.0</v>
      </c>
      <c r="M57" s="34">
        <v>1520.0</v>
      </c>
      <c r="N57" s="34">
        <v>2990.0</v>
      </c>
      <c r="O57" s="34">
        <f t="shared" si="1"/>
        <v>27118</v>
      </c>
      <c r="P57" s="35">
        <f t="shared" si="2"/>
        <v>8.256</v>
      </c>
      <c r="Q57" s="35">
        <f t="shared" si="3"/>
        <v>1.152</v>
      </c>
      <c r="R57" s="35">
        <f t="shared" si="4"/>
        <v>37</v>
      </c>
      <c r="S57" s="35">
        <f t="shared" si="5"/>
        <v>12.95</v>
      </c>
      <c r="T57" s="35">
        <f t="shared" si="6"/>
        <v>47.957</v>
      </c>
      <c r="U57" s="35">
        <f t="shared" si="7"/>
        <v>30.2016</v>
      </c>
      <c r="V57" s="35">
        <f t="shared" si="8"/>
        <v>95.6691</v>
      </c>
      <c r="W57" s="35">
        <f t="shared" si="9"/>
        <v>22.99</v>
      </c>
      <c r="X57" s="35">
        <f t="shared" si="10"/>
        <v>16.698</v>
      </c>
      <c r="Y57" s="35">
        <f t="shared" si="11"/>
        <v>8.736</v>
      </c>
      <c r="Z57" s="35">
        <f t="shared" si="12"/>
        <v>8.736</v>
      </c>
      <c r="AA57" s="35">
        <f t="shared" si="13"/>
        <v>14.896</v>
      </c>
      <c r="AB57" s="35">
        <f t="shared" si="14"/>
        <v>22.04</v>
      </c>
      <c r="AC57" s="35">
        <f t="shared" si="15"/>
        <v>16.445</v>
      </c>
      <c r="AD57" s="36">
        <f t="shared" si="16"/>
        <v>343.7267</v>
      </c>
      <c r="AE57" s="37">
        <f t="shared" si="17"/>
        <v>0.08614704261</v>
      </c>
    </row>
    <row r="58" ht="15.75" customHeight="1">
      <c r="A58" s="32" t="s">
        <v>265</v>
      </c>
      <c r="B58" s="32" t="s">
        <v>200</v>
      </c>
      <c r="C58" s="32" t="s">
        <v>201</v>
      </c>
      <c r="D58" s="33">
        <v>44429.0</v>
      </c>
      <c r="E58" s="34">
        <v>2580.0</v>
      </c>
      <c r="F58" s="34">
        <v>7160.0</v>
      </c>
      <c r="G58" s="34">
        <v>1890.0</v>
      </c>
      <c r="H58" s="34">
        <v>5120.0</v>
      </c>
      <c r="I58" s="34">
        <v>5004.0</v>
      </c>
      <c r="J58" s="34">
        <v>3250.0</v>
      </c>
      <c r="K58" s="34">
        <v>3680.0</v>
      </c>
      <c r="L58" s="34">
        <v>2260.0</v>
      </c>
      <c r="M58" s="34">
        <v>2260.0</v>
      </c>
      <c r="N58" s="34">
        <v>3800.0</v>
      </c>
      <c r="O58" s="34">
        <f t="shared" si="1"/>
        <v>37004</v>
      </c>
      <c r="P58" s="35">
        <f t="shared" si="2"/>
        <v>11.094</v>
      </c>
      <c r="Q58" s="35">
        <f t="shared" si="3"/>
        <v>1.548</v>
      </c>
      <c r="R58" s="35">
        <f t="shared" si="4"/>
        <v>52.984</v>
      </c>
      <c r="S58" s="35">
        <f t="shared" si="5"/>
        <v>18.9</v>
      </c>
      <c r="T58" s="35">
        <f t="shared" si="6"/>
        <v>60.928</v>
      </c>
      <c r="U58" s="35">
        <f t="shared" si="7"/>
        <v>39.0312</v>
      </c>
      <c r="V58" s="35">
        <f t="shared" si="8"/>
        <v>123.825</v>
      </c>
      <c r="W58" s="35">
        <f t="shared" si="9"/>
        <v>34.96</v>
      </c>
      <c r="X58" s="35">
        <f t="shared" si="10"/>
        <v>25.392</v>
      </c>
      <c r="Y58" s="35">
        <f t="shared" si="11"/>
        <v>12.656</v>
      </c>
      <c r="Z58" s="35">
        <f t="shared" si="12"/>
        <v>12.656</v>
      </c>
      <c r="AA58" s="35">
        <f t="shared" si="13"/>
        <v>22.148</v>
      </c>
      <c r="AB58" s="35">
        <f t="shared" si="14"/>
        <v>32.77</v>
      </c>
      <c r="AC58" s="35">
        <f t="shared" si="15"/>
        <v>20.9</v>
      </c>
      <c r="AD58" s="36">
        <f t="shared" si="16"/>
        <v>469.7922</v>
      </c>
      <c r="AE58" s="37">
        <f t="shared" si="17"/>
        <v>0.117742406</v>
      </c>
    </row>
    <row r="59" ht="15.75" customHeight="1">
      <c r="A59" s="32" t="s">
        <v>265</v>
      </c>
      <c r="B59" s="32" t="s">
        <v>200</v>
      </c>
      <c r="C59" s="32" t="s">
        <v>209</v>
      </c>
      <c r="D59" s="33">
        <v>44429.0</v>
      </c>
      <c r="E59" s="38">
        <v>900.0</v>
      </c>
      <c r="F59" s="34">
        <v>2380.0</v>
      </c>
      <c r="G59" s="38">
        <v>660.0</v>
      </c>
      <c r="H59" s="34">
        <v>1930.0</v>
      </c>
      <c r="I59" s="34">
        <v>1908.0</v>
      </c>
      <c r="J59" s="34">
        <v>1216.0</v>
      </c>
      <c r="K59" s="34">
        <v>1290.0</v>
      </c>
      <c r="L59" s="38">
        <v>770.0</v>
      </c>
      <c r="M59" s="38">
        <v>770.0</v>
      </c>
      <c r="N59" s="34">
        <v>1420.0</v>
      </c>
      <c r="O59" s="34">
        <f t="shared" si="1"/>
        <v>13244</v>
      </c>
      <c r="P59" s="35">
        <f t="shared" si="2"/>
        <v>3.87</v>
      </c>
      <c r="Q59" s="35">
        <f t="shared" si="3"/>
        <v>0.54</v>
      </c>
      <c r="R59" s="35">
        <f t="shared" si="4"/>
        <v>17.612</v>
      </c>
      <c r="S59" s="35">
        <f t="shared" si="5"/>
        <v>6.6</v>
      </c>
      <c r="T59" s="35">
        <f t="shared" si="6"/>
        <v>22.967</v>
      </c>
      <c r="U59" s="35">
        <f t="shared" si="7"/>
        <v>14.8824</v>
      </c>
      <c r="V59" s="35">
        <f t="shared" si="8"/>
        <v>46.3296</v>
      </c>
      <c r="W59" s="35">
        <f t="shared" si="9"/>
        <v>12.255</v>
      </c>
      <c r="X59" s="35">
        <f t="shared" si="10"/>
        <v>8.901</v>
      </c>
      <c r="Y59" s="35">
        <f t="shared" si="11"/>
        <v>4.312</v>
      </c>
      <c r="Z59" s="35">
        <f t="shared" si="12"/>
        <v>4.312</v>
      </c>
      <c r="AA59" s="35">
        <f t="shared" si="13"/>
        <v>7.546</v>
      </c>
      <c r="AB59" s="35">
        <f t="shared" si="14"/>
        <v>11.165</v>
      </c>
      <c r="AC59" s="35">
        <f t="shared" si="15"/>
        <v>7.81</v>
      </c>
      <c r="AD59" s="36">
        <f t="shared" si="16"/>
        <v>169.102</v>
      </c>
      <c r="AE59" s="37">
        <f t="shared" si="17"/>
        <v>0.04238145363</v>
      </c>
    </row>
    <row r="60" ht="15.75" customHeight="1">
      <c r="A60" s="32" t="s">
        <v>265</v>
      </c>
      <c r="B60" s="32" t="s">
        <v>200</v>
      </c>
      <c r="C60" s="32" t="s">
        <v>208</v>
      </c>
      <c r="D60" s="33">
        <v>44429.0</v>
      </c>
      <c r="E60" s="34">
        <v>2260.0</v>
      </c>
      <c r="F60" s="34">
        <v>6900.0</v>
      </c>
      <c r="G60" s="34">
        <v>1865.0</v>
      </c>
      <c r="H60" s="34">
        <v>9390.0</v>
      </c>
      <c r="I60" s="34">
        <v>5464.0</v>
      </c>
      <c r="J60" s="34">
        <v>3638.0</v>
      </c>
      <c r="K60" s="34">
        <v>3315.0</v>
      </c>
      <c r="L60" s="34">
        <v>2080.0</v>
      </c>
      <c r="M60" s="34">
        <v>2090.0</v>
      </c>
      <c r="N60" s="34">
        <v>3060.0</v>
      </c>
      <c r="O60" s="34">
        <f t="shared" si="1"/>
        <v>40062</v>
      </c>
      <c r="P60" s="35">
        <f t="shared" si="2"/>
        <v>9.718</v>
      </c>
      <c r="Q60" s="35">
        <f t="shared" si="3"/>
        <v>1.356</v>
      </c>
      <c r="R60" s="35">
        <f t="shared" si="4"/>
        <v>51.06</v>
      </c>
      <c r="S60" s="35">
        <f t="shared" si="5"/>
        <v>18.65</v>
      </c>
      <c r="T60" s="35">
        <f t="shared" si="6"/>
        <v>111.741</v>
      </c>
      <c r="U60" s="35">
        <f t="shared" si="7"/>
        <v>42.6192</v>
      </c>
      <c r="V60" s="35">
        <f t="shared" si="8"/>
        <v>138.6078</v>
      </c>
      <c r="W60" s="35">
        <f t="shared" si="9"/>
        <v>31.4925</v>
      </c>
      <c r="X60" s="35">
        <f t="shared" si="10"/>
        <v>22.8735</v>
      </c>
      <c r="Y60" s="35">
        <f t="shared" si="11"/>
        <v>11.648</v>
      </c>
      <c r="Z60" s="35">
        <f t="shared" si="12"/>
        <v>11.648</v>
      </c>
      <c r="AA60" s="35">
        <f t="shared" si="13"/>
        <v>20.482</v>
      </c>
      <c r="AB60" s="35">
        <f t="shared" si="14"/>
        <v>30.305</v>
      </c>
      <c r="AC60" s="35">
        <f t="shared" si="15"/>
        <v>16.83</v>
      </c>
      <c r="AD60" s="36">
        <f t="shared" si="16"/>
        <v>519.031</v>
      </c>
      <c r="AE60" s="37">
        <f t="shared" si="17"/>
        <v>0.1300829574</v>
      </c>
    </row>
    <row r="61" ht="15.75" customHeight="1">
      <c r="A61" s="32" t="s">
        <v>265</v>
      </c>
      <c r="B61" s="32" t="s">
        <v>200</v>
      </c>
      <c r="C61" s="32" t="s">
        <v>200</v>
      </c>
      <c r="D61" s="33">
        <v>44429.0</v>
      </c>
      <c r="E61" s="34">
        <v>3540.0</v>
      </c>
      <c r="F61" s="34">
        <v>9500.0</v>
      </c>
      <c r="G61" s="34">
        <v>2580.0</v>
      </c>
      <c r="H61" s="34">
        <v>7680.0</v>
      </c>
      <c r="I61" s="34">
        <v>7630.0</v>
      </c>
      <c r="J61" s="34">
        <v>4952.0</v>
      </c>
      <c r="K61" s="34">
        <v>4390.0</v>
      </c>
      <c r="L61" s="34">
        <v>2830.0</v>
      </c>
      <c r="M61" s="34">
        <v>2830.0</v>
      </c>
      <c r="N61" s="34">
        <v>4680.0</v>
      </c>
      <c r="O61" s="34">
        <f t="shared" si="1"/>
        <v>50612</v>
      </c>
      <c r="P61" s="35">
        <f t="shared" si="2"/>
        <v>15.222</v>
      </c>
      <c r="Q61" s="35">
        <f t="shared" si="3"/>
        <v>2.124</v>
      </c>
      <c r="R61" s="35">
        <f t="shared" si="4"/>
        <v>70.3</v>
      </c>
      <c r="S61" s="35">
        <f t="shared" si="5"/>
        <v>25.8</v>
      </c>
      <c r="T61" s="35">
        <f t="shared" si="6"/>
        <v>91.392</v>
      </c>
      <c r="U61" s="35">
        <f t="shared" si="7"/>
        <v>59.514</v>
      </c>
      <c r="V61" s="35">
        <f t="shared" si="8"/>
        <v>188.6712</v>
      </c>
      <c r="W61" s="35">
        <f t="shared" si="9"/>
        <v>41.705</v>
      </c>
      <c r="X61" s="35">
        <f t="shared" si="10"/>
        <v>30.291</v>
      </c>
      <c r="Y61" s="35">
        <f t="shared" si="11"/>
        <v>15.848</v>
      </c>
      <c r="Z61" s="35">
        <f t="shared" si="12"/>
        <v>15.848</v>
      </c>
      <c r="AA61" s="35">
        <f t="shared" si="13"/>
        <v>27.734</v>
      </c>
      <c r="AB61" s="35">
        <f t="shared" si="14"/>
        <v>41.035</v>
      </c>
      <c r="AC61" s="35">
        <f t="shared" si="15"/>
        <v>25.74</v>
      </c>
      <c r="AD61" s="36">
        <f t="shared" si="16"/>
        <v>651.2242</v>
      </c>
      <c r="AE61" s="37">
        <f t="shared" si="17"/>
        <v>0.1632140852</v>
      </c>
    </row>
    <row r="62" ht="15.75" customHeight="1">
      <c r="A62" s="32" t="s">
        <v>265</v>
      </c>
      <c r="B62" s="32" t="s">
        <v>200</v>
      </c>
      <c r="C62" s="32" t="s">
        <v>207</v>
      </c>
      <c r="D62" s="33">
        <v>44429.0</v>
      </c>
      <c r="E62" s="38">
        <v>920.0</v>
      </c>
      <c r="F62" s="34">
        <v>2260.0</v>
      </c>
      <c r="G62" s="38">
        <v>695.0</v>
      </c>
      <c r="H62" s="34">
        <v>1840.0</v>
      </c>
      <c r="I62" s="34">
        <v>1828.0</v>
      </c>
      <c r="J62" s="34">
        <v>1156.0</v>
      </c>
      <c r="K62" s="34">
        <v>1440.0</v>
      </c>
      <c r="L62" s="38">
        <v>710.0</v>
      </c>
      <c r="M62" s="38">
        <v>710.0</v>
      </c>
      <c r="N62" s="34">
        <v>1420.0</v>
      </c>
      <c r="O62" s="34">
        <f t="shared" si="1"/>
        <v>12979</v>
      </c>
      <c r="P62" s="35">
        <f t="shared" si="2"/>
        <v>3.956</v>
      </c>
      <c r="Q62" s="35">
        <f t="shared" si="3"/>
        <v>0.552</v>
      </c>
      <c r="R62" s="35">
        <f t="shared" si="4"/>
        <v>16.724</v>
      </c>
      <c r="S62" s="35">
        <f t="shared" si="5"/>
        <v>6.95</v>
      </c>
      <c r="T62" s="35">
        <f t="shared" si="6"/>
        <v>21.896</v>
      </c>
      <c r="U62" s="35">
        <f t="shared" si="7"/>
        <v>14.2584</v>
      </c>
      <c r="V62" s="35">
        <f t="shared" si="8"/>
        <v>44.0436</v>
      </c>
      <c r="W62" s="35">
        <f t="shared" si="9"/>
        <v>13.68</v>
      </c>
      <c r="X62" s="35">
        <f t="shared" si="10"/>
        <v>9.936</v>
      </c>
      <c r="Y62" s="35">
        <f t="shared" si="11"/>
        <v>3.976</v>
      </c>
      <c r="Z62" s="35">
        <f t="shared" si="12"/>
        <v>3.976</v>
      </c>
      <c r="AA62" s="35">
        <f t="shared" si="13"/>
        <v>6.958</v>
      </c>
      <c r="AB62" s="35">
        <f t="shared" si="14"/>
        <v>10.295</v>
      </c>
      <c r="AC62" s="35">
        <f t="shared" si="15"/>
        <v>7.81</v>
      </c>
      <c r="AD62" s="36">
        <f t="shared" si="16"/>
        <v>165.011</v>
      </c>
      <c r="AE62" s="37">
        <f t="shared" si="17"/>
        <v>0.04135614035</v>
      </c>
    </row>
    <row r="63" ht="15.75" customHeight="1">
      <c r="A63" s="32" t="s">
        <v>265</v>
      </c>
      <c r="B63" s="32" t="s">
        <v>200</v>
      </c>
      <c r="C63" s="32" t="s">
        <v>204</v>
      </c>
      <c r="D63" s="33">
        <v>44429.0</v>
      </c>
      <c r="E63" s="34">
        <v>1960.0</v>
      </c>
      <c r="F63" s="34">
        <v>5020.0</v>
      </c>
      <c r="G63" s="34">
        <v>1160.0</v>
      </c>
      <c r="H63" s="34">
        <v>4000.0</v>
      </c>
      <c r="I63" s="34">
        <v>4232.0</v>
      </c>
      <c r="J63" s="34">
        <v>2488.0</v>
      </c>
      <c r="K63" s="34">
        <v>2355.0</v>
      </c>
      <c r="L63" s="34">
        <v>1550.0</v>
      </c>
      <c r="M63" s="34">
        <v>1550.0</v>
      </c>
      <c r="N63" s="34">
        <v>2980.0</v>
      </c>
      <c r="O63" s="34">
        <f t="shared" si="1"/>
        <v>27295</v>
      </c>
      <c r="P63" s="35">
        <f t="shared" si="2"/>
        <v>8.428</v>
      </c>
      <c r="Q63" s="35">
        <f t="shared" si="3"/>
        <v>1.176</v>
      </c>
      <c r="R63" s="35">
        <f t="shared" si="4"/>
        <v>37.148</v>
      </c>
      <c r="S63" s="35">
        <f t="shared" si="5"/>
        <v>11.6</v>
      </c>
      <c r="T63" s="35">
        <f t="shared" si="6"/>
        <v>47.6</v>
      </c>
      <c r="U63" s="35">
        <f t="shared" si="7"/>
        <v>33.0096</v>
      </c>
      <c r="V63" s="35">
        <f t="shared" si="8"/>
        <v>94.7928</v>
      </c>
      <c r="W63" s="35">
        <f t="shared" si="9"/>
        <v>22.3725</v>
      </c>
      <c r="X63" s="35">
        <f t="shared" si="10"/>
        <v>16.2495</v>
      </c>
      <c r="Y63" s="35">
        <f t="shared" si="11"/>
        <v>8.68</v>
      </c>
      <c r="Z63" s="35">
        <f t="shared" si="12"/>
        <v>8.68</v>
      </c>
      <c r="AA63" s="35">
        <f t="shared" si="13"/>
        <v>15.19</v>
      </c>
      <c r="AB63" s="35">
        <f t="shared" si="14"/>
        <v>22.475</v>
      </c>
      <c r="AC63" s="35">
        <f t="shared" si="15"/>
        <v>16.39</v>
      </c>
      <c r="AD63" s="36">
        <f t="shared" si="16"/>
        <v>343.7914</v>
      </c>
      <c r="AE63" s="37">
        <f t="shared" si="17"/>
        <v>0.08616325815</v>
      </c>
    </row>
    <row r="64" ht="15.75" customHeight="1">
      <c r="A64" s="32" t="s">
        <v>265</v>
      </c>
      <c r="B64" s="32" t="s">
        <v>200</v>
      </c>
      <c r="C64" s="32" t="s">
        <v>205</v>
      </c>
      <c r="D64" s="33">
        <v>44429.0</v>
      </c>
      <c r="E64" s="34">
        <v>1720.0</v>
      </c>
      <c r="F64" s="34">
        <v>4380.0</v>
      </c>
      <c r="G64" s="34">
        <v>1355.0</v>
      </c>
      <c r="H64" s="34">
        <v>3410.0</v>
      </c>
      <c r="I64" s="34">
        <v>3510.0</v>
      </c>
      <c r="J64" s="34">
        <v>2350.0</v>
      </c>
      <c r="K64" s="34">
        <v>2595.0</v>
      </c>
      <c r="L64" s="34">
        <v>1400.0</v>
      </c>
      <c r="M64" s="34">
        <v>1420.0</v>
      </c>
      <c r="N64" s="34">
        <v>2840.0</v>
      </c>
      <c r="O64" s="34">
        <f t="shared" si="1"/>
        <v>24980</v>
      </c>
      <c r="P64" s="35">
        <f t="shared" si="2"/>
        <v>7.396</v>
      </c>
      <c r="Q64" s="35">
        <f t="shared" si="3"/>
        <v>1.032</v>
      </c>
      <c r="R64" s="35">
        <f t="shared" si="4"/>
        <v>32.412</v>
      </c>
      <c r="S64" s="35">
        <f t="shared" si="5"/>
        <v>13.55</v>
      </c>
      <c r="T64" s="35">
        <f t="shared" si="6"/>
        <v>40.579</v>
      </c>
      <c r="U64" s="35">
        <f t="shared" si="7"/>
        <v>27.378</v>
      </c>
      <c r="V64" s="35">
        <f t="shared" si="8"/>
        <v>89.535</v>
      </c>
      <c r="W64" s="35">
        <f t="shared" si="9"/>
        <v>24.6525</v>
      </c>
      <c r="X64" s="35">
        <f t="shared" si="10"/>
        <v>17.9055</v>
      </c>
      <c r="Y64" s="35">
        <f t="shared" si="11"/>
        <v>7.84</v>
      </c>
      <c r="Z64" s="35">
        <f t="shared" si="12"/>
        <v>7.84</v>
      </c>
      <c r="AA64" s="35">
        <f t="shared" si="13"/>
        <v>13.916</v>
      </c>
      <c r="AB64" s="35">
        <f t="shared" si="14"/>
        <v>20.59</v>
      </c>
      <c r="AC64" s="35">
        <f t="shared" si="15"/>
        <v>15.62</v>
      </c>
      <c r="AD64" s="36">
        <f t="shared" si="16"/>
        <v>320.246</v>
      </c>
      <c r="AE64" s="37">
        <f t="shared" si="17"/>
        <v>0.08026215539</v>
      </c>
    </row>
    <row r="65" ht="15.75" customHeight="1">
      <c r="A65" s="32" t="s">
        <v>265</v>
      </c>
      <c r="B65" s="32" t="s">
        <v>200</v>
      </c>
      <c r="C65" s="32" t="s">
        <v>206</v>
      </c>
      <c r="D65" s="33">
        <v>44429.0</v>
      </c>
      <c r="E65" s="34">
        <v>1660.0</v>
      </c>
      <c r="F65" s="34">
        <v>5380.0</v>
      </c>
      <c r="G65" s="34">
        <v>1200.0</v>
      </c>
      <c r="H65" s="34">
        <v>3660.0</v>
      </c>
      <c r="I65" s="34">
        <v>3804.0</v>
      </c>
      <c r="J65" s="34">
        <v>2723.0</v>
      </c>
      <c r="K65" s="34">
        <v>2285.0</v>
      </c>
      <c r="L65" s="34">
        <v>1630.0</v>
      </c>
      <c r="M65" s="34">
        <v>1550.0</v>
      </c>
      <c r="N65" s="34">
        <v>2650.0</v>
      </c>
      <c r="O65" s="34">
        <f t="shared" si="1"/>
        <v>26542</v>
      </c>
      <c r="P65" s="35">
        <f t="shared" si="2"/>
        <v>7.138</v>
      </c>
      <c r="Q65" s="35">
        <f t="shared" si="3"/>
        <v>0.996</v>
      </c>
      <c r="R65" s="35">
        <f t="shared" si="4"/>
        <v>39.812</v>
      </c>
      <c r="S65" s="35">
        <f t="shared" si="5"/>
        <v>12</v>
      </c>
      <c r="T65" s="35">
        <f t="shared" si="6"/>
        <v>43.554</v>
      </c>
      <c r="U65" s="35">
        <f t="shared" si="7"/>
        <v>29.6712</v>
      </c>
      <c r="V65" s="35">
        <f t="shared" si="8"/>
        <v>103.7463</v>
      </c>
      <c r="W65" s="35">
        <f t="shared" si="9"/>
        <v>21.7075</v>
      </c>
      <c r="X65" s="35">
        <f t="shared" si="10"/>
        <v>15.7665</v>
      </c>
      <c r="Y65" s="35">
        <f t="shared" si="11"/>
        <v>9.128</v>
      </c>
      <c r="Z65" s="35">
        <f t="shared" si="12"/>
        <v>9.128</v>
      </c>
      <c r="AA65" s="35">
        <f t="shared" si="13"/>
        <v>15.19</v>
      </c>
      <c r="AB65" s="35">
        <f t="shared" si="14"/>
        <v>22.475</v>
      </c>
      <c r="AC65" s="35">
        <f t="shared" si="15"/>
        <v>14.575</v>
      </c>
      <c r="AD65" s="36">
        <f t="shared" si="16"/>
        <v>344.8875</v>
      </c>
      <c r="AE65" s="37">
        <f t="shared" si="17"/>
        <v>0.08643796992</v>
      </c>
    </row>
    <row r="66" ht="15.75" customHeight="1">
      <c r="A66" s="32" t="s">
        <v>265</v>
      </c>
      <c r="B66" s="32" t="s">
        <v>200</v>
      </c>
      <c r="C66" s="32" t="s">
        <v>201</v>
      </c>
      <c r="D66" s="33">
        <v>44460.0</v>
      </c>
      <c r="E66" s="34">
        <v>2600.0</v>
      </c>
      <c r="F66" s="34">
        <v>7100.0</v>
      </c>
      <c r="G66" s="34">
        <v>1950.0</v>
      </c>
      <c r="H66" s="34">
        <v>5310.0</v>
      </c>
      <c r="I66" s="34">
        <v>5188.0</v>
      </c>
      <c r="J66" s="34">
        <v>3402.0</v>
      </c>
      <c r="K66" s="34">
        <v>3925.0</v>
      </c>
      <c r="L66" s="34">
        <v>2180.0</v>
      </c>
      <c r="M66" s="34">
        <v>2190.0</v>
      </c>
      <c r="N66" s="34">
        <v>3650.0</v>
      </c>
      <c r="O66" s="34">
        <f t="shared" si="1"/>
        <v>37495</v>
      </c>
      <c r="P66" s="35">
        <f t="shared" si="2"/>
        <v>11.18</v>
      </c>
      <c r="Q66" s="35">
        <f t="shared" si="3"/>
        <v>1.56</v>
      </c>
      <c r="R66" s="35">
        <f t="shared" si="4"/>
        <v>52.54</v>
      </c>
      <c r="S66" s="35">
        <f t="shared" si="5"/>
        <v>19.5</v>
      </c>
      <c r="T66" s="35">
        <f t="shared" si="6"/>
        <v>63.189</v>
      </c>
      <c r="U66" s="35">
        <f t="shared" si="7"/>
        <v>40.4664</v>
      </c>
      <c r="V66" s="35">
        <f t="shared" si="8"/>
        <v>129.6162</v>
      </c>
      <c r="W66" s="35">
        <f t="shared" si="9"/>
        <v>37.2875</v>
      </c>
      <c r="X66" s="35">
        <f t="shared" si="10"/>
        <v>27.0825</v>
      </c>
      <c r="Y66" s="35">
        <f t="shared" si="11"/>
        <v>12.208</v>
      </c>
      <c r="Z66" s="35">
        <f t="shared" si="12"/>
        <v>12.208</v>
      </c>
      <c r="AA66" s="35">
        <f t="shared" si="13"/>
        <v>21.462</v>
      </c>
      <c r="AB66" s="35">
        <f t="shared" si="14"/>
        <v>31.755</v>
      </c>
      <c r="AC66" s="35">
        <f t="shared" si="15"/>
        <v>20.075</v>
      </c>
      <c r="AD66" s="36">
        <f t="shared" si="16"/>
        <v>480.1296</v>
      </c>
      <c r="AE66" s="37">
        <f t="shared" si="17"/>
        <v>0.1203332331</v>
      </c>
    </row>
    <row r="67" ht="15.75" customHeight="1">
      <c r="A67" s="32" t="s">
        <v>265</v>
      </c>
      <c r="B67" s="32" t="s">
        <v>200</v>
      </c>
      <c r="C67" s="32" t="s">
        <v>209</v>
      </c>
      <c r="D67" s="33">
        <v>44460.0</v>
      </c>
      <c r="E67" s="38">
        <v>940.0</v>
      </c>
      <c r="F67" s="34">
        <v>2460.0</v>
      </c>
      <c r="G67" s="38">
        <v>670.0</v>
      </c>
      <c r="H67" s="34">
        <v>1910.0</v>
      </c>
      <c r="I67" s="34">
        <v>1916.0</v>
      </c>
      <c r="J67" s="34">
        <v>1198.0</v>
      </c>
      <c r="K67" s="34">
        <v>1460.0</v>
      </c>
      <c r="L67" s="38">
        <v>820.0</v>
      </c>
      <c r="M67" s="38">
        <v>820.0</v>
      </c>
      <c r="N67" s="34">
        <v>1500.0</v>
      </c>
      <c r="O67" s="34">
        <f t="shared" si="1"/>
        <v>13694</v>
      </c>
      <c r="P67" s="35">
        <f t="shared" si="2"/>
        <v>4.042</v>
      </c>
      <c r="Q67" s="35">
        <f t="shared" si="3"/>
        <v>0.564</v>
      </c>
      <c r="R67" s="35">
        <f t="shared" si="4"/>
        <v>18.204</v>
      </c>
      <c r="S67" s="35">
        <f t="shared" si="5"/>
        <v>6.7</v>
      </c>
      <c r="T67" s="35">
        <f t="shared" si="6"/>
        <v>22.729</v>
      </c>
      <c r="U67" s="35">
        <f t="shared" si="7"/>
        <v>14.9448</v>
      </c>
      <c r="V67" s="35">
        <f t="shared" si="8"/>
        <v>45.6438</v>
      </c>
      <c r="W67" s="35">
        <f t="shared" si="9"/>
        <v>13.87</v>
      </c>
      <c r="X67" s="35">
        <f t="shared" si="10"/>
        <v>10.074</v>
      </c>
      <c r="Y67" s="35">
        <f t="shared" si="11"/>
        <v>4.592</v>
      </c>
      <c r="Z67" s="35">
        <f t="shared" si="12"/>
        <v>4.592</v>
      </c>
      <c r="AA67" s="35">
        <f t="shared" si="13"/>
        <v>8.036</v>
      </c>
      <c r="AB67" s="35">
        <f t="shared" si="14"/>
        <v>11.89</v>
      </c>
      <c r="AC67" s="35">
        <f t="shared" si="15"/>
        <v>8.25</v>
      </c>
      <c r="AD67" s="36">
        <f t="shared" si="16"/>
        <v>174.1316</v>
      </c>
      <c r="AE67" s="37">
        <f t="shared" si="17"/>
        <v>0.04364200501</v>
      </c>
    </row>
    <row r="68" ht="15.75" customHeight="1">
      <c r="A68" s="32" t="s">
        <v>265</v>
      </c>
      <c r="B68" s="32" t="s">
        <v>200</v>
      </c>
      <c r="C68" s="32" t="s">
        <v>208</v>
      </c>
      <c r="D68" s="33">
        <v>44460.0</v>
      </c>
      <c r="E68" s="34">
        <v>2360.0</v>
      </c>
      <c r="F68" s="34">
        <v>5840.0</v>
      </c>
      <c r="G68" s="34">
        <v>1845.0</v>
      </c>
      <c r="H68" s="34">
        <v>5400.0</v>
      </c>
      <c r="I68" s="34">
        <v>5404.0</v>
      </c>
      <c r="J68" s="34">
        <v>3717.0</v>
      </c>
      <c r="K68" s="34">
        <v>3275.0</v>
      </c>
      <c r="L68" s="34">
        <v>2020.0</v>
      </c>
      <c r="M68" s="34">
        <v>2090.0</v>
      </c>
      <c r="N68" s="34">
        <v>3290.0</v>
      </c>
      <c r="O68" s="34">
        <f t="shared" si="1"/>
        <v>35241</v>
      </c>
      <c r="P68" s="35">
        <f t="shared" si="2"/>
        <v>10.148</v>
      </c>
      <c r="Q68" s="35">
        <f t="shared" si="3"/>
        <v>1.416</v>
      </c>
      <c r="R68" s="35">
        <f t="shared" si="4"/>
        <v>43.216</v>
      </c>
      <c r="S68" s="35">
        <f t="shared" si="5"/>
        <v>18.45</v>
      </c>
      <c r="T68" s="35">
        <f t="shared" si="6"/>
        <v>64.26</v>
      </c>
      <c r="U68" s="35">
        <f t="shared" si="7"/>
        <v>42.1512</v>
      </c>
      <c r="V68" s="35">
        <f t="shared" si="8"/>
        <v>141.6177</v>
      </c>
      <c r="W68" s="35">
        <f t="shared" si="9"/>
        <v>31.1125</v>
      </c>
      <c r="X68" s="35">
        <f t="shared" si="10"/>
        <v>22.5975</v>
      </c>
      <c r="Y68" s="35">
        <f t="shared" si="11"/>
        <v>11.312</v>
      </c>
      <c r="Z68" s="35">
        <f t="shared" si="12"/>
        <v>11.312</v>
      </c>
      <c r="AA68" s="35">
        <f t="shared" si="13"/>
        <v>20.482</v>
      </c>
      <c r="AB68" s="35">
        <f t="shared" si="14"/>
        <v>30.305</v>
      </c>
      <c r="AC68" s="35">
        <f t="shared" si="15"/>
        <v>18.095</v>
      </c>
      <c r="AD68" s="36">
        <f t="shared" si="16"/>
        <v>466.4749</v>
      </c>
      <c r="AE68" s="37">
        <f t="shared" si="17"/>
        <v>0.1169110025</v>
      </c>
    </row>
    <row r="69" ht="15.75" customHeight="1">
      <c r="A69" s="32" t="s">
        <v>265</v>
      </c>
      <c r="B69" s="32" t="s">
        <v>200</v>
      </c>
      <c r="C69" s="32" t="s">
        <v>204</v>
      </c>
      <c r="D69" s="33">
        <v>44460.0</v>
      </c>
      <c r="E69" s="34">
        <v>1780.0</v>
      </c>
      <c r="F69" s="34">
        <v>4620.0</v>
      </c>
      <c r="G69" s="34">
        <v>1255.0</v>
      </c>
      <c r="H69" s="34">
        <v>3830.0</v>
      </c>
      <c r="I69" s="34">
        <v>3656.0</v>
      </c>
      <c r="J69" s="34">
        <v>2476.0</v>
      </c>
      <c r="K69" s="34">
        <v>2155.0</v>
      </c>
      <c r="L69" s="34">
        <v>1480.0</v>
      </c>
      <c r="M69" s="34">
        <v>1480.0</v>
      </c>
      <c r="N69" s="34">
        <v>2530.0</v>
      </c>
      <c r="O69" s="34">
        <f t="shared" si="1"/>
        <v>25262</v>
      </c>
      <c r="P69" s="35">
        <f t="shared" si="2"/>
        <v>7.654</v>
      </c>
      <c r="Q69" s="35">
        <f t="shared" si="3"/>
        <v>1.068</v>
      </c>
      <c r="R69" s="35">
        <f t="shared" si="4"/>
        <v>34.188</v>
      </c>
      <c r="S69" s="35">
        <f t="shared" si="5"/>
        <v>12.55</v>
      </c>
      <c r="T69" s="35">
        <f t="shared" si="6"/>
        <v>45.577</v>
      </c>
      <c r="U69" s="35">
        <f t="shared" si="7"/>
        <v>28.5168</v>
      </c>
      <c r="V69" s="35">
        <f t="shared" si="8"/>
        <v>94.3356</v>
      </c>
      <c r="W69" s="35">
        <f t="shared" si="9"/>
        <v>20.4725</v>
      </c>
      <c r="X69" s="35">
        <f t="shared" si="10"/>
        <v>14.8695</v>
      </c>
      <c r="Y69" s="35">
        <f t="shared" si="11"/>
        <v>8.288</v>
      </c>
      <c r="Z69" s="35">
        <f t="shared" si="12"/>
        <v>8.288</v>
      </c>
      <c r="AA69" s="35">
        <f t="shared" si="13"/>
        <v>14.504</v>
      </c>
      <c r="AB69" s="35">
        <f t="shared" si="14"/>
        <v>21.46</v>
      </c>
      <c r="AC69" s="35">
        <f t="shared" si="15"/>
        <v>13.915</v>
      </c>
      <c r="AD69" s="36">
        <f t="shared" si="16"/>
        <v>325.6864</v>
      </c>
      <c r="AE69" s="37">
        <f t="shared" si="17"/>
        <v>0.08162566416</v>
      </c>
    </row>
    <row r="70" ht="15.75" customHeight="1">
      <c r="A70" s="32" t="s">
        <v>265</v>
      </c>
      <c r="B70" s="32" t="s">
        <v>200</v>
      </c>
      <c r="C70" s="32" t="s">
        <v>200</v>
      </c>
      <c r="D70" s="33">
        <v>44460.0</v>
      </c>
      <c r="E70" s="34">
        <v>3260.0</v>
      </c>
      <c r="F70" s="34">
        <v>8760.0</v>
      </c>
      <c r="G70" s="34">
        <v>2540.0</v>
      </c>
      <c r="H70" s="34">
        <v>7150.0</v>
      </c>
      <c r="I70" s="34">
        <v>7268.0</v>
      </c>
      <c r="J70" s="34">
        <v>4648.0</v>
      </c>
      <c r="K70" s="34">
        <v>4010.0</v>
      </c>
      <c r="L70" s="34">
        <v>2780.0</v>
      </c>
      <c r="M70" s="34">
        <v>2840.0</v>
      </c>
      <c r="N70" s="34">
        <v>4510.0</v>
      </c>
      <c r="O70" s="34">
        <f t="shared" si="1"/>
        <v>47766</v>
      </c>
      <c r="P70" s="35">
        <f t="shared" si="2"/>
        <v>14.018</v>
      </c>
      <c r="Q70" s="35">
        <f t="shared" si="3"/>
        <v>1.956</v>
      </c>
      <c r="R70" s="35">
        <f t="shared" si="4"/>
        <v>64.824</v>
      </c>
      <c r="S70" s="35">
        <f t="shared" si="5"/>
        <v>25.4</v>
      </c>
      <c r="T70" s="35">
        <f t="shared" si="6"/>
        <v>85.085</v>
      </c>
      <c r="U70" s="35">
        <f t="shared" si="7"/>
        <v>56.6904</v>
      </c>
      <c r="V70" s="35">
        <f t="shared" si="8"/>
        <v>177.0888</v>
      </c>
      <c r="W70" s="35">
        <f t="shared" si="9"/>
        <v>38.095</v>
      </c>
      <c r="X70" s="35">
        <f t="shared" si="10"/>
        <v>27.669</v>
      </c>
      <c r="Y70" s="35">
        <f t="shared" si="11"/>
        <v>15.568</v>
      </c>
      <c r="Z70" s="35">
        <f t="shared" si="12"/>
        <v>15.568</v>
      </c>
      <c r="AA70" s="35">
        <f t="shared" si="13"/>
        <v>27.832</v>
      </c>
      <c r="AB70" s="35">
        <f t="shared" si="14"/>
        <v>41.18</v>
      </c>
      <c r="AC70" s="35">
        <f t="shared" si="15"/>
        <v>24.805</v>
      </c>
      <c r="AD70" s="36">
        <f t="shared" si="16"/>
        <v>615.7792</v>
      </c>
      <c r="AE70" s="37">
        <f t="shared" si="17"/>
        <v>0.1543306266</v>
      </c>
    </row>
    <row r="71" ht="15.75" customHeight="1">
      <c r="A71" s="32" t="s">
        <v>265</v>
      </c>
      <c r="B71" s="32" t="s">
        <v>200</v>
      </c>
      <c r="C71" s="32" t="s">
        <v>206</v>
      </c>
      <c r="D71" s="33">
        <v>44460.0</v>
      </c>
      <c r="E71" s="34">
        <v>1860.0</v>
      </c>
      <c r="F71" s="34">
        <v>5480.0</v>
      </c>
      <c r="G71" s="34">
        <v>1325.0</v>
      </c>
      <c r="H71" s="34">
        <v>4160.0</v>
      </c>
      <c r="I71" s="34">
        <v>4352.0</v>
      </c>
      <c r="J71" s="34">
        <v>3000.0</v>
      </c>
      <c r="K71" s="34">
        <v>2760.0</v>
      </c>
      <c r="L71" s="34">
        <v>1710.0</v>
      </c>
      <c r="M71" s="34">
        <v>1680.0</v>
      </c>
      <c r="N71" s="34">
        <v>2980.0</v>
      </c>
      <c r="O71" s="34">
        <f t="shared" si="1"/>
        <v>29307</v>
      </c>
      <c r="P71" s="35">
        <f t="shared" si="2"/>
        <v>7.998</v>
      </c>
      <c r="Q71" s="35">
        <f t="shared" si="3"/>
        <v>1.116</v>
      </c>
      <c r="R71" s="35">
        <f t="shared" si="4"/>
        <v>40.552</v>
      </c>
      <c r="S71" s="35">
        <f t="shared" si="5"/>
        <v>13.25</v>
      </c>
      <c r="T71" s="35">
        <f t="shared" si="6"/>
        <v>49.504</v>
      </c>
      <c r="U71" s="35">
        <f t="shared" si="7"/>
        <v>33.9456</v>
      </c>
      <c r="V71" s="35">
        <f t="shared" si="8"/>
        <v>114.3</v>
      </c>
      <c r="W71" s="35">
        <f t="shared" si="9"/>
        <v>26.22</v>
      </c>
      <c r="X71" s="35">
        <f t="shared" si="10"/>
        <v>19.044</v>
      </c>
      <c r="Y71" s="35">
        <f t="shared" si="11"/>
        <v>9.576</v>
      </c>
      <c r="Z71" s="35">
        <f t="shared" si="12"/>
        <v>9.576</v>
      </c>
      <c r="AA71" s="35">
        <f t="shared" si="13"/>
        <v>16.464</v>
      </c>
      <c r="AB71" s="35">
        <f t="shared" si="14"/>
        <v>24.36</v>
      </c>
      <c r="AC71" s="35">
        <f t="shared" si="15"/>
        <v>16.39</v>
      </c>
      <c r="AD71" s="36">
        <f t="shared" si="16"/>
        <v>382.2956</v>
      </c>
      <c r="AE71" s="37">
        <f t="shared" si="17"/>
        <v>0.09581343358</v>
      </c>
    </row>
    <row r="72" ht="15.75" customHeight="1">
      <c r="A72" s="32" t="s">
        <v>265</v>
      </c>
      <c r="B72" s="32" t="s">
        <v>200</v>
      </c>
      <c r="C72" s="32" t="s">
        <v>205</v>
      </c>
      <c r="D72" s="33">
        <v>44460.0</v>
      </c>
      <c r="E72" s="34">
        <v>1760.0</v>
      </c>
      <c r="F72" s="34">
        <v>4330.0</v>
      </c>
      <c r="G72" s="34">
        <v>1410.0</v>
      </c>
      <c r="H72" s="34">
        <v>3540.0</v>
      </c>
      <c r="I72" s="34">
        <v>3500.0</v>
      </c>
      <c r="J72" s="34">
        <v>2231.0</v>
      </c>
      <c r="K72" s="34">
        <v>2415.0</v>
      </c>
      <c r="L72" s="34">
        <v>1480.0</v>
      </c>
      <c r="M72" s="34">
        <v>1430.0</v>
      </c>
      <c r="N72" s="34">
        <v>2710.0</v>
      </c>
      <c r="O72" s="34">
        <f t="shared" si="1"/>
        <v>24806</v>
      </c>
      <c r="P72" s="35">
        <f t="shared" si="2"/>
        <v>7.568</v>
      </c>
      <c r="Q72" s="35">
        <f t="shared" si="3"/>
        <v>1.056</v>
      </c>
      <c r="R72" s="35">
        <f t="shared" si="4"/>
        <v>32.042</v>
      </c>
      <c r="S72" s="35">
        <f t="shared" si="5"/>
        <v>14.1</v>
      </c>
      <c r="T72" s="35">
        <f t="shared" si="6"/>
        <v>42.126</v>
      </c>
      <c r="U72" s="35">
        <f t="shared" si="7"/>
        <v>27.3</v>
      </c>
      <c r="V72" s="35">
        <f t="shared" si="8"/>
        <v>85.0011</v>
      </c>
      <c r="W72" s="35">
        <f t="shared" si="9"/>
        <v>22.9425</v>
      </c>
      <c r="X72" s="35">
        <f t="shared" si="10"/>
        <v>16.6635</v>
      </c>
      <c r="Y72" s="35">
        <f t="shared" si="11"/>
        <v>8.288</v>
      </c>
      <c r="Z72" s="35">
        <f t="shared" si="12"/>
        <v>8.288</v>
      </c>
      <c r="AA72" s="35">
        <f t="shared" si="13"/>
        <v>14.014</v>
      </c>
      <c r="AB72" s="35">
        <f t="shared" si="14"/>
        <v>20.735</v>
      </c>
      <c r="AC72" s="35">
        <f t="shared" si="15"/>
        <v>14.905</v>
      </c>
      <c r="AD72" s="36">
        <f t="shared" si="16"/>
        <v>315.0291</v>
      </c>
      <c r="AE72" s="37">
        <f t="shared" si="17"/>
        <v>0.07895466165</v>
      </c>
    </row>
    <row r="73" ht="15.75" customHeight="1">
      <c r="A73" s="32" t="s">
        <v>265</v>
      </c>
      <c r="B73" s="32" t="s">
        <v>200</v>
      </c>
      <c r="C73" s="32" t="s">
        <v>207</v>
      </c>
      <c r="D73" s="33">
        <v>44460.0</v>
      </c>
      <c r="E73" s="38">
        <v>840.0</v>
      </c>
      <c r="F73" s="34">
        <v>2540.0</v>
      </c>
      <c r="G73" s="38">
        <v>710.0</v>
      </c>
      <c r="H73" s="34">
        <v>1860.0</v>
      </c>
      <c r="I73" s="34">
        <v>1894.0</v>
      </c>
      <c r="J73" s="34">
        <v>1176.0</v>
      </c>
      <c r="K73" s="34">
        <v>1425.0</v>
      </c>
      <c r="L73" s="38">
        <v>690.0</v>
      </c>
      <c r="M73" s="38">
        <v>690.0</v>
      </c>
      <c r="N73" s="34">
        <v>1390.0</v>
      </c>
      <c r="O73" s="34">
        <f t="shared" si="1"/>
        <v>13215</v>
      </c>
      <c r="P73" s="35">
        <f t="shared" si="2"/>
        <v>3.612</v>
      </c>
      <c r="Q73" s="35">
        <f t="shared" si="3"/>
        <v>0.504</v>
      </c>
      <c r="R73" s="35">
        <f t="shared" si="4"/>
        <v>18.796</v>
      </c>
      <c r="S73" s="35">
        <f t="shared" si="5"/>
        <v>7.1</v>
      </c>
      <c r="T73" s="35">
        <f t="shared" si="6"/>
        <v>22.134</v>
      </c>
      <c r="U73" s="35">
        <f t="shared" si="7"/>
        <v>14.7732</v>
      </c>
      <c r="V73" s="35">
        <f t="shared" si="8"/>
        <v>44.8056</v>
      </c>
      <c r="W73" s="35">
        <f t="shared" si="9"/>
        <v>13.5375</v>
      </c>
      <c r="X73" s="35">
        <f t="shared" si="10"/>
        <v>9.8325</v>
      </c>
      <c r="Y73" s="35">
        <f t="shared" si="11"/>
        <v>3.864</v>
      </c>
      <c r="Z73" s="35">
        <f t="shared" si="12"/>
        <v>3.864</v>
      </c>
      <c r="AA73" s="35">
        <f t="shared" si="13"/>
        <v>6.762</v>
      </c>
      <c r="AB73" s="35">
        <f t="shared" si="14"/>
        <v>10.005</v>
      </c>
      <c r="AC73" s="35">
        <f t="shared" si="15"/>
        <v>7.645</v>
      </c>
      <c r="AD73" s="36">
        <f t="shared" si="16"/>
        <v>167.2348</v>
      </c>
      <c r="AE73" s="37">
        <f t="shared" si="17"/>
        <v>0.04191348371</v>
      </c>
    </row>
    <row r="74" ht="15.75" customHeight="1">
      <c r="A74" s="32" t="s">
        <v>265</v>
      </c>
      <c r="B74" s="32" t="s">
        <v>200</v>
      </c>
      <c r="C74" s="32" t="s">
        <v>201</v>
      </c>
      <c r="D74" s="33">
        <v>44490.0</v>
      </c>
      <c r="E74" s="34">
        <v>2380.0</v>
      </c>
      <c r="F74" s="34">
        <v>6520.0</v>
      </c>
      <c r="G74" s="34">
        <v>1785.0</v>
      </c>
      <c r="H74" s="34">
        <v>4910.0</v>
      </c>
      <c r="I74" s="34">
        <v>4688.0</v>
      </c>
      <c r="J74" s="34">
        <v>2991.0</v>
      </c>
      <c r="K74" s="34">
        <v>3610.0</v>
      </c>
      <c r="L74" s="34">
        <v>2020.0</v>
      </c>
      <c r="M74" s="34">
        <v>2020.0</v>
      </c>
      <c r="N74" s="34">
        <v>3430.0</v>
      </c>
      <c r="O74" s="34">
        <f t="shared" si="1"/>
        <v>34354</v>
      </c>
      <c r="P74" s="35">
        <f t="shared" si="2"/>
        <v>10.234</v>
      </c>
      <c r="Q74" s="35">
        <f t="shared" si="3"/>
        <v>1.428</v>
      </c>
      <c r="R74" s="35">
        <f t="shared" si="4"/>
        <v>48.248</v>
      </c>
      <c r="S74" s="35">
        <f t="shared" si="5"/>
        <v>17.85</v>
      </c>
      <c r="T74" s="35">
        <f t="shared" si="6"/>
        <v>58.429</v>
      </c>
      <c r="U74" s="35">
        <f t="shared" si="7"/>
        <v>36.5664</v>
      </c>
      <c r="V74" s="35">
        <f t="shared" si="8"/>
        <v>113.9571</v>
      </c>
      <c r="W74" s="35">
        <f t="shared" si="9"/>
        <v>34.295</v>
      </c>
      <c r="X74" s="35">
        <f t="shared" si="10"/>
        <v>24.909</v>
      </c>
      <c r="Y74" s="35">
        <f t="shared" si="11"/>
        <v>11.312</v>
      </c>
      <c r="Z74" s="35">
        <f t="shared" si="12"/>
        <v>11.312</v>
      </c>
      <c r="AA74" s="35">
        <f t="shared" si="13"/>
        <v>19.796</v>
      </c>
      <c r="AB74" s="35">
        <f t="shared" si="14"/>
        <v>29.29</v>
      </c>
      <c r="AC74" s="35">
        <f t="shared" si="15"/>
        <v>18.865</v>
      </c>
      <c r="AD74" s="36">
        <f t="shared" si="16"/>
        <v>436.4915</v>
      </c>
      <c r="AE74" s="37">
        <f t="shared" si="17"/>
        <v>0.1093963659</v>
      </c>
    </row>
    <row r="75" ht="15.75" customHeight="1">
      <c r="A75" s="32" t="s">
        <v>265</v>
      </c>
      <c r="B75" s="32" t="s">
        <v>200</v>
      </c>
      <c r="C75" s="32" t="s">
        <v>209</v>
      </c>
      <c r="D75" s="33">
        <v>44490.0</v>
      </c>
      <c r="E75" s="34">
        <v>1000.0</v>
      </c>
      <c r="F75" s="34">
        <v>2380.0</v>
      </c>
      <c r="G75" s="38">
        <v>690.0</v>
      </c>
      <c r="H75" s="34">
        <v>1930.0</v>
      </c>
      <c r="I75" s="34">
        <v>1940.0</v>
      </c>
      <c r="J75" s="34">
        <v>1296.0</v>
      </c>
      <c r="K75" s="34">
        <v>1435.0</v>
      </c>
      <c r="L75" s="38">
        <v>800.0</v>
      </c>
      <c r="M75" s="38">
        <v>800.0</v>
      </c>
      <c r="N75" s="34">
        <v>1450.0</v>
      </c>
      <c r="O75" s="34">
        <f t="shared" si="1"/>
        <v>13721</v>
      </c>
      <c r="P75" s="35">
        <f t="shared" si="2"/>
        <v>4.3</v>
      </c>
      <c r="Q75" s="35">
        <f t="shared" si="3"/>
        <v>0.6</v>
      </c>
      <c r="R75" s="35">
        <f t="shared" si="4"/>
        <v>17.612</v>
      </c>
      <c r="S75" s="35">
        <f t="shared" si="5"/>
        <v>6.9</v>
      </c>
      <c r="T75" s="35">
        <f t="shared" si="6"/>
        <v>22.967</v>
      </c>
      <c r="U75" s="35">
        <f t="shared" si="7"/>
        <v>15.132</v>
      </c>
      <c r="V75" s="35">
        <f t="shared" si="8"/>
        <v>49.3776</v>
      </c>
      <c r="W75" s="35">
        <f t="shared" si="9"/>
        <v>13.6325</v>
      </c>
      <c r="X75" s="35">
        <f t="shared" si="10"/>
        <v>9.9015</v>
      </c>
      <c r="Y75" s="35">
        <f t="shared" si="11"/>
        <v>4.48</v>
      </c>
      <c r="Z75" s="35">
        <f t="shared" si="12"/>
        <v>4.48</v>
      </c>
      <c r="AA75" s="35">
        <f t="shared" si="13"/>
        <v>7.84</v>
      </c>
      <c r="AB75" s="35">
        <f t="shared" si="14"/>
        <v>11.6</v>
      </c>
      <c r="AC75" s="35">
        <f t="shared" si="15"/>
        <v>7.975</v>
      </c>
      <c r="AD75" s="36">
        <f t="shared" si="16"/>
        <v>176.7976</v>
      </c>
      <c r="AE75" s="37">
        <f t="shared" si="17"/>
        <v>0.04431017544</v>
      </c>
    </row>
    <row r="76" ht="15.75" customHeight="1">
      <c r="A76" s="32" t="s">
        <v>265</v>
      </c>
      <c r="B76" s="32" t="s">
        <v>200</v>
      </c>
      <c r="C76" s="32" t="s">
        <v>208</v>
      </c>
      <c r="D76" s="33">
        <v>44490.0</v>
      </c>
      <c r="E76" s="34">
        <v>2380.0</v>
      </c>
      <c r="F76" s="34">
        <v>6480.0</v>
      </c>
      <c r="G76" s="34">
        <v>1980.0</v>
      </c>
      <c r="H76" s="34">
        <v>5880.0</v>
      </c>
      <c r="I76" s="34">
        <v>5732.0</v>
      </c>
      <c r="J76" s="34">
        <v>3814.0</v>
      </c>
      <c r="K76" s="34">
        <v>3650.0</v>
      </c>
      <c r="L76" s="34">
        <v>2310.0</v>
      </c>
      <c r="M76" s="34">
        <v>2290.0</v>
      </c>
      <c r="N76" s="34">
        <v>3070.0</v>
      </c>
      <c r="O76" s="34">
        <f t="shared" si="1"/>
        <v>37586</v>
      </c>
      <c r="P76" s="35">
        <f t="shared" si="2"/>
        <v>10.234</v>
      </c>
      <c r="Q76" s="35">
        <f t="shared" si="3"/>
        <v>1.428</v>
      </c>
      <c r="R76" s="35">
        <f t="shared" si="4"/>
        <v>47.952</v>
      </c>
      <c r="S76" s="35">
        <f t="shared" si="5"/>
        <v>19.8</v>
      </c>
      <c r="T76" s="35">
        <f t="shared" si="6"/>
        <v>69.972</v>
      </c>
      <c r="U76" s="35">
        <f t="shared" si="7"/>
        <v>44.7096</v>
      </c>
      <c r="V76" s="35">
        <f t="shared" si="8"/>
        <v>145.3134</v>
      </c>
      <c r="W76" s="35">
        <f t="shared" si="9"/>
        <v>34.675</v>
      </c>
      <c r="X76" s="35">
        <f t="shared" si="10"/>
        <v>25.185</v>
      </c>
      <c r="Y76" s="35">
        <f t="shared" si="11"/>
        <v>12.936</v>
      </c>
      <c r="Z76" s="35">
        <f t="shared" si="12"/>
        <v>12.936</v>
      </c>
      <c r="AA76" s="35">
        <f t="shared" si="13"/>
        <v>22.442</v>
      </c>
      <c r="AB76" s="35">
        <f t="shared" si="14"/>
        <v>33.205</v>
      </c>
      <c r="AC76" s="35">
        <f t="shared" si="15"/>
        <v>16.885</v>
      </c>
      <c r="AD76" s="36">
        <f t="shared" si="16"/>
        <v>497.673</v>
      </c>
      <c r="AE76" s="37">
        <f t="shared" si="17"/>
        <v>0.1247300752</v>
      </c>
    </row>
    <row r="77" ht="15.75" customHeight="1">
      <c r="A77" s="32" t="s">
        <v>265</v>
      </c>
      <c r="B77" s="32" t="s">
        <v>200</v>
      </c>
      <c r="C77" s="32" t="s">
        <v>200</v>
      </c>
      <c r="D77" s="33">
        <v>44490.0</v>
      </c>
      <c r="E77" s="34">
        <v>3840.0</v>
      </c>
      <c r="F77" s="34">
        <v>9220.0</v>
      </c>
      <c r="G77" s="34">
        <v>2690.0</v>
      </c>
      <c r="H77" s="34">
        <v>7560.0</v>
      </c>
      <c r="I77" s="34">
        <v>7498.0</v>
      </c>
      <c r="J77" s="34">
        <v>4753.0</v>
      </c>
      <c r="K77" s="34">
        <v>4255.0</v>
      </c>
      <c r="L77" s="34">
        <v>2730.0</v>
      </c>
      <c r="M77" s="34">
        <v>2790.0</v>
      </c>
      <c r="N77" s="34">
        <v>4260.0</v>
      </c>
      <c r="O77" s="34">
        <f t="shared" si="1"/>
        <v>49596</v>
      </c>
      <c r="P77" s="35">
        <f t="shared" si="2"/>
        <v>16.512</v>
      </c>
      <c r="Q77" s="35">
        <f t="shared" si="3"/>
        <v>2.304</v>
      </c>
      <c r="R77" s="35">
        <f t="shared" si="4"/>
        <v>68.228</v>
      </c>
      <c r="S77" s="35">
        <f t="shared" si="5"/>
        <v>26.9</v>
      </c>
      <c r="T77" s="35">
        <f t="shared" si="6"/>
        <v>89.964</v>
      </c>
      <c r="U77" s="35">
        <f t="shared" si="7"/>
        <v>58.4844</v>
      </c>
      <c r="V77" s="35">
        <f t="shared" si="8"/>
        <v>181.0893</v>
      </c>
      <c r="W77" s="35">
        <f t="shared" si="9"/>
        <v>40.4225</v>
      </c>
      <c r="X77" s="35">
        <f t="shared" si="10"/>
        <v>29.3595</v>
      </c>
      <c r="Y77" s="35">
        <f t="shared" si="11"/>
        <v>15.288</v>
      </c>
      <c r="Z77" s="35">
        <f t="shared" si="12"/>
        <v>15.288</v>
      </c>
      <c r="AA77" s="35">
        <f t="shared" si="13"/>
        <v>27.342</v>
      </c>
      <c r="AB77" s="35">
        <f t="shared" si="14"/>
        <v>40.455</v>
      </c>
      <c r="AC77" s="35">
        <f t="shared" si="15"/>
        <v>23.43</v>
      </c>
      <c r="AD77" s="36">
        <f t="shared" si="16"/>
        <v>635.0667</v>
      </c>
      <c r="AE77" s="37">
        <f t="shared" si="17"/>
        <v>0.1591645865</v>
      </c>
    </row>
    <row r="78" ht="15.75" customHeight="1">
      <c r="A78" s="32" t="s">
        <v>265</v>
      </c>
      <c r="B78" s="32" t="s">
        <v>200</v>
      </c>
      <c r="C78" s="32" t="s">
        <v>207</v>
      </c>
      <c r="D78" s="33">
        <v>44490.0</v>
      </c>
      <c r="E78" s="38">
        <v>920.0</v>
      </c>
      <c r="F78" s="34">
        <v>2300.0</v>
      </c>
      <c r="G78" s="38">
        <v>680.0</v>
      </c>
      <c r="H78" s="34">
        <v>1870.0</v>
      </c>
      <c r="I78" s="34">
        <v>1900.0</v>
      </c>
      <c r="J78" s="34">
        <v>1203.0</v>
      </c>
      <c r="K78" s="34">
        <v>1410.0</v>
      </c>
      <c r="L78" s="38">
        <v>760.0</v>
      </c>
      <c r="M78" s="38">
        <v>760.0</v>
      </c>
      <c r="N78" s="34">
        <v>1530.0</v>
      </c>
      <c r="O78" s="34">
        <f t="shared" si="1"/>
        <v>13333</v>
      </c>
      <c r="P78" s="35">
        <f t="shared" si="2"/>
        <v>3.956</v>
      </c>
      <c r="Q78" s="35">
        <f t="shared" si="3"/>
        <v>0.552</v>
      </c>
      <c r="R78" s="35">
        <f t="shared" si="4"/>
        <v>17.02</v>
      </c>
      <c r="S78" s="35">
        <f t="shared" si="5"/>
        <v>6.8</v>
      </c>
      <c r="T78" s="35">
        <f t="shared" si="6"/>
        <v>22.253</v>
      </c>
      <c r="U78" s="35">
        <f t="shared" si="7"/>
        <v>14.82</v>
      </c>
      <c r="V78" s="35">
        <f t="shared" si="8"/>
        <v>45.8343</v>
      </c>
      <c r="W78" s="35">
        <f t="shared" si="9"/>
        <v>13.395</v>
      </c>
      <c r="X78" s="35">
        <f t="shared" si="10"/>
        <v>9.729</v>
      </c>
      <c r="Y78" s="35">
        <f t="shared" si="11"/>
        <v>4.256</v>
      </c>
      <c r="Z78" s="35">
        <f t="shared" si="12"/>
        <v>4.256</v>
      </c>
      <c r="AA78" s="35">
        <f t="shared" si="13"/>
        <v>7.448</v>
      </c>
      <c r="AB78" s="35">
        <f t="shared" si="14"/>
        <v>11.02</v>
      </c>
      <c r="AC78" s="35">
        <f t="shared" si="15"/>
        <v>8.415</v>
      </c>
      <c r="AD78" s="36">
        <f t="shared" si="16"/>
        <v>169.7543</v>
      </c>
      <c r="AE78" s="37">
        <f t="shared" si="17"/>
        <v>0.04254493734</v>
      </c>
    </row>
    <row r="79" ht="15.75" customHeight="1">
      <c r="A79" s="32" t="s">
        <v>265</v>
      </c>
      <c r="B79" s="32" t="s">
        <v>200</v>
      </c>
      <c r="C79" s="32" t="s">
        <v>206</v>
      </c>
      <c r="D79" s="33">
        <v>44490.0</v>
      </c>
      <c r="E79" s="34">
        <v>2220.0</v>
      </c>
      <c r="F79" s="34">
        <v>5700.0</v>
      </c>
      <c r="G79" s="34">
        <v>1535.0</v>
      </c>
      <c r="H79" s="34">
        <v>4420.0</v>
      </c>
      <c r="I79" s="34">
        <v>4220.0</v>
      </c>
      <c r="J79" s="34">
        <v>2750.0</v>
      </c>
      <c r="K79" s="34">
        <v>2790.0</v>
      </c>
      <c r="L79" s="34">
        <v>1890.0</v>
      </c>
      <c r="M79" s="34">
        <v>1850.0</v>
      </c>
      <c r="N79" s="34">
        <v>3310.0</v>
      </c>
      <c r="O79" s="34">
        <f t="shared" si="1"/>
        <v>30685</v>
      </c>
      <c r="P79" s="35">
        <f t="shared" si="2"/>
        <v>9.546</v>
      </c>
      <c r="Q79" s="35">
        <f t="shared" si="3"/>
        <v>1.332</v>
      </c>
      <c r="R79" s="35">
        <f t="shared" si="4"/>
        <v>42.18</v>
      </c>
      <c r="S79" s="35">
        <f t="shared" si="5"/>
        <v>15.35</v>
      </c>
      <c r="T79" s="35">
        <f t="shared" si="6"/>
        <v>52.598</v>
      </c>
      <c r="U79" s="35">
        <f t="shared" si="7"/>
        <v>32.916</v>
      </c>
      <c r="V79" s="35">
        <f t="shared" si="8"/>
        <v>104.775</v>
      </c>
      <c r="W79" s="35">
        <f t="shared" si="9"/>
        <v>26.505</v>
      </c>
      <c r="X79" s="35">
        <f t="shared" si="10"/>
        <v>19.251</v>
      </c>
      <c r="Y79" s="35">
        <f t="shared" si="11"/>
        <v>10.584</v>
      </c>
      <c r="Z79" s="35">
        <f t="shared" si="12"/>
        <v>10.584</v>
      </c>
      <c r="AA79" s="35">
        <f t="shared" si="13"/>
        <v>18.13</v>
      </c>
      <c r="AB79" s="35">
        <f t="shared" si="14"/>
        <v>26.825</v>
      </c>
      <c r="AC79" s="35">
        <f t="shared" si="15"/>
        <v>18.205</v>
      </c>
      <c r="AD79" s="36">
        <f t="shared" si="16"/>
        <v>388.781</v>
      </c>
      <c r="AE79" s="37">
        <f t="shared" si="17"/>
        <v>0.09743884712</v>
      </c>
    </row>
    <row r="80" ht="15.75" customHeight="1">
      <c r="A80" s="32" t="s">
        <v>265</v>
      </c>
      <c r="B80" s="32" t="s">
        <v>200</v>
      </c>
      <c r="C80" s="32" t="s">
        <v>205</v>
      </c>
      <c r="D80" s="33">
        <v>44490.0</v>
      </c>
      <c r="E80" s="34">
        <v>1760.0</v>
      </c>
      <c r="F80" s="34">
        <v>4280.0</v>
      </c>
      <c r="G80" s="34">
        <v>1365.0</v>
      </c>
      <c r="H80" s="34">
        <v>3280.0</v>
      </c>
      <c r="I80" s="34">
        <v>3280.0</v>
      </c>
      <c r="J80" s="34">
        <v>2128.0</v>
      </c>
      <c r="K80" s="34">
        <v>2455.0</v>
      </c>
      <c r="L80" s="34">
        <v>1410.0</v>
      </c>
      <c r="M80" s="34">
        <v>1400.0</v>
      </c>
      <c r="N80" s="34">
        <v>2630.0</v>
      </c>
      <c r="O80" s="34">
        <f t="shared" si="1"/>
        <v>23988</v>
      </c>
      <c r="P80" s="35">
        <f t="shared" si="2"/>
        <v>7.568</v>
      </c>
      <c r="Q80" s="35">
        <f t="shared" si="3"/>
        <v>1.056</v>
      </c>
      <c r="R80" s="35">
        <f t="shared" si="4"/>
        <v>31.672</v>
      </c>
      <c r="S80" s="35">
        <f t="shared" si="5"/>
        <v>13.65</v>
      </c>
      <c r="T80" s="35">
        <f t="shared" si="6"/>
        <v>39.032</v>
      </c>
      <c r="U80" s="35">
        <f t="shared" si="7"/>
        <v>25.584</v>
      </c>
      <c r="V80" s="35">
        <f t="shared" si="8"/>
        <v>81.0768</v>
      </c>
      <c r="W80" s="35">
        <f t="shared" si="9"/>
        <v>23.3225</v>
      </c>
      <c r="X80" s="35">
        <f t="shared" si="10"/>
        <v>16.9395</v>
      </c>
      <c r="Y80" s="35">
        <f t="shared" si="11"/>
        <v>7.896</v>
      </c>
      <c r="Z80" s="35">
        <f t="shared" si="12"/>
        <v>7.896</v>
      </c>
      <c r="AA80" s="35">
        <f t="shared" si="13"/>
        <v>13.72</v>
      </c>
      <c r="AB80" s="35">
        <f t="shared" si="14"/>
        <v>20.3</v>
      </c>
      <c r="AC80" s="35">
        <f t="shared" si="15"/>
        <v>14.465</v>
      </c>
      <c r="AD80" s="36">
        <f t="shared" si="16"/>
        <v>304.1778</v>
      </c>
      <c r="AE80" s="37">
        <f t="shared" si="17"/>
        <v>0.07623503759</v>
      </c>
    </row>
    <row r="81" ht="15.75" customHeight="1">
      <c r="A81" s="32" t="s">
        <v>265</v>
      </c>
      <c r="B81" s="32" t="s">
        <v>200</v>
      </c>
      <c r="C81" s="32" t="s">
        <v>204</v>
      </c>
      <c r="D81" s="33">
        <v>44490.0</v>
      </c>
      <c r="E81" s="34">
        <v>1900.0</v>
      </c>
      <c r="F81" s="34">
        <v>4420.0</v>
      </c>
      <c r="G81" s="34">
        <v>1370.0</v>
      </c>
      <c r="H81" s="34">
        <v>4170.0</v>
      </c>
      <c r="I81" s="34">
        <v>3890.0</v>
      </c>
      <c r="J81" s="34">
        <v>2636.0</v>
      </c>
      <c r="K81" s="34">
        <v>2375.0</v>
      </c>
      <c r="L81" s="34">
        <v>1600.0</v>
      </c>
      <c r="M81" s="34">
        <v>1600.0</v>
      </c>
      <c r="N81" s="34">
        <v>2550.0</v>
      </c>
      <c r="O81" s="34">
        <f t="shared" si="1"/>
        <v>26511</v>
      </c>
      <c r="P81" s="35">
        <f t="shared" si="2"/>
        <v>8.17</v>
      </c>
      <c r="Q81" s="35">
        <f t="shared" si="3"/>
        <v>1.14</v>
      </c>
      <c r="R81" s="35">
        <f t="shared" si="4"/>
        <v>32.708</v>
      </c>
      <c r="S81" s="35">
        <f t="shared" si="5"/>
        <v>13.7</v>
      </c>
      <c r="T81" s="35">
        <f t="shared" si="6"/>
        <v>49.623</v>
      </c>
      <c r="U81" s="35">
        <f t="shared" si="7"/>
        <v>30.342</v>
      </c>
      <c r="V81" s="35">
        <f t="shared" si="8"/>
        <v>100.4316</v>
      </c>
      <c r="W81" s="35">
        <f t="shared" si="9"/>
        <v>22.5625</v>
      </c>
      <c r="X81" s="35">
        <f t="shared" si="10"/>
        <v>16.3875</v>
      </c>
      <c r="Y81" s="35">
        <f t="shared" si="11"/>
        <v>8.96</v>
      </c>
      <c r="Z81" s="35">
        <f t="shared" si="12"/>
        <v>8.96</v>
      </c>
      <c r="AA81" s="35">
        <f t="shared" si="13"/>
        <v>15.68</v>
      </c>
      <c r="AB81" s="35">
        <f t="shared" si="14"/>
        <v>23.2</v>
      </c>
      <c r="AC81" s="35">
        <f t="shared" si="15"/>
        <v>14.025</v>
      </c>
      <c r="AD81" s="36">
        <f t="shared" si="16"/>
        <v>345.8896</v>
      </c>
      <c r="AE81" s="37">
        <f t="shared" si="17"/>
        <v>0.08668912281</v>
      </c>
    </row>
    <row r="82" ht="15.75" customHeight="1">
      <c r="A82" s="32" t="s">
        <v>265</v>
      </c>
      <c r="B82" s="19" t="s">
        <v>200</v>
      </c>
      <c r="C82" s="19" t="s">
        <v>201</v>
      </c>
      <c r="D82" s="40">
        <v>44521.0</v>
      </c>
      <c r="E82" s="21">
        <v>2140.0</v>
      </c>
      <c r="F82" s="21">
        <v>6600.0</v>
      </c>
      <c r="G82" s="21">
        <v>1910.0</v>
      </c>
      <c r="H82" s="21">
        <v>5110.0</v>
      </c>
      <c r="I82" s="21">
        <v>5012.0</v>
      </c>
      <c r="J82" s="21">
        <v>3142.0</v>
      </c>
      <c r="K82" s="21">
        <v>3665.0</v>
      </c>
      <c r="L82" s="21">
        <v>2110.0</v>
      </c>
      <c r="M82" s="21">
        <v>2110.0</v>
      </c>
      <c r="N82" s="21">
        <v>3650.0</v>
      </c>
      <c r="O82" s="34">
        <f t="shared" si="1"/>
        <v>35449</v>
      </c>
      <c r="P82" s="35">
        <f t="shared" si="2"/>
        <v>9.202</v>
      </c>
      <c r="Q82" s="35">
        <f t="shared" si="3"/>
        <v>1.284</v>
      </c>
      <c r="R82" s="35">
        <f t="shared" si="4"/>
        <v>48.84</v>
      </c>
      <c r="S82" s="35">
        <f t="shared" si="5"/>
        <v>19.1</v>
      </c>
      <c r="T82" s="35">
        <f t="shared" si="6"/>
        <v>60.809</v>
      </c>
      <c r="U82" s="35">
        <f t="shared" si="7"/>
        <v>39.0936</v>
      </c>
      <c r="V82" s="35">
        <f t="shared" si="8"/>
        <v>119.7102</v>
      </c>
      <c r="W82" s="35">
        <f t="shared" si="9"/>
        <v>34.8175</v>
      </c>
      <c r="X82" s="35">
        <f t="shared" si="10"/>
        <v>25.2885</v>
      </c>
      <c r="Y82" s="35">
        <f t="shared" si="11"/>
        <v>11.816</v>
      </c>
      <c r="Z82" s="35">
        <f t="shared" si="12"/>
        <v>11.816</v>
      </c>
      <c r="AA82" s="35">
        <f t="shared" si="13"/>
        <v>20.678</v>
      </c>
      <c r="AB82" s="35">
        <f t="shared" si="14"/>
        <v>30.595</v>
      </c>
      <c r="AC82" s="35">
        <f t="shared" si="15"/>
        <v>20.075</v>
      </c>
      <c r="AD82" s="36">
        <f t="shared" si="16"/>
        <v>453.1248</v>
      </c>
      <c r="AE82" s="37">
        <f t="shared" si="17"/>
        <v>0.1135651128</v>
      </c>
    </row>
    <row r="83" ht="15.75" customHeight="1">
      <c r="A83" s="32" t="s">
        <v>265</v>
      </c>
      <c r="B83" s="19" t="s">
        <v>200</v>
      </c>
      <c r="C83" s="19" t="s">
        <v>207</v>
      </c>
      <c r="D83" s="40">
        <v>44521.0</v>
      </c>
      <c r="E83" s="21">
        <v>400.0</v>
      </c>
      <c r="F83" s="21">
        <v>2420.0</v>
      </c>
      <c r="G83" s="21">
        <v>700.0</v>
      </c>
      <c r="H83" s="21">
        <v>1860.0</v>
      </c>
      <c r="I83" s="21">
        <v>1890.0</v>
      </c>
      <c r="J83" s="21">
        <v>1189.0</v>
      </c>
      <c r="K83" s="21">
        <v>1430.0</v>
      </c>
      <c r="L83" s="21">
        <v>780.0</v>
      </c>
      <c r="M83" s="21">
        <v>780.0</v>
      </c>
      <c r="N83" s="21">
        <v>1530.0</v>
      </c>
      <c r="O83" s="34">
        <f t="shared" si="1"/>
        <v>12979</v>
      </c>
      <c r="P83" s="35">
        <f t="shared" si="2"/>
        <v>1.72</v>
      </c>
      <c r="Q83" s="35">
        <f t="shared" si="3"/>
        <v>0.24</v>
      </c>
      <c r="R83" s="35">
        <f t="shared" si="4"/>
        <v>17.908</v>
      </c>
      <c r="S83" s="35">
        <f t="shared" si="5"/>
        <v>7</v>
      </c>
      <c r="T83" s="35">
        <f t="shared" si="6"/>
        <v>22.134</v>
      </c>
      <c r="U83" s="35">
        <f t="shared" si="7"/>
        <v>14.742</v>
      </c>
      <c r="V83" s="35">
        <f t="shared" si="8"/>
        <v>45.3009</v>
      </c>
      <c r="W83" s="35">
        <f t="shared" si="9"/>
        <v>13.585</v>
      </c>
      <c r="X83" s="35">
        <f t="shared" si="10"/>
        <v>9.867</v>
      </c>
      <c r="Y83" s="35">
        <f t="shared" si="11"/>
        <v>4.368</v>
      </c>
      <c r="Z83" s="35">
        <f t="shared" si="12"/>
        <v>4.368</v>
      </c>
      <c r="AA83" s="35">
        <f t="shared" si="13"/>
        <v>7.644</v>
      </c>
      <c r="AB83" s="35">
        <f t="shared" si="14"/>
        <v>11.31</v>
      </c>
      <c r="AC83" s="35">
        <f t="shared" si="15"/>
        <v>8.415</v>
      </c>
      <c r="AD83" s="36">
        <f t="shared" si="16"/>
        <v>168.6019</v>
      </c>
      <c r="AE83" s="37">
        <f t="shared" si="17"/>
        <v>0.04225611529</v>
      </c>
    </row>
    <row r="84" ht="15.75" customHeight="1">
      <c r="A84" s="32" t="s">
        <v>265</v>
      </c>
      <c r="B84" s="19" t="s">
        <v>200</v>
      </c>
      <c r="C84" s="19" t="s">
        <v>208</v>
      </c>
      <c r="D84" s="40">
        <v>44521.0</v>
      </c>
      <c r="E84" s="21">
        <v>2120.0</v>
      </c>
      <c r="F84" s="21">
        <v>7200.0</v>
      </c>
      <c r="G84" s="21">
        <v>1820.0</v>
      </c>
      <c r="H84" s="21">
        <v>5880.0</v>
      </c>
      <c r="I84" s="21">
        <v>5386.0</v>
      </c>
      <c r="J84" s="21">
        <v>3749.0</v>
      </c>
      <c r="K84" s="21">
        <v>3375.0</v>
      </c>
      <c r="L84" s="21">
        <v>2340.0</v>
      </c>
      <c r="M84" s="21">
        <v>2250.0</v>
      </c>
      <c r="N84" s="21">
        <v>3360.0</v>
      </c>
      <c r="O84" s="34">
        <f t="shared" si="1"/>
        <v>37480</v>
      </c>
      <c r="P84" s="35">
        <f t="shared" si="2"/>
        <v>9.116</v>
      </c>
      <c r="Q84" s="35">
        <f t="shared" si="3"/>
        <v>1.272</v>
      </c>
      <c r="R84" s="35">
        <f t="shared" si="4"/>
        <v>53.28</v>
      </c>
      <c r="S84" s="35">
        <f t="shared" si="5"/>
        <v>18.2</v>
      </c>
      <c r="T84" s="35">
        <f t="shared" si="6"/>
        <v>69.972</v>
      </c>
      <c r="U84" s="35">
        <f t="shared" si="7"/>
        <v>42.0108</v>
      </c>
      <c r="V84" s="35">
        <f t="shared" si="8"/>
        <v>142.8369</v>
      </c>
      <c r="W84" s="35">
        <f t="shared" si="9"/>
        <v>32.0625</v>
      </c>
      <c r="X84" s="35">
        <f t="shared" si="10"/>
        <v>23.2875</v>
      </c>
      <c r="Y84" s="35">
        <f t="shared" si="11"/>
        <v>13.104</v>
      </c>
      <c r="Z84" s="35">
        <f t="shared" si="12"/>
        <v>13.104</v>
      </c>
      <c r="AA84" s="35">
        <f t="shared" si="13"/>
        <v>22.05</v>
      </c>
      <c r="AB84" s="35">
        <f t="shared" si="14"/>
        <v>32.625</v>
      </c>
      <c r="AC84" s="35">
        <f t="shared" si="15"/>
        <v>18.48</v>
      </c>
      <c r="AD84" s="36">
        <f t="shared" si="16"/>
        <v>491.4007</v>
      </c>
      <c r="AE84" s="37">
        <f t="shared" si="17"/>
        <v>0.1231580702</v>
      </c>
    </row>
    <row r="85" ht="15.75" customHeight="1">
      <c r="A85" s="32" t="s">
        <v>265</v>
      </c>
      <c r="B85" s="19" t="s">
        <v>200</v>
      </c>
      <c r="C85" s="19" t="s">
        <v>205</v>
      </c>
      <c r="D85" s="40">
        <v>44521.0</v>
      </c>
      <c r="E85" s="21">
        <v>1440.0</v>
      </c>
      <c r="F85" s="21">
        <v>4380.0</v>
      </c>
      <c r="G85" s="21">
        <v>1225.0</v>
      </c>
      <c r="H85" s="21">
        <v>3280.0</v>
      </c>
      <c r="I85" s="21">
        <v>3338.0</v>
      </c>
      <c r="J85" s="21">
        <v>2171.0</v>
      </c>
      <c r="K85" s="21">
        <v>2660.0</v>
      </c>
      <c r="L85" s="21">
        <v>1400.0</v>
      </c>
      <c r="M85" s="21">
        <v>1390.0</v>
      </c>
      <c r="N85" s="21">
        <v>2740.0</v>
      </c>
      <c r="O85" s="34">
        <f t="shared" si="1"/>
        <v>24024</v>
      </c>
      <c r="P85" s="35">
        <f t="shared" si="2"/>
        <v>6.192</v>
      </c>
      <c r="Q85" s="35">
        <f t="shared" si="3"/>
        <v>0.864</v>
      </c>
      <c r="R85" s="35">
        <f t="shared" si="4"/>
        <v>32.412</v>
      </c>
      <c r="S85" s="35">
        <f t="shared" si="5"/>
        <v>12.25</v>
      </c>
      <c r="T85" s="35">
        <f t="shared" si="6"/>
        <v>39.032</v>
      </c>
      <c r="U85" s="35">
        <f t="shared" si="7"/>
        <v>26.0364</v>
      </c>
      <c r="V85" s="35">
        <f t="shared" si="8"/>
        <v>82.7151</v>
      </c>
      <c r="W85" s="35">
        <f t="shared" si="9"/>
        <v>25.27</v>
      </c>
      <c r="X85" s="35">
        <f t="shared" si="10"/>
        <v>18.354</v>
      </c>
      <c r="Y85" s="35">
        <f t="shared" si="11"/>
        <v>7.84</v>
      </c>
      <c r="Z85" s="35">
        <f t="shared" si="12"/>
        <v>7.84</v>
      </c>
      <c r="AA85" s="35">
        <f t="shared" si="13"/>
        <v>13.622</v>
      </c>
      <c r="AB85" s="35">
        <f t="shared" si="14"/>
        <v>20.155</v>
      </c>
      <c r="AC85" s="35">
        <f t="shared" si="15"/>
        <v>15.07</v>
      </c>
      <c r="AD85" s="36">
        <f t="shared" si="16"/>
        <v>307.6525</v>
      </c>
      <c r="AE85" s="37">
        <f t="shared" si="17"/>
        <v>0.07710588972</v>
      </c>
    </row>
    <row r="86" ht="15.75" customHeight="1">
      <c r="A86" s="32" t="s">
        <v>265</v>
      </c>
      <c r="B86" s="19" t="s">
        <v>200</v>
      </c>
      <c r="C86" s="19" t="s">
        <v>209</v>
      </c>
      <c r="D86" s="40">
        <v>44521.0</v>
      </c>
      <c r="E86" s="21">
        <v>720.0</v>
      </c>
      <c r="F86" s="21">
        <v>2480.0</v>
      </c>
      <c r="G86" s="21">
        <v>725.0</v>
      </c>
      <c r="H86" s="21">
        <v>2000.0</v>
      </c>
      <c r="I86" s="21">
        <v>1968.0</v>
      </c>
      <c r="J86" s="21">
        <v>1308.0</v>
      </c>
      <c r="K86" s="21">
        <v>1435.0</v>
      </c>
      <c r="L86" s="21">
        <v>770.0</v>
      </c>
      <c r="M86" s="21">
        <v>770.0</v>
      </c>
      <c r="N86" s="21">
        <v>1550.0</v>
      </c>
      <c r="O86" s="34">
        <f t="shared" si="1"/>
        <v>13726</v>
      </c>
      <c r="P86" s="35">
        <f t="shared" si="2"/>
        <v>3.096</v>
      </c>
      <c r="Q86" s="35">
        <f t="shared" si="3"/>
        <v>0.432</v>
      </c>
      <c r="R86" s="35">
        <f t="shared" si="4"/>
        <v>18.352</v>
      </c>
      <c r="S86" s="35">
        <f t="shared" si="5"/>
        <v>7.25</v>
      </c>
      <c r="T86" s="35">
        <f t="shared" si="6"/>
        <v>23.8</v>
      </c>
      <c r="U86" s="35">
        <f t="shared" si="7"/>
        <v>15.3504</v>
      </c>
      <c r="V86" s="35">
        <f t="shared" si="8"/>
        <v>49.8348</v>
      </c>
      <c r="W86" s="35">
        <f t="shared" si="9"/>
        <v>13.6325</v>
      </c>
      <c r="X86" s="35">
        <f t="shared" si="10"/>
        <v>9.9015</v>
      </c>
      <c r="Y86" s="35">
        <f t="shared" si="11"/>
        <v>4.312</v>
      </c>
      <c r="Z86" s="35">
        <f t="shared" si="12"/>
        <v>4.312</v>
      </c>
      <c r="AA86" s="35">
        <f t="shared" si="13"/>
        <v>7.546</v>
      </c>
      <c r="AB86" s="35">
        <f t="shared" si="14"/>
        <v>11.165</v>
      </c>
      <c r="AC86" s="35">
        <f t="shared" si="15"/>
        <v>8.525</v>
      </c>
      <c r="AD86" s="36">
        <f t="shared" si="16"/>
        <v>177.5092</v>
      </c>
      <c r="AE86" s="37">
        <f t="shared" si="17"/>
        <v>0.0444885213</v>
      </c>
    </row>
    <row r="87" ht="15.75" customHeight="1">
      <c r="A87" s="32" t="s">
        <v>265</v>
      </c>
      <c r="B87" s="19" t="s">
        <v>200</v>
      </c>
      <c r="C87" s="19" t="s">
        <v>204</v>
      </c>
      <c r="D87" s="40">
        <v>44521.0</v>
      </c>
      <c r="E87" s="21">
        <v>1340.0</v>
      </c>
      <c r="F87" s="21">
        <v>5550.0</v>
      </c>
      <c r="G87" s="21">
        <v>1295.0</v>
      </c>
      <c r="H87" s="21">
        <v>4140.0</v>
      </c>
      <c r="I87" s="21">
        <v>4074.0</v>
      </c>
      <c r="J87" s="21">
        <v>2685.0</v>
      </c>
      <c r="K87" s="21">
        <v>2700.0</v>
      </c>
      <c r="L87" s="21">
        <v>1735.0</v>
      </c>
      <c r="M87" s="21">
        <v>1735.0</v>
      </c>
      <c r="N87" s="21">
        <v>2700.0</v>
      </c>
      <c r="O87" s="34">
        <f t="shared" si="1"/>
        <v>27954</v>
      </c>
      <c r="P87" s="35">
        <f t="shared" si="2"/>
        <v>5.762</v>
      </c>
      <c r="Q87" s="35">
        <f t="shared" si="3"/>
        <v>0.804</v>
      </c>
      <c r="R87" s="35">
        <f t="shared" si="4"/>
        <v>41.07</v>
      </c>
      <c r="S87" s="35">
        <f t="shared" si="5"/>
        <v>12.95</v>
      </c>
      <c r="T87" s="35">
        <f t="shared" si="6"/>
        <v>49.266</v>
      </c>
      <c r="U87" s="35">
        <f t="shared" si="7"/>
        <v>31.7772</v>
      </c>
      <c r="V87" s="35">
        <f t="shared" si="8"/>
        <v>102.2985</v>
      </c>
      <c r="W87" s="35">
        <f t="shared" si="9"/>
        <v>25.65</v>
      </c>
      <c r="X87" s="35">
        <f t="shared" si="10"/>
        <v>18.63</v>
      </c>
      <c r="Y87" s="35">
        <f t="shared" si="11"/>
        <v>9.716</v>
      </c>
      <c r="Z87" s="35">
        <f t="shared" si="12"/>
        <v>9.716</v>
      </c>
      <c r="AA87" s="35">
        <f t="shared" si="13"/>
        <v>17.003</v>
      </c>
      <c r="AB87" s="35">
        <f t="shared" si="14"/>
        <v>25.1575</v>
      </c>
      <c r="AC87" s="35">
        <f t="shared" si="15"/>
        <v>14.85</v>
      </c>
      <c r="AD87" s="36">
        <f t="shared" si="16"/>
        <v>364.6502</v>
      </c>
      <c r="AE87" s="37">
        <f t="shared" si="17"/>
        <v>0.09139102757</v>
      </c>
    </row>
    <row r="88" ht="15.75" customHeight="1">
      <c r="A88" s="32" t="s">
        <v>265</v>
      </c>
      <c r="B88" s="19" t="s">
        <v>200</v>
      </c>
      <c r="C88" s="19" t="s">
        <v>206</v>
      </c>
      <c r="D88" s="40">
        <v>44521.0</v>
      </c>
      <c r="E88" s="21">
        <v>980.0</v>
      </c>
      <c r="F88" s="21">
        <v>5570.0</v>
      </c>
      <c r="G88" s="21">
        <v>1535.0</v>
      </c>
      <c r="H88" s="21">
        <v>4290.0</v>
      </c>
      <c r="I88" s="21">
        <v>4286.0</v>
      </c>
      <c r="J88" s="21">
        <v>2731.0</v>
      </c>
      <c r="K88" s="21">
        <v>2640.0</v>
      </c>
      <c r="L88" s="21">
        <v>1650.0</v>
      </c>
      <c r="M88" s="21">
        <v>1640.0</v>
      </c>
      <c r="N88" s="21">
        <v>3060.0</v>
      </c>
      <c r="O88" s="34">
        <f t="shared" si="1"/>
        <v>28382</v>
      </c>
      <c r="P88" s="35">
        <f t="shared" si="2"/>
        <v>4.214</v>
      </c>
      <c r="Q88" s="35">
        <f t="shared" si="3"/>
        <v>0.588</v>
      </c>
      <c r="R88" s="35">
        <f t="shared" si="4"/>
        <v>41.218</v>
      </c>
      <c r="S88" s="35">
        <f t="shared" si="5"/>
        <v>15.35</v>
      </c>
      <c r="T88" s="35">
        <f t="shared" si="6"/>
        <v>51.051</v>
      </c>
      <c r="U88" s="35">
        <f t="shared" si="7"/>
        <v>33.4308</v>
      </c>
      <c r="V88" s="35">
        <f t="shared" si="8"/>
        <v>104.0511</v>
      </c>
      <c r="W88" s="35">
        <f t="shared" si="9"/>
        <v>25.08</v>
      </c>
      <c r="X88" s="35">
        <f t="shared" si="10"/>
        <v>18.216</v>
      </c>
      <c r="Y88" s="35">
        <f t="shared" si="11"/>
        <v>9.24</v>
      </c>
      <c r="Z88" s="35">
        <f t="shared" si="12"/>
        <v>9.24</v>
      </c>
      <c r="AA88" s="35">
        <f t="shared" si="13"/>
        <v>16.072</v>
      </c>
      <c r="AB88" s="35">
        <f t="shared" si="14"/>
        <v>23.78</v>
      </c>
      <c r="AC88" s="35">
        <f t="shared" si="15"/>
        <v>16.83</v>
      </c>
      <c r="AD88" s="36">
        <f t="shared" si="16"/>
        <v>368.3609</v>
      </c>
      <c r="AE88" s="37">
        <f t="shared" si="17"/>
        <v>0.09232102757</v>
      </c>
    </row>
    <row r="89" ht="15.75" customHeight="1">
      <c r="A89" s="32" t="s">
        <v>265</v>
      </c>
      <c r="B89" s="19" t="s">
        <v>200</v>
      </c>
      <c r="C89" s="19" t="s">
        <v>200</v>
      </c>
      <c r="D89" s="40">
        <v>44521.0</v>
      </c>
      <c r="E89" s="21">
        <v>1800.0</v>
      </c>
      <c r="F89" s="21">
        <v>9800.0</v>
      </c>
      <c r="G89" s="21">
        <v>2715.0</v>
      </c>
      <c r="H89" s="21">
        <v>7870.0</v>
      </c>
      <c r="I89" s="21">
        <v>7920.0</v>
      </c>
      <c r="J89" s="21">
        <v>5059.0</v>
      </c>
      <c r="K89" s="21">
        <v>4265.0</v>
      </c>
      <c r="L89" s="21">
        <v>2720.0</v>
      </c>
      <c r="M89" s="21">
        <v>2730.0</v>
      </c>
      <c r="N89" s="21">
        <v>4640.0</v>
      </c>
      <c r="O89" s="34">
        <f t="shared" si="1"/>
        <v>49519</v>
      </c>
      <c r="P89" s="35">
        <f t="shared" si="2"/>
        <v>7.74</v>
      </c>
      <c r="Q89" s="35">
        <f t="shared" si="3"/>
        <v>1.08</v>
      </c>
      <c r="R89" s="35">
        <f t="shared" si="4"/>
        <v>72.52</v>
      </c>
      <c r="S89" s="35">
        <f t="shared" si="5"/>
        <v>27.15</v>
      </c>
      <c r="T89" s="35">
        <f t="shared" si="6"/>
        <v>93.653</v>
      </c>
      <c r="U89" s="35">
        <f t="shared" si="7"/>
        <v>61.776</v>
      </c>
      <c r="V89" s="35">
        <f t="shared" si="8"/>
        <v>192.7479</v>
      </c>
      <c r="W89" s="35">
        <f t="shared" si="9"/>
        <v>40.5175</v>
      </c>
      <c r="X89" s="35">
        <f t="shared" si="10"/>
        <v>29.4285</v>
      </c>
      <c r="Y89" s="35">
        <f t="shared" si="11"/>
        <v>15.232</v>
      </c>
      <c r="Z89" s="35">
        <f t="shared" si="12"/>
        <v>15.232</v>
      </c>
      <c r="AA89" s="35">
        <f t="shared" si="13"/>
        <v>26.754</v>
      </c>
      <c r="AB89" s="35">
        <f t="shared" si="14"/>
        <v>39.585</v>
      </c>
      <c r="AC89" s="35">
        <f t="shared" si="15"/>
        <v>25.52</v>
      </c>
      <c r="AD89" s="36">
        <f t="shared" si="16"/>
        <v>648.9359</v>
      </c>
      <c r="AE89" s="37">
        <f t="shared" si="17"/>
        <v>0.1626405764</v>
      </c>
    </row>
    <row r="90" ht="15.75" customHeight="1">
      <c r="A90" s="32" t="s">
        <v>265</v>
      </c>
      <c r="B90" s="19" t="s">
        <v>200</v>
      </c>
      <c r="C90" s="19" t="s">
        <v>201</v>
      </c>
      <c r="D90" s="40">
        <v>44551.0</v>
      </c>
      <c r="E90" s="21">
        <v>2220.0</v>
      </c>
      <c r="F90" s="21">
        <v>6460.0</v>
      </c>
      <c r="G90" s="21">
        <v>1855.0</v>
      </c>
      <c r="H90" s="21">
        <v>4900.0</v>
      </c>
      <c r="I90" s="21">
        <v>4732.0</v>
      </c>
      <c r="J90" s="21">
        <v>3038.0</v>
      </c>
      <c r="K90" s="21">
        <v>3605.0</v>
      </c>
      <c r="L90" s="21">
        <v>1930.0</v>
      </c>
      <c r="M90" s="21">
        <v>1280.0</v>
      </c>
      <c r="N90" s="21">
        <v>3530.0</v>
      </c>
      <c r="O90" s="34">
        <f t="shared" si="1"/>
        <v>33550</v>
      </c>
      <c r="P90" s="35">
        <f t="shared" si="2"/>
        <v>9.546</v>
      </c>
      <c r="Q90" s="35">
        <f t="shared" si="3"/>
        <v>1.332</v>
      </c>
      <c r="R90" s="35">
        <f t="shared" si="4"/>
        <v>47.804</v>
      </c>
      <c r="S90" s="35">
        <f t="shared" si="5"/>
        <v>18.55</v>
      </c>
      <c r="T90" s="35">
        <f t="shared" si="6"/>
        <v>58.31</v>
      </c>
      <c r="U90" s="35">
        <f t="shared" si="7"/>
        <v>36.9096</v>
      </c>
      <c r="V90" s="35">
        <f t="shared" si="8"/>
        <v>115.7478</v>
      </c>
      <c r="W90" s="35">
        <f t="shared" si="9"/>
        <v>34.2475</v>
      </c>
      <c r="X90" s="35">
        <f t="shared" si="10"/>
        <v>24.8745</v>
      </c>
      <c r="Y90" s="35">
        <f t="shared" si="11"/>
        <v>10.808</v>
      </c>
      <c r="Z90" s="35">
        <f t="shared" si="12"/>
        <v>10.808</v>
      </c>
      <c r="AA90" s="35">
        <f t="shared" si="13"/>
        <v>12.544</v>
      </c>
      <c r="AB90" s="35">
        <f t="shared" si="14"/>
        <v>18.56</v>
      </c>
      <c r="AC90" s="35">
        <f t="shared" si="15"/>
        <v>19.415</v>
      </c>
      <c r="AD90" s="36">
        <f t="shared" si="16"/>
        <v>419.4564</v>
      </c>
      <c r="AE90" s="37">
        <f t="shared" si="17"/>
        <v>0.1051269173</v>
      </c>
    </row>
    <row r="91" ht="15.75" customHeight="1">
      <c r="A91" s="32" t="s">
        <v>265</v>
      </c>
      <c r="B91" s="19" t="s">
        <v>200</v>
      </c>
      <c r="C91" s="19" t="s">
        <v>209</v>
      </c>
      <c r="D91" s="40">
        <v>44551.0</v>
      </c>
      <c r="E91" s="21">
        <v>900.0</v>
      </c>
      <c r="F91" s="21">
        <v>2540.0</v>
      </c>
      <c r="G91" s="21">
        <v>715.0</v>
      </c>
      <c r="H91" s="21">
        <v>2010.0</v>
      </c>
      <c r="I91" s="21">
        <v>2008.0</v>
      </c>
      <c r="J91" s="21">
        <v>1348.0</v>
      </c>
      <c r="K91" s="21">
        <v>1410.0</v>
      </c>
      <c r="L91" s="21">
        <v>730.0</v>
      </c>
      <c r="M91" s="21">
        <v>730.0</v>
      </c>
      <c r="N91" s="21">
        <v>1400.0</v>
      </c>
      <c r="O91" s="34">
        <f t="shared" si="1"/>
        <v>13791</v>
      </c>
      <c r="P91" s="35">
        <f t="shared" si="2"/>
        <v>3.87</v>
      </c>
      <c r="Q91" s="35">
        <f t="shared" si="3"/>
        <v>0.54</v>
      </c>
      <c r="R91" s="35">
        <f t="shared" si="4"/>
        <v>18.796</v>
      </c>
      <c r="S91" s="35">
        <f t="shared" si="5"/>
        <v>7.15</v>
      </c>
      <c r="T91" s="35">
        <f t="shared" si="6"/>
        <v>23.919</v>
      </c>
      <c r="U91" s="35">
        <f t="shared" si="7"/>
        <v>15.6624</v>
      </c>
      <c r="V91" s="35">
        <f t="shared" si="8"/>
        <v>51.3588</v>
      </c>
      <c r="W91" s="35">
        <f t="shared" si="9"/>
        <v>13.395</v>
      </c>
      <c r="X91" s="35">
        <f t="shared" si="10"/>
        <v>9.729</v>
      </c>
      <c r="Y91" s="35">
        <f t="shared" si="11"/>
        <v>4.088</v>
      </c>
      <c r="Z91" s="35">
        <f t="shared" si="12"/>
        <v>4.088</v>
      </c>
      <c r="AA91" s="35">
        <f t="shared" si="13"/>
        <v>7.154</v>
      </c>
      <c r="AB91" s="35">
        <f t="shared" si="14"/>
        <v>10.585</v>
      </c>
      <c r="AC91" s="35">
        <f t="shared" si="15"/>
        <v>7.7</v>
      </c>
      <c r="AD91" s="36">
        <f t="shared" si="16"/>
        <v>178.0352</v>
      </c>
      <c r="AE91" s="37">
        <f t="shared" si="17"/>
        <v>0.04462035088</v>
      </c>
    </row>
    <row r="92" ht="15.75" customHeight="1">
      <c r="A92" s="32" t="s">
        <v>265</v>
      </c>
      <c r="B92" s="19" t="s">
        <v>200</v>
      </c>
      <c r="C92" s="19" t="s">
        <v>200</v>
      </c>
      <c r="D92" s="40">
        <v>44551.0</v>
      </c>
      <c r="E92" s="21">
        <v>3740.0</v>
      </c>
      <c r="F92" s="21">
        <v>9900.0</v>
      </c>
      <c r="G92" s="21">
        <v>2935.0</v>
      </c>
      <c r="H92" s="21">
        <v>8470.0</v>
      </c>
      <c r="I92" s="21">
        <v>8246.0</v>
      </c>
      <c r="J92" s="21">
        <v>5193.0</v>
      </c>
      <c r="K92" s="21">
        <v>4700.0</v>
      </c>
      <c r="L92" s="21">
        <v>2700.0</v>
      </c>
      <c r="M92" s="21">
        <v>1070.0</v>
      </c>
      <c r="N92" s="21">
        <v>4690.0</v>
      </c>
      <c r="O92" s="34">
        <f t="shared" si="1"/>
        <v>51644</v>
      </c>
      <c r="P92" s="35">
        <f t="shared" si="2"/>
        <v>16.082</v>
      </c>
      <c r="Q92" s="35">
        <f t="shared" si="3"/>
        <v>2.244</v>
      </c>
      <c r="R92" s="35">
        <f t="shared" si="4"/>
        <v>73.26</v>
      </c>
      <c r="S92" s="35">
        <f t="shared" si="5"/>
        <v>29.35</v>
      </c>
      <c r="T92" s="35">
        <f t="shared" si="6"/>
        <v>100.793</v>
      </c>
      <c r="U92" s="35">
        <f t="shared" si="7"/>
        <v>64.3188</v>
      </c>
      <c r="V92" s="35">
        <f t="shared" si="8"/>
        <v>197.8533</v>
      </c>
      <c r="W92" s="35">
        <f t="shared" si="9"/>
        <v>44.65</v>
      </c>
      <c r="X92" s="35">
        <f t="shared" si="10"/>
        <v>32.43</v>
      </c>
      <c r="Y92" s="35">
        <f t="shared" si="11"/>
        <v>15.12</v>
      </c>
      <c r="Z92" s="35">
        <f t="shared" si="12"/>
        <v>15.12</v>
      </c>
      <c r="AA92" s="35">
        <f t="shared" si="13"/>
        <v>10.486</v>
      </c>
      <c r="AB92" s="35">
        <f t="shared" si="14"/>
        <v>15.515</v>
      </c>
      <c r="AC92" s="35">
        <f t="shared" si="15"/>
        <v>25.795</v>
      </c>
      <c r="AD92" s="36">
        <f t="shared" si="16"/>
        <v>643.0171</v>
      </c>
      <c r="AE92" s="37">
        <f t="shared" si="17"/>
        <v>0.1611571679</v>
      </c>
    </row>
    <row r="93" ht="15.75" customHeight="1">
      <c r="A93" s="32" t="s">
        <v>265</v>
      </c>
      <c r="B93" s="19" t="s">
        <v>200</v>
      </c>
      <c r="C93" s="19" t="s">
        <v>206</v>
      </c>
      <c r="D93" s="40">
        <v>44551.0</v>
      </c>
      <c r="E93" s="21">
        <v>2040.0</v>
      </c>
      <c r="F93" s="21">
        <v>5720.0</v>
      </c>
      <c r="G93" s="21">
        <v>1635.0</v>
      </c>
      <c r="H93" s="21">
        <v>4400.0</v>
      </c>
      <c r="I93" s="21">
        <v>4386.0</v>
      </c>
      <c r="J93" s="21">
        <v>2884.0</v>
      </c>
      <c r="K93" s="21">
        <v>2750.0</v>
      </c>
      <c r="L93" s="21">
        <v>1780.0</v>
      </c>
      <c r="M93" s="21">
        <v>1150.0</v>
      </c>
      <c r="N93" s="21">
        <v>3290.0</v>
      </c>
      <c r="O93" s="34">
        <f t="shared" si="1"/>
        <v>30035</v>
      </c>
      <c r="P93" s="35">
        <f t="shared" si="2"/>
        <v>8.772</v>
      </c>
      <c r="Q93" s="35">
        <f t="shared" si="3"/>
        <v>1.224</v>
      </c>
      <c r="R93" s="35">
        <f t="shared" si="4"/>
        <v>42.328</v>
      </c>
      <c r="S93" s="35">
        <f t="shared" si="5"/>
        <v>16.35</v>
      </c>
      <c r="T93" s="35">
        <f t="shared" si="6"/>
        <v>52.36</v>
      </c>
      <c r="U93" s="35">
        <f t="shared" si="7"/>
        <v>34.2108</v>
      </c>
      <c r="V93" s="35">
        <f t="shared" si="8"/>
        <v>109.8804</v>
      </c>
      <c r="W93" s="35">
        <f t="shared" si="9"/>
        <v>26.125</v>
      </c>
      <c r="X93" s="35">
        <f t="shared" si="10"/>
        <v>18.975</v>
      </c>
      <c r="Y93" s="35">
        <f t="shared" si="11"/>
        <v>9.968</v>
      </c>
      <c r="Z93" s="35">
        <f t="shared" si="12"/>
        <v>9.968</v>
      </c>
      <c r="AA93" s="35">
        <f t="shared" si="13"/>
        <v>11.27</v>
      </c>
      <c r="AB93" s="35">
        <f t="shared" si="14"/>
        <v>16.675</v>
      </c>
      <c r="AC93" s="35">
        <f t="shared" si="15"/>
        <v>18.095</v>
      </c>
      <c r="AD93" s="36">
        <f t="shared" si="16"/>
        <v>376.2012</v>
      </c>
      <c r="AE93" s="37">
        <f t="shared" si="17"/>
        <v>0.09428601504</v>
      </c>
    </row>
    <row r="94" ht="15.75" customHeight="1">
      <c r="A94" s="32" t="s">
        <v>265</v>
      </c>
      <c r="B94" s="19" t="s">
        <v>200</v>
      </c>
      <c r="C94" s="19" t="s">
        <v>205</v>
      </c>
      <c r="D94" s="40">
        <v>44551.0</v>
      </c>
      <c r="E94" s="21">
        <v>1780.0</v>
      </c>
      <c r="F94" s="21">
        <v>4380.0</v>
      </c>
      <c r="G94" s="21">
        <v>1235.0</v>
      </c>
      <c r="H94" s="21">
        <v>3430.0</v>
      </c>
      <c r="I94" s="21">
        <v>3328.0</v>
      </c>
      <c r="J94" s="21">
        <v>2136.0</v>
      </c>
      <c r="K94" s="21">
        <v>2610.0</v>
      </c>
      <c r="L94" s="21">
        <v>1470.0</v>
      </c>
      <c r="M94" s="21">
        <v>1280.0</v>
      </c>
      <c r="N94" s="21">
        <v>2660.0</v>
      </c>
      <c r="O94" s="34">
        <f t="shared" si="1"/>
        <v>24309</v>
      </c>
      <c r="P94" s="35">
        <f t="shared" si="2"/>
        <v>7.654</v>
      </c>
      <c r="Q94" s="35">
        <f t="shared" si="3"/>
        <v>1.068</v>
      </c>
      <c r="R94" s="35">
        <f t="shared" si="4"/>
        <v>32.412</v>
      </c>
      <c r="S94" s="35">
        <f t="shared" si="5"/>
        <v>12.35</v>
      </c>
      <c r="T94" s="35">
        <f t="shared" si="6"/>
        <v>40.817</v>
      </c>
      <c r="U94" s="35">
        <f t="shared" si="7"/>
        <v>25.9584</v>
      </c>
      <c r="V94" s="35">
        <f t="shared" si="8"/>
        <v>81.3816</v>
      </c>
      <c r="W94" s="35">
        <f t="shared" si="9"/>
        <v>24.795</v>
      </c>
      <c r="X94" s="35">
        <f t="shared" si="10"/>
        <v>18.009</v>
      </c>
      <c r="Y94" s="35">
        <f t="shared" si="11"/>
        <v>8.232</v>
      </c>
      <c r="Z94" s="35">
        <f t="shared" si="12"/>
        <v>8.232</v>
      </c>
      <c r="AA94" s="35">
        <f t="shared" si="13"/>
        <v>12.544</v>
      </c>
      <c r="AB94" s="35">
        <f t="shared" si="14"/>
        <v>18.56</v>
      </c>
      <c r="AC94" s="35">
        <f t="shared" si="15"/>
        <v>14.63</v>
      </c>
      <c r="AD94" s="36">
        <f t="shared" si="16"/>
        <v>306.643</v>
      </c>
      <c r="AE94" s="37">
        <f t="shared" si="17"/>
        <v>0.07685288221</v>
      </c>
    </row>
    <row r="95" ht="15.75" customHeight="1">
      <c r="A95" s="32" t="s">
        <v>265</v>
      </c>
      <c r="B95" s="19" t="s">
        <v>200</v>
      </c>
      <c r="C95" s="19" t="s">
        <v>204</v>
      </c>
      <c r="D95" s="40">
        <v>44551.0</v>
      </c>
      <c r="E95" s="21">
        <v>1940.0</v>
      </c>
      <c r="F95" s="21">
        <v>5280.0</v>
      </c>
      <c r="G95" s="21">
        <v>1490.0</v>
      </c>
      <c r="H95" s="21">
        <v>4480.0</v>
      </c>
      <c r="I95" s="21">
        <v>4290.0</v>
      </c>
      <c r="J95" s="21">
        <v>2914.0</v>
      </c>
      <c r="K95" s="21">
        <v>2920.0</v>
      </c>
      <c r="L95" s="21">
        <v>1720.0</v>
      </c>
      <c r="M95" s="21">
        <v>920.0</v>
      </c>
      <c r="N95" s="21">
        <v>3230.0</v>
      </c>
      <c r="O95" s="34">
        <f t="shared" si="1"/>
        <v>29184</v>
      </c>
      <c r="P95" s="35">
        <f t="shared" si="2"/>
        <v>8.342</v>
      </c>
      <c r="Q95" s="35">
        <f t="shared" si="3"/>
        <v>1.164</v>
      </c>
      <c r="R95" s="35">
        <f t="shared" si="4"/>
        <v>39.072</v>
      </c>
      <c r="S95" s="35">
        <f t="shared" si="5"/>
        <v>14.9</v>
      </c>
      <c r="T95" s="35">
        <f t="shared" si="6"/>
        <v>53.312</v>
      </c>
      <c r="U95" s="35">
        <f t="shared" si="7"/>
        <v>33.462</v>
      </c>
      <c r="V95" s="35">
        <f t="shared" si="8"/>
        <v>111.0234</v>
      </c>
      <c r="W95" s="35">
        <f t="shared" si="9"/>
        <v>27.74</v>
      </c>
      <c r="X95" s="35">
        <f t="shared" si="10"/>
        <v>20.148</v>
      </c>
      <c r="Y95" s="35">
        <f t="shared" si="11"/>
        <v>9.632</v>
      </c>
      <c r="Z95" s="35">
        <f t="shared" si="12"/>
        <v>9.632</v>
      </c>
      <c r="AA95" s="35">
        <f t="shared" si="13"/>
        <v>9.016</v>
      </c>
      <c r="AB95" s="35">
        <f t="shared" si="14"/>
        <v>13.34</v>
      </c>
      <c r="AC95" s="35">
        <f t="shared" si="15"/>
        <v>17.765</v>
      </c>
      <c r="AD95" s="36">
        <f t="shared" si="16"/>
        <v>368.5484</v>
      </c>
      <c r="AE95" s="37">
        <f t="shared" si="17"/>
        <v>0.09236802005</v>
      </c>
    </row>
    <row r="96" ht="15.75" customHeight="1">
      <c r="A96" s="32" t="s">
        <v>265</v>
      </c>
      <c r="B96" s="19" t="s">
        <v>200</v>
      </c>
      <c r="C96" s="19" t="s">
        <v>207</v>
      </c>
      <c r="D96" s="40">
        <v>44551.0</v>
      </c>
      <c r="E96" s="21">
        <v>720.0</v>
      </c>
      <c r="F96" s="21">
        <v>2300.0</v>
      </c>
      <c r="G96" s="21">
        <v>660.0</v>
      </c>
      <c r="H96" s="21">
        <v>1810.0</v>
      </c>
      <c r="I96" s="21">
        <v>1860.0</v>
      </c>
      <c r="J96" s="21">
        <v>1134.0</v>
      </c>
      <c r="K96" s="21">
        <v>1265.0</v>
      </c>
      <c r="L96" s="21">
        <v>710.0</v>
      </c>
      <c r="M96" s="21">
        <v>720.0</v>
      </c>
      <c r="N96" s="21">
        <v>1520.0</v>
      </c>
      <c r="O96" s="34">
        <f t="shared" si="1"/>
        <v>12699</v>
      </c>
      <c r="P96" s="35">
        <f t="shared" si="2"/>
        <v>3.096</v>
      </c>
      <c r="Q96" s="35">
        <f t="shared" si="3"/>
        <v>0.432</v>
      </c>
      <c r="R96" s="35">
        <f t="shared" si="4"/>
        <v>17.02</v>
      </c>
      <c r="S96" s="35">
        <f t="shared" si="5"/>
        <v>6.6</v>
      </c>
      <c r="T96" s="35">
        <f t="shared" si="6"/>
        <v>21.539</v>
      </c>
      <c r="U96" s="35">
        <f t="shared" si="7"/>
        <v>14.508</v>
      </c>
      <c r="V96" s="35">
        <f t="shared" si="8"/>
        <v>43.2054</v>
      </c>
      <c r="W96" s="35">
        <f t="shared" si="9"/>
        <v>12.0175</v>
      </c>
      <c r="X96" s="35">
        <f t="shared" si="10"/>
        <v>8.7285</v>
      </c>
      <c r="Y96" s="35">
        <f t="shared" si="11"/>
        <v>3.976</v>
      </c>
      <c r="Z96" s="35">
        <f t="shared" si="12"/>
        <v>3.976</v>
      </c>
      <c r="AA96" s="35">
        <f t="shared" si="13"/>
        <v>7.056</v>
      </c>
      <c r="AB96" s="35">
        <f t="shared" si="14"/>
        <v>10.44</v>
      </c>
      <c r="AC96" s="35">
        <f t="shared" si="15"/>
        <v>8.36</v>
      </c>
      <c r="AD96" s="36">
        <f t="shared" si="16"/>
        <v>160.9544</v>
      </c>
      <c r="AE96" s="37">
        <f t="shared" si="17"/>
        <v>0.04033944862</v>
      </c>
    </row>
    <row r="97" ht="15.75" customHeight="1">
      <c r="A97" s="32" t="s">
        <v>265</v>
      </c>
      <c r="B97" s="19" t="s">
        <v>200</v>
      </c>
      <c r="C97" s="19" t="s">
        <v>208</v>
      </c>
      <c r="D97" s="40">
        <v>44551.0</v>
      </c>
      <c r="E97" s="21">
        <v>3040.0</v>
      </c>
      <c r="F97" s="21">
        <v>8320.0</v>
      </c>
      <c r="G97" s="21">
        <v>2395.0</v>
      </c>
      <c r="H97" s="21">
        <v>6090.0</v>
      </c>
      <c r="I97" s="21">
        <v>6292.0</v>
      </c>
      <c r="J97" s="21">
        <v>4187.0</v>
      </c>
      <c r="K97" s="21">
        <v>4685.0</v>
      </c>
      <c r="L97" s="21">
        <v>2740.0</v>
      </c>
      <c r="M97" s="21">
        <v>2470.0</v>
      </c>
      <c r="N97" s="21">
        <v>4230.0</v>
      </c>
      <c r="O97" s="34">
        <f t="shared" si="1"/>
        <v>44449</v>
      </c>
      <c r="P97" s="35">
        <f t="shared" si="2"/>
        <v>13.072</v>
      </c>
      <c r="Q97" s="35">
        <f t="shared" si="3"/>
        <v>1.824</v>
      </c>
      <c r="R97" s="35">
        <f t="shared" si="4"/>
        <v>61.568</v>
      </c>
      <c r="S97" s="35">
        <f t="shared" si="5"/>
        <v>23.95</v>
      </c>
      <c r="T97" s="35">
        <f t="shared" si="6"/>
        <v>72.471</v>
      </c>
      <c r="U97" s="35">
        <f t="shared" si="7"/>
        <v>49.0776</v>
      </c>
      <c r="V97" s="35">
        <f t="shared" si="8"/>
        <v>159.5247</v>
      </c>
      <c r="W97" s="35">
        <f t="shared" si="9"/>
        <v>44.5075</v>
      </c>
      <c r="X97" s="35">
        <f t="shared" si="10"/>
        <v>32.3265</v>
      </c>
      <c r="Y97" s="35">
        <f t="shared" si="11"/>
        <v>15.344</v>
      </c>
      <c r="Z97" s="35">
        <f t="shared" si="12"/>
        <v>15.344</v>
      </c>
      <c r="AA97" s="35">
        <f t="shared" si="13"/>
        <v>24.206</v>
      </c>
      <c r="AB97" s="35">
        <f t="shared" si="14"/>
        <v>35.815</v>
      </c>
      <c r="AC97" s="35">
        <f t="shared" si="15"/>
        <v>23.265</v>
      </c>
      <c r="AD97" s="36">
        <f t="shared" si="16"/>
        <v>572.2953</v>
      </c>
      <c r="AE97" s="37">
        <f t="shared" si="17"/>
        <v>0.143432406</v>
      </c>
    </row>
    <row r="98" ht="15.75" customHeight="1"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2"/>
      <c r="AE98" s="43"/>
    </row>
    <row r="99" ht="15.75" customHeight="1"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2"/>
      <c r="AE99" s="43"/>
    </row>
    <row r="100" ht="15.75" customHeight="1"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2"/>
      <c r="AE100" s="43"/>
    </row>
    <row r="101" ht="15.75" customHeight="1"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2"/>
      <c r="AE101" s="43"/>
    </row>
    <row r="102" ht="15.75" customHeight="1"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2"/>
      <c r="AE102" s="43"/>
    </row>
    <row r="103" ht="15.75" customHeight="1"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2"/>
      <c r="AE103" s="43"/>
    </row>
    <row r="104" ht="15.75" customHeight="1"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2"/>
      <c r="AE104" s="43"/>
    </row>
    <row r="105" ht="15.75" customHeight="1"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2"/>
      <c r="AE105" s="43"/>
    </row>
    <row r="106" ht="15.75" customHeight="1"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2"/>
      <c r="AE106" s="43"/>
    </row>
    <row r="107" ht="15.75" customHeight="1"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2"/>
      <c r="AE107" s="43"/>
    </row>
    <row r="108" ht="15.75" customHeight="1"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2"/>
      <c r="AE108" s="43"/>
    </row>
    <row r="109" ht="15.75" customHeight="1"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2"/>
      <c r="AE109" s="43"/>
    </row>
    <row r="110" ht="15.75" customHeight="1"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2"/>
      <c r="AE110" s="43"/>
    </row>
    <row r="111" ht="15.75" customHeight="1"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2"/>
      <c r="AE111" s="43"/>
    </row>
    <row r="112" ht="15.75" customHeight="1"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2"/>
      <c r="AE112" s="43"/>
    </row>
    <row r="113" ht="15.75" customHeight="1"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2"/>
      <c r="AE113" s="43"/>
    </row>
    <row r="114" ht="15.75" customHeight="1"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2"/>
      <c r="AE114" s="43"/>
    </row>
    <row r="115" ht="15.75" customHeight="1"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2"/>
      <c r="AE115" s="43"/>
    </row>
    <row r="116" ht="15.75" customHeight="1"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2"/>
      <c r="AE116" s="43"/>
    </row>
    <row r="117" ht="15.75" customHeight="1"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2"/>
      <c r="AE117" s="43"/>
    </row>
    <row r="118" ht="15.75" customHeight="1"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2"/>
      <c r="AE118" s="43"/>
    </row>
    <row r="119" ht="15.75" customHeight="1"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2"/>
      <c r="AE119" s="43"/>
    </row>
    <row r="120" ht="15.75" customHeight="1"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2"/>
      <c r="AE120" s="43"/>
    </row>
    <row r="121" ht="15.75" customHeight="1"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2"/>
      <c r="AE121" s="43"/>
    </row>
    <row r="122" ht="15.75" customHeight="1"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2"/>
      <c r="AE122" s="43"/>
    </row>
    <row r="123" ht="15.75" customHeight="1"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2"/>
      <c r="AE123" s="43"/>
    </row>
    <row r="124" ht="15.75" customHeight="1"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2"/>
      <c r="AE124" s="43"/>
    </row>
    <row r="125" ht="15.75" customHeight="1"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2"/>
      <c r="AE125" s="43"/>
    </row>
    <row r="126" ht="15.75" customHeight="1"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2"/>
      <c r="AE126" s="43"/>
    </row>
    <row r="127" ht="15.75" customHeight="1"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2"/>
      <c r="AE127" s="43"/>
    </row>
    <row r="128" ht="15.75" customHeight="1"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2"/>
      <c r="AE128" s="43"/>
    </row>
    <row r="129" ht="15.75" customHeight="1"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2"/>
      <c r="AE129" s="43"/>
    </row>
    <row r="130" ht="15.75" customHeight="1"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2"/>
      <c r="AE130" s="43"/>
    </row>
    <row r="131" ht="15.75" customHeight="1"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2"/>
      <c r="AE131" s="43"/>
    </row>
    <row r="132" ht="15.75" customHeight="1"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2"/>
      <c r="AE132" s="43"/>
    </row>
    <row r="133" ht="15.75" customHeight="1"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2"/>
      <c r="AE133" s="43"/>
    </row>
    <row r="134" ht="15.75" customHeight="1"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2"/>
      <c r="AE134" s="43"/>
    </row>
    <row r="135" ht="15.75" customHeight="1"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2"/>
      <c r="AE135" s="43"/>
    </row>
    <row r="136" ht="15.75" customHeight="1"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2"/>
      <c r="AE136" s="43"/>
    </row>
    <row r="137" ht="15.75" customHeight="1"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2"/>
      <c r="AE137" s="43"/>
    </row>
    <row r="138" ht="15.75" customHeight="1"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2"/>
      <c r="AE138" s="43"/>
    </row>
    <row r="139" ht="15.75" customHeight="1"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2"/>
      <c r="AE139" s="43"/>
    </row>
    <row r="140" ht="15.75" customHeight="1"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2"/>
      <c r="AE140" s="43"/>
    </row>
    <row r="141" ht="15.75" customHeight="1"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2"/>
      <c r="AE141" s="43"/>
    </row>
    <row r="142" ht="15.75" customHeight="1"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2"/>
      <c r="AE142" s="43"/>
    </row>
    <row r="143" ht="15.75" customHeight="1"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2"/>
      <c r="AE143" s="43"/>
    </row>
    <row r="144" ht="15.75" customHeight="1"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2"/>
      <c r="AE144" s="43"/>
    </row>
    <row r="145" ht="15.75" customHeight="1"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2"/>
      <c r="AE145" s="43"/>
    </row>
    <row r="146" ht="15.75" customHeight="1"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2"/>
      <c r="AE146" s="43"/>
    </row>
    <row r="147" ht="15.75" customHeight="1"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2"/>
      <c r="AE147" s="43"/>
    </row>
    <row r="148" ht="15.75" customHeight="1"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2"/>
      <c r="AE148" s="43"/>
    </row>
    <row r="149" ht="15.75" customHeight="1"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2"/>
      <c r="AE149" s="43"/>
    </row>
    <row r="150" ht="15.75" customHeight="1"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2"/>
      <c r="AE150" s="43"/>
    </row>
    <row r="151" ht="15.75" customHeight="1"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2"/>
      <c r="AE151" s="43"/>
    </row>
    <row r="152" ht="15.75" customHeight="1"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2"/>
      <c r="AE152" s="43"/>
    </row>
    <row r="153" ht="15.75" customHeight="1"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2"/>
      <c r="AE153" s="43"/>
    </row>
    <row r="154" ht="15.75" customHeight="1"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2"/>
      <c r="AE154" s="43"/>
    </row>
    <row r="155" ht="15.75" customHeight="1"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2"/>
      <c r="AE155" s="43"/>
    </row>
    <row r="156" ht="15.75" customHeight="1"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2"/>
      <c r="AE156" s="43"/>
    </row>
    <row r="157" ht="15.75" customHeight="1"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2"/>
      <c r="AE157" s="43"/>
    </row>
    <row r="158" ht="15.75" customHeight="1"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2"/>
      <c r="AE158" s="43"/>
    </row>
    <row r="159" ht="15.75" customHeight="1"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2"/>
      <c r="AE159" s="43"/>
    </row>
    <row r="160" ht="15.75" customHeight="1"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2"/>
      <c r="AE160" s="43"/>
    </row>
    <row r="161" ht="15.75" customHeight="1"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2"/>
      <c r="AE161" s="43"/>
    </row>
    <row r="162" ht="15.75" customHeight="1"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2"/>
      <c r="AE162" s="43"/>
    </row>
    <row r="163" ht="15.75" customHeight="1"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2"/>
      <c r="AE163" s="43"/>
    </row>
    <row r="164" ht="15.75" customHeight="1"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2"/>
      <c r="AE164" s="43"/>
    </row>
    <row r="165" ht="15.75" customHeight="1"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2"/>
      <c r="AE165" s="43"/>
    </row>
    <row r="166" ht="15.75" customHeight="1"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2"/>
      <c r="AE166" s="43"/>
    </row>
    <row r="167" ht="15.75" customHeight="1"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2"/>
      <c r="AE167" s="43"/>
    </row>
    <row r="168" ht="15.75" customHeight="1"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2"/>
      <c r="AE168" s="43"/>
    </row>
    <row r="169" ht="15.75" customHeight="1"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2"/>
      <c r="AE169" s="43"/>
    </row>
    <row r="170" ht="15.75" customHeight="1"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2"/>
      <c r="AE170" s="43"/>
    </row>
    <row r="171" ht="15.75" customHeight="1"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2"/>
      <c r="AE171" s="43"/>
    </row>
    <row r="172" ht="15.75" customHeight="1"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2"/>
      <c r="AE172" s="43"/>
    </row>
    <row r="173" ht="15.75" customHeight="1"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2"/>
      <c r="AE173" s="43"/>
    </row>
    <row r="174" ht="15.75" customHeight="1"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2"/>
      <c r="AE174" s="43"/>
    </row>
    <row r="175" ht="15.75" customHeight="1"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2"/>
      <c r="AE175" s="43"/>
    </row>
    <row r="176" ht="15.75" customHeight="1"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2"/>
      <c r="AE176" s="43"/>
    </row>
    <row r="177" ht="15.75" customHeight="1"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2"/>
      <c r="AE177" s="43"/>
    </row>
    <row r="178" ht="15.75" customHeight="1"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2"/>
      <c r="AE178" s="43"/>
    </row>
    <row r="179" ht="15.75" customHeight="1"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2"/>
      <c r="AE179" s="43"/>
    </row>
    <row r="180" ht="15.75" customHeight="1"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2"/>
      <c r="AE180" s="43"/>
    </row>
    <row r="181" ht="15.75" customHeight="1"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2"/>
      <c r="AE181" s="43"/>
    </row>
    <row r="182" ht="15.75" customHeight="1"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2"/>
      <c r="AE182" s="43"/>
    </row>
    <row r="183" ht="15.75" customHeight="1"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2"/>
      <c r="AE183" s="43"/>
    </row>
    <row r="184" ht="15.75" customHeight="1"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2"/>
      <c r="AE184" s="43"/>
    </row>
    <row r="185" ht="15.75" customHeight="1"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2"/>
      <c r="AE185" s="43"/>
    </row>
    <row r="186" ht="15.75" customHeight="1"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2"/>
      <c r="AE186" s="43"/>
    </row>
    <row r="187" ht="15.75" customHeight="1"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2"/>
      <c r="AE187" s="43"/>
    </row>
    <row r="188" ht="15.75" customHeight="1"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2"/>
      <c r="AE188" s="43"/>
    </row>
    <row r="189" ht="15.75" customHeight="1"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2"/>
      <c r="AE189" s="43"/>
    </row>
    <row r="190" ht="15.75" customHeight="1"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2"/>
      <c r="AE190" s="43"/>
    </row>
    <row r="191" ht="15.75" customHeight="1"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2"/>
      <c r="AE191" s="43"/>
    </row>
    <row r="192" ht="15.75" customHeight="1"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2"/>
      <c r="AE192" s="43"/>
    </row>
    <row r="193" ht="15.75" customHeight="1"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2"/>
      <c r="AE193" s="43"/>
    </row>
    <row r="194" ht="15.75" customHeight="1"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2"/>
      <c r="AE194" s="43"/>
    </row>
    <row r="195" ht="15.75" customHeight="1"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2"/>
      <c r="AE195" s="43"/>
    </row>
    <row r="196" ht="15.75" customHeight="1"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2"/>
      <c r="AE196" s="43"/>
    </row>
    <row r="197" ht="15.75" customHeight="1"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2"/>
      <c r="AE197" s="43"/>
    </row>
    <row r="198" ht="15.75" customHeight="1"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2"/>
      <c r="AE198" s="43"/>
    </row>
    <row r="199" ht="15.75" customHeight="1"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2"/>
      <c r="AE199" s="43"/>
    </row>
    <row r="200" ht="15.75" customHeight="1"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2"/>
      <c r="AE200" s="43"/>
    </row>
    <row r="201" ht="15.75" customHeight="1"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2"/>
      <c r="AE201" s="43"/>
    </row>
    <row r="202" ht="15.75" customHeight="1"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2"/>
      <c r="AE202" s="43"/>
    </row>
    <row r="203" ht="15.75" customHeight="1"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2"/>
      <c r="AE203" s="43"/>
    </row>
    <row r="204" ht="15.75" customHeight="1"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2"/>
      <c r="AE204" s="43"/>
    </row>
    <row r="205" ht="15.75" customHeight="1"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2"/>
      <c r="AE205" s="43"/>
    </row>
    <row r="206" ht="15.75" customHeight="1"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2"/>
      <c r="AE206" s="43"/>
    </row>
    <row r="207" ht="15.75" customHeight="1"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2"/>
      <c r="AE207" s="43"/>
    </row>
    <row r="208" ht="15.75" customHeight="1"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2"/>
      <c r="AE208" s="43"/>
    </row>
    <row r="209" ht="15.75" customHeight="1"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2"/>
      <c r="AE209" s="43"/>
    </row>
    <row r="210" ht="15.75" customHeight="1"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2"/>
      <c r="AE210" s="43"/>
    </row>
    <row r="211" ht="15.75" customHeight="1"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2"/>
      <c r="AE211" s="43"/>
    </row>
    <row r="212" ht="15.75" customHeight="1"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2"/>
      <c r="AE212" s="43"/>
    </row>
    <row r="213" ht="15.75" customHeight="1"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2"/>
      <c r="AE213" s="43"/>
    </row>
    <row r="214" ht="15.75" customHeight="1"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2"/>
      <c r="AE214" s="43"/>
    </row>
    <row r="215" ht="15.75" customHeight="1"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2"/>
      <c r="AE215" s="43"/>
    </row>
    <row r="216" ht="15.75" customHeight="1"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2"/>
      <c r="AE216" s="43"/>
    </row>
    <row r="217" ht="15.75" customHeight="1"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2"/>
      <c r="AE217" s="43"/>
    </row>
    <row r="218" ht="15.75" customHeight="1"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2"/>
      <c r="AE218" s="43"/>
    </row>
    <row r="219" ht="15.75" customHeight="1"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2"/>
      <c r="AE219" s="43"/>
    </row>
    <row r="220" ht="15.75" customHeight="1"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2"/>
      <c r="AE220" s="43"/>
    </row>
    <row r="221" ht="15.75" customHeight="1"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2"/>
      <c r="AE221" s="43"/>
    </row>
    <row r="222" ht="15.75" customHeight="1"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2"/>
      <c r="AE222" s="43"/>
    </row>
    <row r="223" ht="15.75" customHeight="1"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2"/>
      <c r="AE223" s="43"/>
    </row>
    <row r="224" ht="15.75" customHeight="1"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2"/>
      <c r="AE224" s="43"/>
    </row>
    <row r="225" ht="15.75" customHeight="1"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2"/>
      <c r="AE225" s="43"/>
    </row>
    <row r="226" ht="15.75" customHeight="1"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2"/>
      <c r="AE226" s="43"/>
    </row>
    <row r="227" ht="15.75" customHeight="1"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2"/>
      <c r="AE227" s="43"/>
    </row>
    <row r="228" ht="15.75" customHeight="1"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2"/>
      <c r="AE228" s="43"/>
    </row>
    <row r="229" ht="15.75" customHeight="1"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2"/>
      <c r="AE229" s="43"/>
    </row>
    <row r="230" ht="15.75" customHeight="1"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2"/>
      <c r="AE230" s="43"/>
    </row>
    <row r="231" ht="15.75" customHeight="1"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2"/>
      <c r="AE231" s="43"/>
    </row>
    <row r="232" ht="15.75" customHeight="1"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2"/>
      <c r="AE232" s="43"/>
    </row>
    <row r="233" ht="15.75" customHeight="1"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2"/>
      <c r="AE233" s="43"/>
    </row>
    <row r="234" ht="15.75" customHeight="1"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2"/>
      <c r="AE234" s="43"/>
    </row>
    <row r="235" ht="15.75" customHeight="1"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2"/>
      <c r="AE235" s="43"/>
    </row>
    <row r="236" ht="15.75" customHeight="1"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  <c r="AD236" s="42"/>
      <c r="AE236" s="43"/>
    </row>
    <row r="237" ht="15.75" customHeight="1"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2"/>
      <c r="AE237" s="43"/>
    </row>
    <row r="238" ht="15.75" customHeight="1"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2"/>
      <c r="AE238" s="43"/>
    </row>
    <row r="239" ht="15.75" customHeight="1"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  <c r="AD239" s="42"/>
      <c r="AE239" s="43"/>
    </row>
    <row r="240" ht="15.75" customHeight="1"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2"/>
      <c r="AE240" s="43"/>
    </row>
    <row r="241" ht="15.75" customHeight="1"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2"/>
      <c r="AE241" s="43"/>
    </row>
    <row r="242" ht="15.75" customHeight="1"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  <c r="AD242" s="42"/>
      <c r="AE242" s="43"/>
    </row>
    <row r="243" ht="15.75" customHeight="1"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  <c r="AD243" s="42"/>
      <c r="AE243" s="43"/>
    </row>
    <row r="244" ht="15.75" customHeight="1"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  <c r="AD244" s="42"/>
      <c r="AE244" s="43"/>
    </row>
    <row r="245" ht="15.75" customHeight="1"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  <c r="AD245" s="42"/>
      <c r="AE245" s="43"/>
    </row>
    <row r="246" ht="15.75" customHeight="1"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  <c r="AD246" s="42"/>
      <c r="AE246" s="43"/>
    </row>
    <row r="247" ht="15.75" customHeight="1"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  <c r="AD247" s="42"/>
      <c r="AE247" s="43"/>
    </row>
    <row r="248" ht="15.75" customHeight="1"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  <c r="AD248" s="42"/>
      <c r="AE248" s="43"/>
    </row>
    <row r="249" ht="15.75" customHeight="1"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42"/>
      <c r="AE249" s="43"/>
    </row>
    <row r="250" ht="15.75" customHeight="1"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42"/>
      <c r="AE250" s="43"/>
    </row>
    <row r="251" ht="15.75" customHeight="1"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42"/>
      <c r="AE251" s="43"/>
    </row>
    <row r="252" ht="15.75" customHeight="1"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42"/>
      <c r="AE252" s="43"/>
    </row>
    <row r="253" ht="15.75" customHeight="1"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  <c r="AD253" s="42"/>
      <c r="AE253" s="43"/>
    </row>
    <row r="254" ht="15.75" customHeight="1"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  <c r="AD254" s="42"/>
      <c r="AE254" s="43"/>
    </row>
    <row r="255" ht="15.75" customHeight="1"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  <c r="AD255" s="42"/>
      <c r="AE255" s="43"/>
    </row>
    <row r="256" ht="15.75" customHeight="1"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  <c r="AD256" s="42"/>
      <c r="AE256" s="43"/>
    </row>
    <row r="257" ht="15.75" customHeight="1"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2"/>
      <c r="AE257" s="43"/>
    </row>
    <row r="258" ht="15.75" customHeight="1"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  <c r="AD258" s="42"/>
      <c r="AE258" s="43"/>
    </row>
    <row r="259" ht="15.75" customHeight="1"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  <c r="AD259" s="42"/>
      <c r="AE259" s="43"/>
    </row>
    <row r="260" ht="15.75" customHeight="1"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  <c r="AD260" s="42"/>
      <c r="AE260" s="43"/>
    </row>
    <row r="261" ht="15.75" customHeight="1"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2"/>
      <c r="AE261" s="43"/>
    </row>
    <row r="262" ht="15.75" customHeight="1"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  <c r="AD262" s="42"/>
      <c r="AE262" s="43"/>
    </row>
    <row r="263" ht="15.75" customHeight="1"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  <c r="AD263" s="42"/>
      <c r="AE263" s="43"/>
    </row>
    <row r="264" ht="15.75" customHeight="1"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  <c r="AD264" s="42"/>
      <c r="AE264" s="43"/>
    </row>
    <row r="265" ht="15.75" customHeight="1"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  <c r="AD265" s="42"/>
      <c r="AE265" s="43"/>
    </row>
    <row r="266" ht="15.75" customHeight="1"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  <c r="AD266" s="42"/>
      <c r="AE266" s="43"/>
    </row>
    <row r="267" ht="15.75" customHeight="1"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1"/>
      <c r="AC267" s="41"/>
      <c r="AD267" s="42"/>
      <c r="AE267" s="43"/>
    </row>
    <row r="268" ht="15.75" customHeight="1"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41"/>
      <c r="AC268" s="41"/>
      <c r="AD268" s="42"/>
      <c r="AE268" s="43"/>
    </row>
    <row r="269" ht="15.75" customHeight="1"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41"/>
      <c r="AC269" s="41"/>
      <c r="AD269" s="42"/>
      <c r="AE269" s="43"/>
    </row>
    <row r="270" ht="15.75" customHeight="1"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41"/>
      <c r="AC270" s="41"/>
      <c r="AD270" s="42"/>
      <c r="AE270" s="43"/>
    </row>
    <row r="271" ht="15.75" customHeight="1"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41"/>
      <c r="AC271" s="41"/>
      <c r="AD271" s="42"/>
      <c r="AE271" s="43"/>
    </row>
    <row r="272" ht="15.75" customHeight="1"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  <c r="AD272" s="42"/>
      <c r="AE272" s="43"/>
    </row>
    <row r="273" ht="15.75" customHeight="1"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  <c r="AD273" s="42"/>
      <c r="AE273" s="43"/>
    </row>
    <row r="274" ht="15.75" customHeight="1"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  <c r="AD274" s="42"/>
      <c r="AE274" s="43"/>
    </row>
    <row r="275" ht="15.75" customHeight="1"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  <c r="AD275" s="42"/>
      <c r="AE275" s="43"/>
    </row>
    <row r="276" ht="15.75" customHeight="1"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  <c r="AD276" s="42"/>
      <c r="AE276" s="43"/>
    </row>
    <row r="277" ht="15.75" customHeight="1"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  <c r="AD277" s="42"/>
      <c r="AE277" s="43"/>
    </row>
    <row r="278" ht="15.75" customHeight="1"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  <c r="AD278" s="42"/>
      <c r="AE278" s="43"/>
    </row>
    <row r="279" ht="15.75" customHeight="1"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  <c r="AC279" s="41"/>
      <c r="AD279" s="42"/>
      <c r="AE279" s="43"/>
    </row>
    <row r="280" ht="15.75" customHeight="1"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41"/>
      <c r="AC280" s="41"/>
      <c r="AD280" s="42"/>
      <c r="AE280" s="43"/>
    </row>
    <row r="281" ht="15.75" customHeight="1"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1"/>
      <c r="AC281" s="41"/>
      <c r="AD281" s="42"/>
      <c r="AE281" s="43"/>
    </row>
    <row r="282" ht="15.75" customHeight="1"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  <c r="AD282" s="42"/>
      <c r="AE282" s="43"/>
    </row>
    <row r="283" ht="15.75" customHeight="1"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  <c r="AD283" s="42"/>
      <c r="AE283" s="43"/>
    </row>
    <row r="284" ht="15.75" customHeight="1"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1"/>
      <c r="AC284" s="41"/>
      <c r="AD284" s="42"/>
      <c r="AE284" s="43"/>
    </row>
    <row r="285" ht="15.75" customHeight="1"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  <c r="AD285" s="42"/>
      <c r="AE285" s="43"/>
    </row>
    <row r="286" ht="15.75" customHeight="1"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  <c r="AD286" s="42"/>
      <c r="AE286" s="43"/>
    </row>
    <row r="287" ht="15.75" customHeight="1"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  <c r="AD287" s="42"/>
      <c r="AE287" s="43"/>
    </row>
    <row r="288" ht="15.75" customHeight="1"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  <c r="AD288" s="42"/>
      <c r="AE288" s="43"/>
    </row>
    <row r="289" ht="15.75" customHeight="1"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  <c r="AD289" s="42"/>
      <c r="AE289" s="43"/>
    </row>
    <row r="290" ht="15.75" customHeight="1"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  <c r="AD290" s="42"/>
      <c r="AE290" s="43"/>
    </row>
    <row r="291" ht="15.75" customHeight="1"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  <c r="AD291" s="42"/>
      <c r="AE291" s="43"/>
    </row>
    <row r="292" ht="15.75" customHeight="1"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/>
      <c r="AC292" s="41"/>
      <c r="AD292" s="42"/>
      <c r="AE292" s="43"/>
    </row>
    <row r="293" ht="15.75" customHeight="1"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/>
      <c r="AC293" s="41"/>
      <c r="AD293" s="42"/>
      <c r="AE293" s="43"/>
    </row>
    <row r="294" ht="15.75" customHeight="1"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1"/>
      <c r="AC294" s="41"/>
      <c r="AD294" s="42"/>
      <c r="AE294" s="43"/>
    </row>
    <row r="295" ht="15.75" customHeight="1"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/>
      <c r="AC295" s="41"/>
      <c r="AD295" s="42"/>
      <c r="AE295" s="43"/>
    </row>
    <row r="296" ht="15.75" customHeight="1"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41"/>
      <c r="AC296" s="41"/>
      <c r="AD296" s="42"/>
      <c r="AE296" s="43"/>
    </row>
    <row r="297" ht="15.75" customHeight="1"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/>
      <c r="AC297" s="41"/>
      <c r="AD297" s="42"/>
      <c r="AE297" s="43"/>
    </row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6" width="12.63"/>
  </cols>
  <sheetData>
    <row r="1"/>
    <row r="2"/>
    <row r="3"/>
    <row r="4"/>
    <row r="5"/>
    <row r="6"/>
    <row r="7"/>
    <row r="8"/>
    <row r="9"/>
    <row r="10"/>
    <row r="11"/>
    <row r="12"/>
    <row r="13"/>
    <row r="20">
      <c r="L20" s="49"/>
    </row>
    <row r="21" ht="15.75" customHeight="1">
      <c r="L21" s="49"/>
      <c r="M21" s="50"/>
    </row>
    <row r="22" ht="15.75" customHeight="1">
      <c r="A22" s="49" t="s">
        <v>65</v>
      </c>
      <c r="B22" s="11" t="s">
        <v>264</v>
      </c>
      <c r="L22" s="49"/>
      <c r="M22" s="50"/>
    </row>
    <row r="23" ht="15.75" customHeight="1">
      <c r="A23" s="49">
        <v>44217.0</v>
      </c>
      <c r="B23" s="50">
        <v>0.30482635637626265</v>
      </c>
      <c r="L23" s="49"/>
      <c r="M23" s="50"/>
    </row>
    <row r="24" ht="15.75" customHeight="1">
      <c r="A24" s="49">
        <v>44248.0</v>
      </c>
      <c r="B24" s="50">
        <v>0.2831216887626263</v>
      </c>
      <c r="L24" s="49"/>
      <c r="M24" s="50"/>
    </row>
    <row r="25" ht="15.75" customHeight="1">
      <c r="A25" s="49">
        <v>44276.0</v>
      </c>
      <c r="B25" s="50">
        <v>0.31230963320707067</v>
      </c>
      <c r="C25" s="51"/>
      <c r="L25" s="49"/>
      <c r="M25" s="50"/>
    </row>
    <row r="26" ht="15.75" customHeight="1">
      <c r="A26" s="49">
        <v>44307.0</v>
      </c>
      <c r="B26" s="50">
        <v>0.2895878914930555</v>
      </c>
      <c r="C26" s="51"/>
      <c r="L26" s="49"/>
      <c r="M26" s="50"/>
    </row>
    <row r="27" ht="15.75" customHeight="1">
      <c r="A27" s="49">
        <v>44337.0</v>
      </c>
      <c r="B27" s="50">
        <v>0.2790228827335859</v>
      </c>
      <c r="C27" s="51"/>
      <c r="L27" s="49"/>
      <c r="M27" s="50"/>
    </row>
    <row r="28" ht="15.75" customHeight="1">
      <c r="A28" s="49">
        <v>44368.0</v>
      </c>
      <c r="B28" s="50">
        <v>0.2823482956123737</v>
      </c>
      <c r="C28" s="51"/>
      <c r="L28" s="49"/>
      <c r="M28" s="50"/>
    </row>
    <row r="29" ht="15.75" customHeight="1">
      <c r="A29" s="49">
        <v>44398.0</v>
      </c>
      <c r="B29" s="50">
        <v>0.28949283759469696</v>
      </c>
      <c r="C29" s="51"/>
      <c r="L29" s="49"/>
      <c r="M29" s="50"/>
    </row>
    <row r="30" ht="15.75" customHeight="1">
      <c r="A30" s="49">
        <v>44429.0</v>
      </c>
      <c r="B30" s="50">
        <v>0.29806036773989897</v>
      </c>
      <c r="C30" s="51"/>
      <c r="L30" s="49"/>
      <c r="M30" s="50"/>
    </row>
    <row r="31" ht="15.75" customHeight="1">
      <c r="A31" s="49">
        <v>44460.0</v>
      </c>
      <c r="B31" s="50">
        <v>0.2945597964015152</v>
      </c>
      <c r="C31" s="51"/>
    </row>
    <row r="32" ht="15.75" customHeight="1">
      <c r="A32" s="49">
        <v>44490.0</v>
      </c>
      <c r="B32" s="50">
        <v>0.29612723295454546</v>
      </c>
      <c r="C32" s="51"/>
    </row>
    <row r="33" ht="15.75" customHeight="1">
      <c r="C33" s="51"/>
    </row>
    <row r="34" ht="15.75" customHeight="1">
      <c r="C34" s="51"/>
    </row>
    <row r="35" ht="15.75" customHeight="1">
      <c r="C35" s="51"/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  <col customWidth="1" min="10" max="10" width="13.88"/>
  </cols>
  <sheetData>
    <row r="1" ht="61.5" customHeight="1">
      <c r="A1" s="52" t="s">
        <v>270</v>
      </c>
      <c r="B1" s="52" t="s">
        <v>271</v>
      </c>
      <c r="C1" s="53" t="s">
        <v>272</v>
      </c>
      <c r="D1" s="53" t="s">
        <v>273</v>
      </c>
      <c r="E1" s="54" t="s">
        <v>274</v>
      </c>
      <c r="F1" s="55" t="s">
        <v>275</v>
      </c>
      <c r="G1" s="56" t="s">
        <v>276</v>
      </c>
      <c r="H1" s="13" t="s">
        <v>277</v>
      </c>
      <c r="I1" s="13" t="s">
        <v>278</v>
      </c>
      <c r="J1" s="13" t="s">
        <v>279</v>
      </c>
      <c r="K1" s="57" t="s">
        <v>280</v>
      </c>
      <c r="L1" s="13" t="s">
        <v>281</v>
      </c>
      <c r="M1" s="57" t="s">
        <v>282</v>
      </c>
      <c r="N1" s="57" t="s">
        <v>283</v>
      </c>
      <c r="O1" s="57" t="s">
        <v>284</v>
      </c>
      <c r="P1" s="57" t="s">
        <v>285</v>
      </c>
      <c r="Q1" s="57" t="s">
        <v>286</v>
      </c>
      <c r="R1" s="58" t="s">
        <v>287</v>
      </c>
      <c r="S1" s="58" t="s">
        <v>288</v>
      </c>
      <c r="T1" s="58" t="s">
        <v>289</v>
      </c>
      <c r="U1" s="58" t="s">
        <v>290</v>
      </c>
      <c r="V1" s="58" t="s">
        <v>291</v>
      </c>
      <c r="W1" s="58" t="s">
        <v>292</v>
      </c>
      <c r="X1" s="58" t="s">
        <v>293</v>
      </c>
      <c r="Y1" s="58" t="s">
        <v>294</v>
      </c>
      <c r="Z1" s="58" t="s">
        <v>295</v>
      </c>
      <c r="AA1" s="58" t="s">
        <v>296</v>
      </c>
      <c r="AB1" s="58" t="s">
        <v>297</v>
      </c>
      <c r="AC1" s="59" t="s">
        <v>298</v>
      </c>
      <c r="AD1" s="13" t="s">
        <v>299</v>
      </c>
      <c r="AE1" s="60" t="s">
        <v>300</v>
      </c>
    </row>
    <row r="2">
      <c r="A2" s="61" t="s">
        <v>301</v>
      </c>
      <c r="B2" s="61" t="s">
        <v>201</v>
      </c>
      <c r="C2" s="62">
        <v>12.0</v>
      </c>
      <c r="D2" s="63">
        <v>5298.0</v>
      </c>
      <c r="E2" s="64">
        <v>441.49</v>
      </c>
      <c r="F2" s="65" t="s">
        <v>210</v>
      </c>
      <c r="G2" s="66" t="s">
        <v>302</v>
      </c>
      <c r="H2" s="14" t="s">
        <v>201</v>
      </c>
      <c r="I2" s="67">
        <v>416545.0</v>
      </c>
      <c r="J2" s="14">
        <v>0.434</v>
      </c>
      <c r="K2" s="68"/>
      <c r="L2" s="69">
        <v>80.0</v>
      </c>
      <c r="M2" s="70">
        <v>416.57</v>
      </c>
      <c r="N2" s="70">
        <v>62.49</v>
      </c>
      <c r="O2" s="71">
        <v>479.06</v>
      </c>
      <c r="P2" s="71">
        <v>2.0</v>
      </c>
      <c r="Q2" s="71"/>
      <c r="R2" s="16"/>
      <c r="S2" s="72"/>
      <c r="T2" s="72"/>
      <c r="U2" s="73"/>
      <c r="V2" s="72"/>
      <c r="W2" s="74"/>
      <c r="X2" s="74"/>
      <c r="Y2" s="74">
        <v>12.0</v>
      </c>
      <c r="Z2" s="74">
        <v>10.0</v>
      </c>
      <c r="AA2" s="74">
        <v>0.0</v>
      </c>
      <c r="AB2" s="72">
        <v>47.01</v>
      </c>
      <c r="AC2" s="75">
        <v>1128.17</v>
      </c>
      <c r="AD2" s="76">
        <v>1607.23</v>
      </c>
      <c r="AE2" s="75">
        <v>0.004</v>
      </c>
    </row>
    <row r="3">
      <c r="A3" s="61" t="s">
        <v>301</v>
      </c>
      <c r="B3" s="61" t="s">
        <v>209</v>
      </c>
      <c r="C3" s="77">
        <v>12.0</v>
      </c>
      <c r="D3" s="78">
        <v>2008.0</v>
      </c>
      <c r="E3" s="64">
        <v>167.34</v>
      </c>
      <c r="F3" s="79" t="s">
        <v>210</v>
      </c>
      <c r="G3" s="66" t="s">
        <v>302</v>
      </c>
      <c r="H3" s="14" t="s">
        <v>209</v>
      </c>
      <c r="I3" s="67">
        <v>156351.0</v>
      </c>
      <c r="J3" s="11">
        <v>0.434</v>
      </c>
      <c r="K3" s="25"/>
      <c r="L3" s="69">
        <v>210.0</v>
      </c>
      <c r="M3" s="80">
        <v>1093.51</v>
      </c>
      <c r="N3" s="11">
        <v>164.03</v>
      </c>
      <c r="O3" s="71">
        <v>1257.53</v>
      </c>
      <c r="P3" s="71">
        <v>2.0</v>
      </c>
      <c r="Q3" s="71"/>
      <c r="R3" s="16"/>
      <c r="S3" s="72"/>
      <c r="T3" s="72"/>
      <c r="U3" s="73"/>
      <c r="V3" s="72"/>
      <c r="Y3" s="80">
        <v>12.0</v>
      </c>
      <c r="Z3" s="80">
        <v>10.0</v>
      </c>
      <c r="AA3" s="74">
        <v>0.0</v>
      </c>
      <c r="AB3" s="72">
        <v>47.01</v>
      </c>
      <c r="AC3" s="75">
        <v>1128.17</v>
      </c>
      <c r="AD3" s="76">
        <v>2385.71</v>
      </c>
      <c r="AE3" s="75">
        <v>0.015</v>
      </c>
    </row>
    <row r="4">
      <c r="A4" s="61" t="s">
        <v>301</v>
      </c>
      <c r="B4" s="61" t="s">
        <v>208</v>
      </c>
      <c r="C4" s="11">
        <v>12.0</v>
      </c>
      <c r="D4" s="25">
        <v>6120.0</v>
      </c>
      <c r="E4" s="64">
        <v>509.97</v>
      </c>
      <c r="F4" s="81" t="s">
        <v>210</v>
      </c>
      <c r="G4" s="66" t="s">
        <v>302</v>
      </c>
      <c r="H4" s="14" t="s">
        <v>208</v>
      </c>
      <c r="I4" s="67">
        <v>464898.0</v>
      </c>
      <c r="J4" s="11">
        <v>0.434</v>
      </c>
      <c r="K4" s="25"/>
      <c r="L4" s="69">
        <v>284.0</v>
      </c>
      <c r="M4" s="80">
        <v>1478.84</v>
      </c>
      <c r="N4" s="11">
        <v>221.83</v>
      </c>
      <c r="O4" s="71">
        <v>1700.66</v>
      </c>
      <c r="P4" s="71">
        <v>2.0</v>
      </c>
      <c r="Q4" s="71"/>
      <c r="R4" s="16"/>
      <c r="S4" s="72"/>
      <c r="T4" s="72"/>
      <c r="U4" s="73"/>
      <c r="V4" s="72"/>
      <c r="Y4" s="80">
        <v>12.0</v>
      </c>
      <c r="Z4" s="80">
        <v>10.0</v>
      </c>
      <c r="AA4" s="74">
        <v>0.0</v>
      </c>
      <c r="AB4" s="72">
        <v>47.01</v>
      </c>
      <c r="AC4" s="75">
        <v>1128.17</v>
      </c>
      <c r="AD4" s="76">
        <v>2828.84</v>
      </c>
      <c r="AE4" s="75">
        <v>0.006</v>
      </c>
    </row>
    <row r="5">
      <c r="A5" s="61" t="s">
        <v>301</v>
      </c>
      <c r="B5" s="61" t="s">
        <v>200</v>
      </c>
      <c r="C5" s="11">
        <v>12.0</v>
      </c>
      <c r="D5" s="25">
        <v>7414.0</v>
      </c>
      <c r="E5" s="64">
        <v>617.8</v>
      </c>
      <c r="F5" s="81" t="s">
        <v>210</v>
      </c>
      <c r="G5" s="66" t="s">
        <v>302</v>
      </c>
      <c r="H5" s="14" t="s">
        <v>200</v>
      </c>
      <c r="I5" s="67">
        <v>574281.0</v>
      </c>
      <c r="J5" s="11">
        <v>0.434</v>
      </c>
      <c r="K5" s="25"/>
      <c r="L5" s="69">
        <v>1.0</v>
      </c>
      <c r="M5" s="80">
        <v>5.21</v>
      </c>
      <c r="N5" s="11">
        <v>0.78</v>
      </c>
      <c r="O5" s="71">
        <v>5.99</v>
      </c>
      <c r="P5" s="71">
        <v>2.0</v>
      </c>
      <c r="Q5" s="71"/>
      <c r="R5" s="16"/>
      <c r="S5" s="72"/>
      <c r="T5" s="72"/>
      <c r="U5" s="73"/>
      <c r="V5" s="72"/>
      <c r="Y5" s="80">
        <v>12.0</v>
      </c>
      <c r="Z5" s="80">
        <v>10.0</v>
      </c>
      <c r="AA5" s="74">
        <v>0.0</v>
      </c>
      <c r="AB5" s="72">
        <v>0.0</v>
      </c>
      <c r="AC5" s="16">
        <v>0.0</v>
      </c>
      <c r="AD5" s="76">
        <v>5.99</v>
      </c>
      <c r="AE5" s="75">
        <v>0.0</v>
      </c>
    </row>
    <row r="6">
      <c r="A6" s="61" t="s">
        <v>301</v>
      </c>
      <c r="B6" s="61" t="s">
        <v>207</v>
      </c>
      <c r="C6" s="11">
        <v>12.0</v>
      </c>
      <c r="D6" s="25">
        <v>1997.0</v>
      </c>
      <c r="E6" s="64">
        <v>166.4</v>
      </c>
      <c r="F6" s="81" t="s">
        <v>210</v>
      </c>
      <c r="G6" s="66" t="s">
        <v>302</v>
      </c>
      <c r="H6" s="14" t="s">
        <v>207</v>
      </c>
      <c r="I6" s="67">
        <v>156977.0</v>
      </c>
      <c r="J6" s="11">
        <v>0.434</v>
      </c>
      <c r="K6" s="25"/>
      <c r="L6" s="69">
        <v>220.0</v>
      </c>
      <c r="M6" s="80">
        <v>1145.58</v>
      </c>
      <c r="N6" s="11">
        <v>171.84</v>
      </c>
      <c r="O6" s="71">
        <v>1317.42</v>
      </c>
      <c r="P6" s="71">
        <v>2.0</v>
      </c>
      <c r="Q6" s="71"/>
      <c r="R6" s="16"/>
      <c r="S6" s="72"/>
      <c r="T6" s="72"/>
      <c r="U6" s="73"/>
      <c r="V6" s="72"/>
      <c r="Y6" s="80">
        <v>12.0</v>
      </c>
      <c r="Z6" s="80">
        <v>10.0</v>
      </c>
      <c r="AA6" s="74">
        <v>0.0</v>
      </c>
      <c r="AB6" s="72">
        <v>47.01</v>
      </c>
      <c r="AC6" s="75">
        <v>1128.17</v>
      </c>
      <c r="AD6" s="76">
        <v>2445.59</v>
      </c>
      <c r="AE6" s="75">
        <v>0.016</v>
      </c>
    </row>
    <row r="7">
      <c r="A7" s="61" t="s">
        <v>301</v>
      </c>
      <c r="B7" s="61" t="s">
        <v>206</v>
      </c>
      <c r="C7" s="11">
        <v>12.0</v>
      </c>
      <c r="D7" s="25">
        <v>4410.0</v>
      </c>
      <c r="E7" s="64">
        <v>367.5</v>
      </c>
      <c r="F7" s="81" t="s">
        <v>210</v>
      </c>
      <c r="G7" s="66" t="s">
        <v>302</v>
      </c>
      <c r="H7" s="14" t="s">
        <v>206</v>
      </c>
      <c r="I7" s="67">
        <v>345780.0</v>
      </c>
      <c r="J7" s="11">
        <v>0.434</v>
      </c>
      <c r="K7" s="25"/>
      <c r="L7" s="69">
        <v>300.0</v>
      </c>
      <c r="M7" s="80">
        <v>1562.15</v>
      </c>
      <c r="N7" s="11">
        <v>234.32</v>
      </c>
      <c r="O7" s="71">
        <v>1796.48</v>
      </c>
      <c r="P7" s="71">
        <v>2.0</v>
      </c>
      <c r="Q7" s="71"/>
      <c r="R7" s="16"/>
      <c r="S7" s="72"/>
      <c r="T7" s="72"/>
      <c r="U7" s="73"/>
      <c r="V7" s="72"/>
      <c r="Y7" s="80">
        <v>12.0</v>
      </c>
      <c r="Z7" s="80">
        <v>10.0</v>
      </c>
      <c r="AA7" s="74">
        <v>0.0</v>
      </c>
      <c r="AB7" s="72">
        <v>47.01</v>
      </c>
      <c r="AC7" s="75">
        <v>1128.17</v>
      </c>
      <c r="AD7" s="76">
        <v>2924.65</v>
      </c>
      <c r="AE7" s="75">
        <v>0.008</v>
      </c>
    </row>
    <row r="8">
      <c r="A8" s="61" t="s">
        <v>301</v>
      </c>
      <c r="B8" s="61" t="s">
        <v>205</v>
      </c>
      <c r="C8" s="11">
        <v>12.0</v>
      </c>
      <c r="D8" s="25">
        <v>3782.0</v>
      </c>
      <c r="E8" s="64">
        <v>315.14</v>
      </c>
      <c r="F8" s="81" t="s">
        <v>210</v>
      </c>
      <c r="G8" s="66" t="s">
        <v>302</v>
      </c>
      <c r="H8" s="14" t="s">
        <v>205</v>
      </c>
      <c r="I8" s="67">
        <v>297085.0</v>
      </c>
      <c r="J8" s="11">
        <v>0.434</v>
      </c>
      <c r="K8" s="25"/>
      <c r="L8" s="69">
        <v>150.0</v>
      </c>
      <c r="M8" s="80">
        <v>781.08</v>
      </c>
      <c r="N8" s="11">
        <v>117.16</v>
      </c>
      <c r="O8" s="71">
        <v>898.24</v>
      </c>
      <c r="P8" s="71">
        <v>2.0</v>
      </c>
      <c r="Q8" s="71"/>
      <c r="R8" s="16"/>
      <c r="S8" s="72"/>
      <c r="T8" s="72"/>
      <c r="U8" s="73"/>
      <c r="V8" s="72"/>
      <c r="Y8" s="80">
        <v>12.0</v>
      </c>
      <c r="Z8" s="80">
        <v>10.0</v>
      </c>
      <c r="AA8" s="74">
        <v>0.0</v>
      </c>
      <c r="AB8" s="72">
        <v>47.01</v>
      </c>
      <c r="AC8" s="75">
        <v>1128.17</v>
      </c>
      <c r="AD8" s="76">
        <v>2026.41</v>
      </c>
      <c r="AE8" s="75">
        <v>0.007</v>
      </c>
    </row>
    <row r="9">
      <c r="A9" s="61" t="s">
        <v>301</v>
      </c>
      <c r="B9" s="61" t="s">
        <v>204</v>
      </c>
      <c r="C9" s="61">
        <v>12.0</v>
      </c>
      <c r="D9" s="82">
        <v>4186.0</v>
      </c>
      <c r="E9" s="64">
        <v>348.85</v>
      </c>
      <c r="F9" s="83" t="s">
        <v>210</v>
      </c>
      <c r="G9" s="66" t="s">
        <v>302</v>
      </c>
      <c r="H9" s="14" t="s">
        <v>204</v>
      </c>
      <c r="I9" s="67">
        <v>326757.0</v>
      </c>
      <c r="J9" s="14">
        <v>0.434</v>
      </c>
      <c r="K9" s="68"/>
      <c r="L9" s="69">
        <v>250.0</v>
      </c>
      <c r="M9" s="70">
        <v>1301.79</v>
      </c>
      <c r="N9" s="70">
        <v>195.27</v>
      </c>
      <c r="O9" s="71">
        <v>1497.06</v>
      </c>
      <c r="P9" s="71">
        <v>2.0</v>
      </c>
      <c r="Q9" s="71"/>
      <c r="R9" s="16"/>
      <c r="S9" s="72"/>
      <c r="T9" s="72"/>
      <c r="U9" s="73"/>
      <c r="V9" s="72"/>
      <c r="W9" s="74"/>
      <c r="X9" s="74"/>
      <c r="Y9" s="74">
        <v>12.0</v>
      </c>
      <c r="Z9" s="74">
        <v>10.0</v>
      </c>
      <c r="AA9" s="74">
        <v>0.0</v>
      </c>
      <c r="AB9" s="72">
        <v>47.01</v>
      </c>
      <c r="AC9" s="75">
        <v>1128.17</v>
      </c>
      <c r="AD9" s="76">
        <v>2625.24</v>
      </c>
      <c r="AE9" s="75">
        <v>0.008</v>
      </c>
    </row>
    <row r="10">
      <c r="A10" s="61" t="s">
        <v>303</v>
      </c>
      <c r="B10" s="61" t="s">
        <v>304</v>
      </c>
      <c r="C10" s="61">
        <v>12.0</v>
      </c>
      <c r="D10" s="61"/>
      <c r="E10" s="64"/>
      <c r="F10" s="83" t="s">
        <v>301</v>
      </c>
      <c r="G10" s="66" t="s">
        <v>201</v>
      </c>
      <c r="H10" s="14" t="s">
        <v>304</v>
      </c>
      <c r="I10" s="67">
        <v>16986.0</v>
      </c>
      <c r="J10" s="14">
        <v>0.092</v>
      </c>
      <c r="K10" s="68">
        <v>22.0</v>
      </c>
      <c r="L10" s="69">
        <v>44.0</v>
      </c>
      <c r="M10" s="70">
        <v>48.56</v>
      </c>
      <c r="N10" s="84">
        <v>0.0</v>
      </c>
      <c r="O10" s="71">
        <v>48.56</v>
      </c>
      <c r="P10" s="71"/>
      <c r="Q10" s="71"/>
      <c r="R10" s="16"/>
      <c r="S10" s="72"/>
      <c r="T10" s="72"/>
      <c r="U10" s="73"/>
      <c r="V10" s="72"/>
      <c r="W10" s="74"/>
      <c r="X10" s="74"/>
      <c r="Y10" s="74">
        <v>12.0</v>
      </c>
      <c r="Z10" s="74">
        <v>10.0</v>
      </c>
      <c r="AA10" s="74">
        <v>0.0</v>
      </c>
      <c r="AB10" s="72">
        <v>0.0</v>
      </c>
      <c r="AC10" s="16">
        <v>0.0</v>
      </c>
      <c r="AD10" s="76">
        <v>48.56</v>
      </c>
      <c r="AE10" s="75">
        <v>0.003</v>
      </c>
    </row>
    <row r="11">
      <c r="A11" s="61" t="s">
        <v>303</v>
      </c>
      <c r="B11" s="61" t="s">
        <v>305</v>
      </c>
      <c r="C11" s="61">
        <v>12.0</v>
      </c>
      <c r="D11" s="85"/>
      <c r="E11" s="64"/>
      <c r="F11" s="80" t="s">
        <v>301</v>
      </c>
      <c r="G11" s="80" t="s">
        <v>201</v>
      </c>
      <c r="H11" s="14" t="s">
        <v>305</v>
      </c>
      <c r="I11" s="67">
        <v>27309.0</v>
      </c>
      <c r="J11" s="11">
        <v>0.092</v>
      </c>
      <c r="K11" s="80">
        <v>35.0</v>
      </c>
      <c r="L11" s="69">
        <v>70.0</v>
      </c>
      <c r="M11" s="84">
        <v>77.25</v>
      </c>
      <c r="N11" s="84">
        <v>0.0</v>
      </c>
      <c r="O11" s="71">
        <v>77.25</v>
      </c>
      <c r="P11" s="71"/>
      <c r="Q11" s="71"/>
      <c r="Y11" s="80">
        <v>12.0</v>
      </c>
      <c r="Z11" s="80">
        <v>10.0</v>
      </c>
      <c r="AA11" s="74">
        <v>0.0</v>
      </c>
      <c r="AB11" s="72">
        <v>0.0</v>
      </c>
      <c r="AC11" s="16">
        <v>0.0</v>
      </c>
      <c r="AD11" s="76">
        <v>77.25</v>
      </c>
      <c r="AE11" s="75">
        <v>0.003</v>
      </c>
    </row>
    <row r="12">
      <c r="A12" s="61" t="s">
        <v>303</v>
      </c>
      <c r="B12" s="61" t="s">
        <v>306</v>
      </c>
      <c r="C12" s="61">
        <v>12.0</v>
      </c>
      <c r="D12" s="85"/>
      <c r="E12" s="64"/>
      <c r="F12" s="80" t="s">
        <v>301</v>
      </c>
      <c r="G12" s="80" t="s">
        <v>201</v>
      </c>
      <c r="H12" s="14" t="s">
        <v>306</v>
      </c>
      <c r="I12" s="67">
        <v>4553.0</v>
      </c>
      <c r="J12" s="11">
        <v>0.092</v>
      </c>
      <c r="K12" s="80">
        <v>50.0</v>
      </c>
      <c r="L12" s="69">
        <v>100.0</v>
      </c>
      <c r="M12" s="84">
        <v>110.36</v>
      </c>
      <c r="N12" s="84">
        <v>0.0</v>
      </c>
      <c r="O12" s="71">
        <v>110.36</v>
      </c>
      <c r="P12" s="71"/>
      <c r="Q12" s="71"/>
      <c r="Y12" s="80">
        <v>12.0</v>
      </c>
      <c r="Z12" s="80">
        <v>10.0</v>
      </c>
      <c r="AA12" s="74">
        <v>0.0</v>
      </c>
      <c r="AB12" s="72">
        <v>0.0</v>
      </c>
      <c r="AC12" s="16">
        <v>0.0</v>
      </c>
      <c r="AD12" s="76">
        <v>110.36</v>
      </c>
      <c r="AE12" s="75">
        <v>0.024</v>
      </c>
    </row>
    <row r="13">
      <c r="A13" s="61" t="s">
        <v>303</v>
      </c>
      <c r="B13" s="61" t="s">
        <v>307</v>
      </c>
      <c r="C13" s="61">
        <v>12.0</v>
      </c>
      <c r="D13" s="85"/>
      <c r="E13" s="64"/>
      <c r="F13" s="80" t="s">
        <v>301</v>
      </c>
      <c r="G13" s="80" t="s">
        <v>201</v>
      </c>
      <c r="H13" s="14" t="s">
        <v>307</v>
      </c>
      <c r="I13" s="67">
        <v>7619.0</v>
      </c>
      <c r="J13" s="11">
        <v>0.092</v>
      </c>
      <c r="K13" s="80">
        <v>22.0</v>
      </c>
      <c r="L13" s="69">
        <v>44.0</v>
      </c>
      <c r="M13" s="84">
        <v>48.56</v>
      </c>
      <c r="N13" s="84">
        <v>0.0</v>
      </c>
      <c r="O13" s="71">
        <v>48.56</v>
      </c>
      <c r="P13" s="71"/>
      <c r="Q13" s="71"/>
      <c r="Y13" s="80">
        <v>12.0</v>
      </c>
      <c r="Z13" s="80">
        <v>10.0</v>
      </c>
      <c r="AA13" s="74">
        <v>0.0</v>
      </c>
      <c r="AB13" s="72">
        <v>0.0</v>
      </c>
      <c r="AC13" s="16">
        <v>0.0</v>
      </c>
      <c r="AD13" s="76">
        <v>48.56</v>
      </c>
      <c r="AE13" s="75">
        <v>0.006</v>
      </c>
    </row>
    <row r="14">
      <c r="A14" s="61" t="s">
        <v>303</v>
      </c>
      <c r="B14" s="61" t="s">
        <v>308</v>
      </c>
      <c r="C14" s="61">
        <v>12.0</v>
      </c>
      <c r="D14" s="85"/>
      <c r="E14" s="64"/>
      <c r="F14" s="80" t="s">
        <v>301</v>
      </c>
      <c r="G14" s="80" t="s">
        <v>201</v>
      </c>
      <c r="H14" s="14" t="s">
        <v>308</v>
      </c>
      <c r="I14" s="67">
        <v>28810.0</v>
      </c>
      <c r="J14" s="11">
        <v>0.092</v>
      </c>
      <c r="K14" s="80">
        <v>3.0</v>
      </c>
      <c r="L14" s="69">
        <v>6.0</v>
      </c>
      <c r="M14" s="84">
        <v>6.62</v>
      </c>
      <c r="N14" s="84">
        <v>0.0</v>
      </c>
      <c r="O14" s="71">
        <v>6.62</v>
      </c>
      <c r="P14" s="71"/>
      <c r="Q14" s="71"/>
      <c r="Y14" s="80">
        <v>12.0</v>
      </c>
      <c r="Z14" s="80">
        <v>10.0</v>
      </c>
      <c r="AA14" s="74">
        <v>0.0</v>
      </c>
      <c r="AB14" s="72">
        <v>0.0</v>
      </c>
      <c r="AC14" s="16">
        <v>0.0</v>
      </c>
      <c r="AD14" s="76">
        <v>6.62</v>
      </c>
      <c r="AE14" s="75">
        <v>0.0</v>
      </c>
    </row>
    <row r="15">
      <c r="A15" s="61" t="s">
        <v>303</v>
      </c>
      <c r="B15" s="61" t="s">
        <v>309</v>
      </c>
      <c r="C15" s="61">
        <v>12.0</v>
      </c>
      <c r="D15" s="85"/>
      <c r="E15" s="64"/>
      <c r="F15" s="80" t="s">
        <v>301</v>
      </c>
      <c r="G15" s="80" t="s">
        <v>201</v>
      </c>
      <c r="H15" s="14" t="s">
        <v>309</v>
      </c>
      <c r="I15" s="67">
        <v>9954.0</v>
      </c>
      <c r="J15" s="11">
        <v>0.092</v>
      </c>
      <c r="K15" s="80">
        <v>3.0</v>
      </c>
      <c r="L15" s="69">
        <v>6.0</v>
      </c>
      <c r="M15" s="84">
        <v>6.62</v>
      </c>
      <c r="N15" s="84">
        <v>0.0</v>
      </c>
      <c r="O15" s="71">
        <v>6.62</v>
      </c>
      <c r="P15" s="71"/>
      <c r="Q15" s="71"/>
      <c r="Y15" s="80">
        <v>12.0</v>
      </c>
      <c r="Z15" s="80">
        <v>10.0</v>
      </c>
      <c r="AA15" s="74">
        <v>0.0</v>
      </c>
      <c r="AB15" s="72">
        <v>0.0</v>
      </c>
      <c r="AC15" s="16">
        <v>0.0</v>
      </c>
      <c r="AD15" s="76">
        <v>6.62</v>
      </c>
      <c r="AE15" s="75">
        <v>0.001</v>
      </c>
    </row>
    <row r="16">
      <c r="A16" s="61" t="s">
        <v>303</v>
      </c>
      <c r="B16" s="61" t="s">
        <v>305</v>
      </c>
      <c r="C16" s="61">
        <v>12.0</v>
      </c>
      <c r="D16" s="85"/>
      <c r="E16" s="64"/>
      <c r="F16" s="80" t="s">
        <v>301</v>
      </c>
      <c r="G16" s="80" t="s">
        <v>201</v>
      </c>
      <c r="H16" s="14" t="s">
        <v>310</v>
      </c>
      <c r="I16" s="67">
        <v>5432.0</v>
      </c>
      <c r="J16" s="11">
        <v>0.092</v>
      </c>
      <c r="K16" s="80">
        <v>35.0</v>
      </c>
      <c r="L16" s="69">
        <v>70.0</v>
      </c>
      <c r="M16" s="84">
        <v>77.25</v>
      </c>
      <c r="N16" s="84">
        <v>0.0</v>
      </c>
      <c r="O16" s="71">
        <v>77.25</v>
      </c>
      <c r="P16" s="71"/>
      <c r="Q16" s="71"/>
      <c r="Y16" s="80">
        <v>12.0</v>
      </c>
      <c r="Z16" s="80">
        <v>10.0</v>
      </c>
      <c r="AA16" s="74">
        <v>0.0</v>
      </c>
      <c r="AB16" s="72">
        <v>0.0</v>
      </c>
      <c r="AC16" s="16">
        <v>0.0</v>
      </c>
      <c r="AD16" s="76">
        <v>77.25</v>
      </c>
      <c r="AE16" s="75">
        <v>0.014</v>
      </c>
    </row>
    <row r="17">
      <c r="A17" s="61" t="s">
        <v>303</v>
      </c>
      <c r="B17" s="61" t="s">
        <v>310</v>
      </c>
      <c r="C17" s="61">
        <v>12.0</v>
      </c>
      <c r="D17" s="85"/>
      <c r="E17" s="64"/>
      <c r="F17" s="80" t="s">
        <v>301</v>
      </c>
      <c r="G17" s="80" t="s">
        <v>201</v>
      </c>
      <c r="H17" s="14" t="s">
        <v>311</v>
      </c>
      <c r="I17" s="67">
        <v>10334.0</v>
      </c>
      <c r="J17" s="11">
        <v>0.092</v>
      </c>
      <c r="K17" s="80">
        <v>32.0</v>
      </c>
      <c r="L17" s="69">
        <v>64.0</v>
      </c>
      <c r="M17" s="84">
        <v>70.63</v>
      </c>
      <c r="N17" s="84">
        <v>0.0</v>
      </c>
      <c r="O17" s="71">
        <v>70.63</v>
      </c>
      <c r="P17" s="71"/>
      <c r="Q17" s="71"/>
      <c r="Y17" s="80">
        <v>12.0</v>
      </c>
      <c r="Z17" s="80">
        <v>10.0</v>
      </c>
      <c r="AA17" s="74">
        <v>0.0</v>
      </c>
      <c r="AB17" s="72">
        <v>0.0</v>
      </c>
      <c r="AC17" s="16">
        <v>0.0</v>
      </c>
      <c r="AD17" s="76">
        <v>70.63</v>
      </c>
      <c r="AE17" s="75">
        <v>0.007</v>
      </c>
    </row>
    <row r="18">
      <c r="A18" s="61" t="s">
        <v>303</v>
      </c>
      <c r="B18" s="61" t="s">
        <v>311</v>
      </c>
      <c r="C18" s="61">
        <v>12.0</v>
      </c>
      <c r="D18" s="85"/>
      <c r="E18" s="64"/>
      <c r="F18" s="80" t="s">
        <v>301</v>
      </c>
      <c r="G18" s="80" t="s">
        <v>201</v>
      </c>
      <c r="H18" s="14" t="s">
        <v>312</v>
      </c>
      <c r="I18" s="67">
        <v>5659.0</v>
      </c>
      <c r="J18" s="11">
        <v>0.092</v>
      </c>
      <c r="K18" s="80">
        <v>32.0</v>
      </c>
      <c r="L18" s="69">
        <v>64.0</v>
      </c>
      <c r="M18" s="84">
        <v>70.63</v>
      </c>
      <c r="N18" s="84">
        <v>0.0</v>
      </c>
      <c r="O18" s="71">
        <v>70.63</v>
      </c>
      <c r="P18" s="71"/>
      <c r="Q18" s="71"/>
      <c r="Y18" s="80">
        <v>12.0</v>
      </c>
      <c r="Z18" s="80">
        <v>10.0</v>
      </c>
      <c r="AA18" s="74">
        <v>0.0</v>
      </c>
      <c r="AB18" s="72">
        <v>0.0</v>
      </c>
      <c r="AC18" s="16">
        <v>0.0</v>
      </c>
      <c r="AD18" s="76">
        <v>70.63</v>
      </c>
      <c r="AE18" s="75">
        <v>0.012</v>
      </c>
    </row>
    <row r="19">
      <c r="A19" s="61" t="s">
        <v>303</v>
      </c>
      <c r="B19" s="61" t="s">
        <v>312</v>
      </c>
      <c r="C19" s="61">
        <v>12.0</v>
      </c>
      <c r="D19" s="85"/>
      <c r="E19" s="64"/>
      <c r="F19" s="80" t="s">
        <v>301</v>
      </c>
      <c r="G19" s="80" t="s">
        <v>201</v>
      </c>
      <c r="H19" s="14" t="s">
        <v>313</v>
      </c>
      <c r="I19" s="67">
        <v>13523.0</v>
      </c>
      <c r="J19" s="11">
        <v>0.092</v>
      </c>
      <c r="K19" s="80">
        <v>75.0</v>
      </c>
      <c r="L19" s="69">
        <v>150.0</v>
      </c>
      <c r="M19" s="84">
        <v>165.54</v>
      </c>
      <c r="N19" s="84">
        <v>0.0</v>
      </c>
      <c r="O19" s="71">
        <v>165.54</v>
      </c>
      <c r="P19" s="71"/>
      <c r="Q19" s="71"/>
      <c r="Y19" s="80">
        <v>12.0</v>
      </c>
      <c r="Z19" s="80">
        <v>10.0</v>
      </c>
      <c r="AA19" s="74">
        <v>0.0</v>
      </c>
      <c r="AB19" s="72">
        <v>0.0</v>
      </c>
      <c r="AC19" s="16">
        <v>0.0</v>
      </c>
      <c r="AD19" s="76">
        <v>165.54</v>
      </c>
      <c r="AE19" s="75">
        <v>0.012</v>
      </c>
    </row>
    <row r="20">
      <c r="A20" s="61" t="s">
        <v>303</v>
      </c>
      <c r="B20" s="61" t="s">
        <v>313</v>
      </c>
      <c r="C20" s="61">
        <v>12.0</v>
      </c>
      <c r="D20" s="85"/>
      <c r="E20" s="64"/>
      <c r="F20" s="80" t="s">
        <v>301</v>
      </c>
      <c r="G20" s="80" t="s">
        <v>201</v>
      </c>
      <c r="H20" s="14" t="s">
        <v>314</v>
      </c>
      <c r="I20" s="67">
        <v>10223.0</v>
      </c>
      <c r="J20" s="11">
        <v>0.092</v>
      </c>
      <c r="K20" s="80">
        <v>13.0</v>
      </c>
      <c r="L20" s="69">
        <v>26.0</v>
      </c>
      <c r="M20" s="84">
        <v>28.69</v>
      </c>
      <c r="N20" s="84">
        <v>0.0</v>
      </c>
      <c r="O20" s="71">
        <v>28.69</v>
      </c>
      <c r="P20" s="71"/>
      <c r="Q20" s="71"/>
      <c r="Y20" s="80">
        <v>12.0</v>
      </c>
      <c r="Z20" s="80">
        <v>10.0</v>
      </c>
      <c r="AA20" s="74">
        <v>0.0</v>
      </c>
      <c r="AB20" s="72">
        <v>0.0</v>
      </c>
      <c r="AC20" s="16">
        <v>0.0</v>
      </c>
      <c r="AD20" s="76">
        <v>28.69</v>
      </c>
      <c r="AE20" s="75">
        <v>0.003</v>
      </c>
    </row>
    <row r="21" ht="15.75" customHeight="1">
      <c r="A21" s="61" t="s">
        <v>303</v>
      </c>
      <c r="B21" s="61" t="s">
        <v>314</v>
      </c>
      <c r="C21" s="61">
        <v>12.0</v>
      </c>
      <c r="D21" s="85"/>
      <c r="E21" s="64"/>
      <c r="F21" s="80" t="s">
        <v>301</v>
      </c>
      <c r="G21" s="80" t="s">
        <v>201</v>
      </c>
      <c r="H21" s="14" t="s">
        <v>315</v>
      </c>
      <c r="I21" s="67">
        <v>16575.0</v>
      </c>
      <c r="J21" s="11">
        <v>0.092</v>
      </c>
      <c r="K21" s="80">
        <v>25.0</v>
      </c>
      <c r="L21" s="69">
        <v>50.0</v>
      </c>
      <c r="M21" s="84">
        <v>55.18</v>
      </c>
      <c r="N21" s="84">
        <v>0.0</v>
      </c>
      <c r="O21" s="71">
        <v>55.18</v>
      </c>
      <c r="P21" s="71"/>
      <c r="Q21" s="71"/>
      <c r="Y21" s="80">
        <v>12.0</v>
      </c>
      <c r="Z21" s="80">
        <v>10.0</v>
      </c>
      <c r="AA21" s="74">
        <v>0.0</v>
      </c>
      <c r="AB21" s="72">
        <v>0.0</v>
      </c>
      <c r="AC21" s="16">
        <v>0.0</v>
      </c>
      <c r="AD21" s="76">
        <v>55.18</v>
      </c>
      <c r="AE21" s="75">
        <v>0.003</v>
      </c>
    </row>
    <row r="22" ht="15.75" customHeight="1">
      <c r="A22" s="61" t="s">
        <v>303</v>
      </c>
      <c r="B22" s="61" t="s">
        <v>315</v>
      </c>
      <c r="C22" s="61">
        <v>12.0</v>
      </c>
      <c r="D22" s="85"/>
      <c r="E22" s="64"/>
      <c r="F22" s="80" t="s">
        <v>301</v>
      </c>
      <c r="G22" s="80" t="s">
        <v>201</v>
      </c>
      <c r="H22" s="14" t="s">
        <v>316</v>
      </c>
      <c r="I22" s="67">
        <v>3997.0</v>
      </c>
      <c r="J22" s="11">
        <v>0.092</v>
      </c>
      <c r="K22" s="80">
        <v>27.0</v>
      </c>
      <c r="L22" s="69">
        <v>54.0</v>
      </c>
      <c r="M22" s="84">
        <v>59.59</v>
      </c>
      <c r="N22" s="84">
        <v>0.0</v>
      </c>
      <c r="O22" s="71">
        <v>59.59</v>
      </c>
      <c r="P22" s="71"/>
      <c r="Q22" s="71"/>
      <c r="Y22" s="80">
        <v>12.0</v>
      </c>
      <c r="Z22" s="80">
        <v>10.0</v>
      </c>
      <c r="AA22" s="74">
        <v>0.0</v>
      </c>
      <c r="AB22" s="72">
        <v>0.0</v>
      </c>
      <c r="AC22" s="16">
        <v>0.0</v>
      </c>
      <c r="AD22" s="76">
        <v>59.59</v>
      </c>
      <c r="AE22" s="75">
        <v>0.015</v>
      </c>
    </row>
    <row r="23" ht="15.75" customHeight="1">
      <c r="A23" s="61" t="s">
        <v>303</v>
      </c>
      <c r="B23" s="61" t="s">
        <v>316</v>
      </c>
      <c r="C23" s="61">
        <v>12.0</v>
      </c>
      <c r="D23" s="85"/>
      <c r="E23" s="64"/>
      <c r="F23" s="80" t="s">
        <v>301</v>
      </c>
      <c r="G23" s="80" t="s">
        <v>201</v>
      </c>
      <c r="H23" s="14" t="s">
        <v>317</v>
      </c>
      <c r="I23" s="67">
        <v>9545.0</v>
      </c>
      <c r="J23" s="11">
        <v>0.092</v>
      </c>
      <c r="K23" s="80">
        <v>7.0</v>
      </c>
      <c r="L23" s="69">
        <v>14.0</v>
      </c>
      <c r="M23" s="84">
        <v>15.45</v>
      </c>
      <c r="N23" s="84">
        <v>0.0</v>
      </c>
      <c r="O23" s="71">
        <v>15.45</v>
      </c>
      <c r="P23" s="71"/>
      <c r="Q23" s="71"/>
      <c r="Y23" s="80">
        <v>12.0</v>
      </c>
      <c r="Z23" s="80">
        <v>10.0</v>
      </c>
      <c r="AA23" s="74">
        <v>0.0</v>
      </c>
      <c r="AB23" s="72">
        <v>0.0</v>
      </c>
      <c r="AC23" s="16">
        <v>0.0</v>
      </c>
      <c r="AD23" s="76">
        <v>15.45</v>
      </c>
      <c r="AE23" s="75">
        <v>0.002</v>
      </c>
    </row>
    <row r="24" ht="15.75" customHeight="1">
      <c r="A24" s="61" t="s">
        <v>303</v>
      </c>
      <c r="B24" s="61" t="s">
        <v>317</v>
      </c>
      <c r="C24" s="61">
        <v>12.0</v>
      </c>
      <c r="D24" s="85"/>
      <c r="E24" s="64"/>
      <c r="F24" s="80" t="s">
        <v>301</v>
      </c>
      <c r="G24" s="80" t="s">
        <v>201</v>
      </c>
      <c r="H24" s="14" t="s">
        <v>318</v>
      </c>
      <c r="I24" s="67">
        <v>25555.0</v>
      </c>
      <c r="J24" s="11">
        <v>0.092</v>
      </c>
      <c r="K24" s="80">
        <v>25.0</v>
      </c>
      <c r="L24" s="69">
        <v>50.0</v>
      </c>
      <c r="M24" s="84">
        <v>55.18</v>
      </c>
      <c r="N24" s="84">
        <v>0.0</v>
      </c>
      <c r="O24" s="71">
        <v>55.18</v>
      </c>
      <c r="P24" s="71"/>
      <c r="Q24" s="71"/>
      <c r="Y24" s="80">
        <v>12.0</v>
      </c>
      <c r="Z24" s="80">
        <v>10.0</v>
      </c>
      <c r="AA24" s="74">
        <v>0.0</v>
      </c>
      <c r="AB24" s="72">
        <v>0.0</v>
      </c>
      <c r="AC24" s="16">
        <v>0.0</v>
      </c>
      <c r="AD24" s="76">
        <v>55.18</v>
      </c>
      <c r="AE24" s="75">
        <v>0.002</v>
      </c>
    </row>
    <row r="25" ht="15.75" customHeight="1">
      <c r="A25" s="61" t="s">
        <v>303</v>
      </c>
      <c r="B25" s="61" t="s">
        <v>318</v>
      </c>
      <c r="C25" s="61">
        <v>12.0</v>
      </c>
      <c r="D25" s="85"/>
      <c r="E25" s="64"/>
      <c r="F25" s="80" t="s">
        <v>301</v>
      </c>
      <c r="G25" s="80" t="s">
        <v>201</v>
      </c>
      <c r="H25" s="14" t="s">
        <v>319</v>
      </c>
      <c r="I25" s="67">
        <v>14848.0</v>
      </c>
      <c r="J25" s="11">
        <v>0.092</v>
      </c>
      <c r="K25" s="80">
        <v>57.0</v>
      </c>
      <c r="L25" s="69">
        <v>114.0</v>
      </c>
      <c r="M25" s="84">
        <v>125.81</v>
      </c>
      <c r="N25" s="84">
        <v>0.0</v>
      </c>
      <c r="O25" s="71">
        <v>125.81</v>
      </c>
      <c r="P25" s="71"/>
      <c r="Q25" s="71"/>
      <c r="Y25" s="80">
        <v>12.0</v>
      </c>
      <c r="Z25" s="80">
        <v>10.0</v>
      </c>
      <c r="AA25" s="74">
        <v>0.0</v>
      </c>
      <c r="AB25" s="72">
        <v>0.0</v>
      </c>
      <c r="AC25" s="16">
        <v>0.0</v>
      </c>
      <c r="AD25" s="76">
        <v>125.81</v>
      </c>
      <c r="AE25" s="75">
        <v>0.008</v>
      </c>
    </row>
    <row r="26" ht="15.75" customHeight="1">
      <c r="A26" s="61" t="s">
        <v>303</v>
      </c>
      <c r="B26" s="61" t="s">
        <v>319</v>
      </c>
      <c r="C26" s="61">
        <v>12.0</v>
      </c>
      <c r="D26" s="85"/>
      <c r="E26" s="64"/>
      <c r="F26" s="80" t="s">
        <v>301</v>
      </c>
      <c r="G26" s="80" t="s">
        <v>201</v>
      </c>
      <c r="H26" s="14" t="s">
        <v>320</v>
      </c>
      <c r="I26" s="67">
        <v>13578.0</v>
      </c>
      <c r="J26" s="11">
        <v>0.092</v>
      </c>
      <c r="K26" s="80">
        <v>22.0</v>
      </c>
      <c r="L26" s="69">
        <v>44.0</v>
      </c>
      <c r="M26" s="84">
        <v>48.56</v>
      </c>
      <c r="N26" s="84">
        <v>0.0</v>
      </c>
      <c r="O26" s="71">
        <v>48.56</v>
      </c>
      <c r="P26" s="71"/>
      <c r="Q26" s="71"/>
      <c r="Y26" s="80">
        <v>12.0</v>
      </c>
      <c r="Z26" s="80">
        <v>10.0</v>
      </c>
      <c r="AA26" s="74">
        <v>0.0</v>
      </c>
      <c r="AB26" s="72">
        <v>0.0</v>
      </c>
      <c r="AC26" s="16">
        <v>0.0</v>
      </c>
      <c r="AD26" s="76">
        <v>48.56</v>
      </c>
      <c r="AE26" s="75">
        <v>0.004</v>
      </c>
    </row>
    <row r="27" ht="15.75" customHeight="1">
      <c r="A27" s="61" t="s">
        <v>303</v>
      </c>
      <c r="B27" s="61" t="s">
        <v>304</v>
      </c>
      <c r="C27" s="61">
        <v>12.0</v>
      </c>
      <c r="D27" s="85"/>
      <c r="E27" s="64"/>
      <c r="F27" s="80" t="s">
        <v>301</v>
      </c>
      <c r="G27" s="80" t="s">
        <v>201</v>
      </c>
      <c r="H27" s="14" t="s">
        <v>321</v>
      </c>
      <c r="I27" s="67">
        <v>19165.0</v>
      </c>
      <c r="J27" s="11">
        <v>0.092</v>
      </c>
      <c r="K27" s="80">
        <v>45.0</v>
      </c>
      <c r="L27" s="69">
        <v>90.0</v>
      </c>
      <c r="M27" s="84">
        <v>99.32</v>
      </c>
      <c r="N27" s="84">
        <v>0.0</v>
      </c>
      <c r="O27" s="71">
        <v>99.32</v>
      </c>
      <c r="P27" s="71"/>
      <c r="Q27" s="71"/>
      <c r="Y27" s="80">
        <v>12.0</v>
      </c>
      <c r="Z27" s="80">
        <v>10.0</v>
      </c>
      <c r="AA27" s="74">
        <v>0.0</v>
      </c>
      <c r="AB27" s="72">
        <v>0.0</v>
      </c>
      <c r="AC27" s="16">
        <v>0.0</v>
      </c>
      <c r="AD27" s="76">
        <v>99.32</v>
      </c>
      <c r="AE27" s="75">
        <v>0.005</v>
      </c>
    </row>
    <row r="28" ht="15.75" customHeight="1">
      <c r="A28" s="61" t="s">
        <v>303</v>
      </c>
      <c r="B28" s="61" t="s">
        <v>320</v>
      </c>
      <c r="C28" s="61">
        <v>12.0</v>
      </c>
      <c r="D28" s="85"/>
      <c r="E28" s="64"/>
      <c r="F28" s="80" t="s">
        <v>301</v>
      </c>
      <c r="G28" s="80" t="s">
        <v>201</v>
      </c>
      <c r="H28" s="14" t="s">
        <v>322</v>
      </c>
      <c r="I28" s="67">
        <v>5385.0</v>
      </c>
      <c r="J28" s="11">
        <v>0.092</v>
      </c>
      <c r="K28" s="80">
        <v>60.0</v>
      </c>
      <c r="L28" s="69">
        <v>120.0</v>
      </c>
      <c r="M28" s="84">
        <v>132.43</v>
      </c>
      <c r="N28" s="84">
        <v>0.0</v>
      </c>
      <c r="O28" s="71">
        <v>132.43</v>
      </c>
      <c r="P28" s="71"/>
      <c r="Q28" s="71"/>
      <c r="Y28" s="80">
        <v>12.0</v>
      </c>
      <c r="Z28" s="80">
        <v>10.0</v>
      </c>
      <c r="AA28" s="74">
        <v>0.0</v>
      </c>
      <c r="AB28" s="72">
        <v>0.0</v>
      </c>
      <c r="AC28" s="16">
        <v>0.0</v>
      </c>
      <c r="AD28" s="76">
        <v>132.43</v>
      </c>
      <c r="AE28" s="75">
        <v>0.025</v>
      </c>
    </row>
    <row r="29" ht="15.75" customHeight="1">
      <c r="A29" s="61" t="s">
        <v>303</v>
      </c>
      <c r="B29" s="61" t="s">
        <v>321</v>
      </c>
      <c r="C29" s="61">
        <v>12.0</v>
      </c>
      <c r="D29" s="85"/>
      <c r="E29" s="64"/>
      <c r="F29" s="80" t="s">
        <v>301</v>
      </c>
      <c r="G29" s="80" t="s">
        <v>201</v>
      </c>
      <c r="H29" s="14" t="s">
        <v>323</v>
      </c>
      <c r="I29" s="67">
        <v>7660.0</v>
      </c>
      <c r="J29" s="11">
        <v>0.092</v>
      </c>
      <c r="K29" s="80">
        <v>45.0</v>
      </c>
      <c r="L29" s="69">
        <v>90.0</v>
      </c>
      <c r="M29" s="84">
        <v>99.32</v>
      </c>
      <c r="N29" s="84">
        <v>0.0</v>
      </c>
      <c r="O29" s="71">
        <v>99.32</v>
      </c>
      <c r="P29" s="71"/>
      <c r="Q29" s="71"/>
      <c r="Y29" s="80">
        <v>12.0</v>
      </c>
      <c r="Z29" s="80">
        <v>10.0</v>
      </c>
      <c r="AA29" s="74">
        <v>0.0</v>
      </c>
      <c r="AB29" s="72">
        <v>0.0</v>
      </c>
      <c r="AC29" s="16">
        <v>0.0</v>
      </c>
      <c r="AD29" s="76">
        <v>99.32</v>
      </c>
      <c r="AE29" s="75">
        <v>0.013</v>
      </c>
    </row>
    <row r="30" ht="15.75" customHeight="1">
      <c r="A30" s="61" t="s">
        <v>303</v>
      </c>
      <c r="B30" s="61" t="s">
        <v>322</v>
      </c>
      <c r="C30" s="61">
        <v>12.0</v>
      </c>
      <c r="D30" s="85"/>
      <c r="E30" s="64"/>
      <c r="F30" s="80" t="s">
        <v>301</v>
      </c>
      <c r="G30" s="80" t="s">
        <v>201</v>
      </c>
      <c r="H30" s="14" t="s">
        <v>324</v>
      </c>
      <c r="I30" s="67">
        <v>9949.0</v>
      </c>
      <c r="J30" s="11">
        <v>0.092</v>
      </c>
      <c r="K30" s="80">
        <v>55.0</v>
      </c>
      <c r="L30" s="69">
        <v>110.0</v>
      </c>
      <c r="M30" s="84">
        <v>121.39</v>
      </c>
      <c r="N30" s="84">
        <v>0.0</v>
      </c>
      <c r="O30" s="71">
        <v>121.39</v>
      </c>
      <c r="P30" s="71"/>
      <c r="Q30" s="71"/>
      <c r="Y30" s="80">
        <v>12.0</v>
      </c>
      <c r="Z30" s="80">
        <v>10.0</v>
      </c>
      <c r="AA30" s="74">
        <v>0.0</v>
      </c>
      <c r="AB30" s="72">
        <v>0.0</v>
      </c>
      <c r="AC30" s="16">
        <v>0.0</v>
      </c>
      <c r="AD30" s="76">
        <v>121.39</v>
      </c>
      <c r="AE30" s="75">
        <v>0.012</v>
      </c>
    </row>
    <row r="31" ht="15.75" customHeight="1">
      <c r="A31" s="61" t="s">
        <v>303</v>
      </c>
      <c r="B31" s="61" t="s">
        <v>323</v>
      </c>
      <c r="C31" s="61">
        <v>12.0</v>
      </c>
      <c r="D31" s="85"/>
      <c r="E31" s="64"/>
      <c r="F31" s="80" t="s">
        <v>301</v>
      </c>
      <c r="G31" s="80" t="s">
        <v>201</v>
      </c>
      <c r="H31" s="14" t="s">
        <v>325</v>
      </c>
      <c r="I31" s="67">
        <v>11478.0</v>
      </c>
      <c r="J31" s="11">
        <v>0.092</v>
      </c>
      <c r="K31" s="80">
        <v>54.0</v>
      </c>
      <c r="L31" s="69">
        <v>108.0</v>
      </c>
      <c r="M31" s="84">
        <v>119.19</v>
      </c>
      <c r="N31" s="84">
        <v>0.0</v>
      </c>
      <c r="O31" s="71">
        <v>119.19</v>
      </c>
      <c r="P31" s="71"/>
      <c r="Q31" s="71"/>
      <c r="Y31" s="80">
        <v>12.0</v>
      </c>
      <c r="Z31" s="80">
        <v>10.0</v>
      </c>
      <c r="AA31" s="74">
        <v>0.0</v>
      </c>
      <c r="AB31" s="72">
        <v>0.0</v>
      </c>
      <c r="AC31" s="16">
        <v>0.0</v>
      </c>
      <c r="AD31" s="76">
        <v>119.19</v>
      </c>
      <c r="AE31" s="75">
        <v>0.01</v>
      </c>
    </row>
    <row r="32" ht="15.75" customHeight="1">
      <c r="A32" s="61" t="s">
        <v>303</v>
      </c>
      <c r="B32" s="61" t="s">
        <v>324</v>
      </c>
      <c r="C32" s="61">
        <v>12.0</v>
      </c>
      <c r="D32" s="85"/>
      <c r="E32" s="64"/>
      <c r="F32" s="80" t="s">
        <v>301</v>
      </c>
      <c r="G32" s="80" t="s">
        <v>201</v>
      </c>
      <c r="H32" s="14" t="s">
        <v>326</v>
      </c>
      <c r="I32" s="67">
        <v>5283.0</v>
      </c>
      <c r="J32" s="11">
        <v>0.092</v>
      </c>
      <c r="K32" s="80">
        <v>38.0</v>
      </c>
      <c r="L32" s="69">
        <v>76.0</v>
      </c>
      <c r="M32" s="84">
        <v>83.87</v>
      </c>
      <c r="N32" s="84">
        <v>0.0</v>
      </c>
      <c r="O32" s="71">
        <v>83.87</v>
      </c>
      <c r="P32" s="71"/>
      <c r="Q32" s="71"/>
      <c r="Y32" s="80">
        <v>12.0</v>
      </c>
      <c r="Z32" s="80">
        <v>10.0</v>
      </c>
      <c r="AA32" s="74">
        <v>0.0</v>
      </c>
      <c r="AB32" s="72">
        <v>0.0</v>
      </c>
      <c r="AC32" s="16">
        <v>0.0</v>
      </c>
      <c r="AD32" s="76">
        <v>83.87</v>
      </c>
      <c r="AE32" s="75">
        <v>0.016</v>
      </c>
    </row>
    <row r="33" ht="15.75" customHeight="1">
      <c r="A33" s="61" t="s">
        <v>303</v>
      </c>
      <c r="B33" s="61" t="s">
        <v>325</v>
      </c>
      <c r="C33" s="61">
        <v>12.0</v>
      </c>
      <c r="D33" s="85"/>
      <c r="E33" s="64"/>
      <c r="F33" s="80" t="s">
        <v>301</v>
      </c>
      <c r="G33" s="80" t="s">
        <v>201</v>
      </c>
      <c r="H33" s="14" t="s">
        <v>327</v>
      </c>
      <c r="I33" s="67">
        <v>3789.0</v>
      </c>
      <c r="J33" s="11">
        <v>0.092</v>
      </c>
      <c r="K33" s="80">
        <v>35.0</v>
      </c>
      <c r="L33" s="69">
        <v>70.0</v>
      </c>
      <c r="M33" s="84">
        <v>77.25</v>
      </c>
      <c r="N33" s="84">
        <v>0.0</v>
      </c>
      <c r="O33" s="71">
        <v>77.25</v>
      </c>
      <c r="P33" s="71"/>
      <c r="Q33" s="71"/>
      <c r="Y33" s="80">
        <v>12.0</v>
      </c>
      <c r="Z33" s="80">
        <v>10.0</v>
      </c>
      <c r="AA33" s="74">
        <v>0.0</v>
      </c>
      <c r="AB33" s="72">
        <v>0.0</v>
      </c>
      <c r="AC33" s="16">
        <v>0.0</v>
      </c>
      <c r="AD33" s="76">
        <v>77.25</v>
      </c>
      <c r="AE33" s="75">
        <v>0.02</v>
      </c>
    </row>
    <row r="34" ht="15.75" customHeight="1">
      <c r="A34" s="61" t="s">
        <v>303</v>
      </c>
      <c r="B34" s="61" t="s">
        <v>326</v>
      </c>
      <c r="C34" s="61">
        <v>12.0</v>
      </c>
      <c r="D34" s="85"/>
      <c r="E34" s="64"/>
      <c r="F34" s="80" t="s">
        <v>301</v>
      </c>
      <c r="G34" s="80" t="s">
        <v>201</v>
      </c>
      <c r="H34" s="14" t="s">
        <v>201</v>
      </c>
      <c r="I34" s="14" t="e">
        <v>#N/A</v>
      </c>
      <c r="J34" s="11">
        <v>0.092</v>
      </c>
      <c r="K34" s="80">
        <v>57.0</v>
      </c>
      <c r="L34" s="69">
        <v>114.0</v>
      </c>
      <c r="M34" s="84">
        <v>125.81</v>
      </c>
      <c r="N34" s="84">
        <v>0.0</v>
      </c>
      <c r="O34" s="71">
        <v>125.81</v>
      </c>
      <c r="P34" s="71"/>
      <c r="Q34" s="71"/>
      <c r="Y34" s="80">
        <v>12.0</v>
      </c>
      <c r="Z34" s="80">
        <v>10.0</v>
      </c>
      <c r="AA34" s="74">
        <v>0.0</v>
      </c>
      <c r="AB34" s="72">
        <v>0.0</v>
      </c>
      <c r="AC34" s="16">
        <v>0.0</v>
      </c>
      <c r="AD34" s="76">
        <v>125.81</v>
      </c>
      <c r="AE34" s="75" t="e">
        <v>#N/A</v>
      </c>
    </row>
    <row r="35" ht="15.75" customHeight="1">
      <c r="A35" s="61" t="s">
        <v>303</v>
      </c>
      <c r="B35" s="61" t="s">
        <v>327</v>
      </c>
      <c r="C35" s="61">
        <v>12.0</v>
      </c>
      <c r="D35" s="85"/>
      <c r="E35" s="64"/>
      <c r="F35" s="80" t="s">
        <v>301</v>
      </c>
      <c r="G35" s="80" t="s">
        <v>201</v>
      </c>
      <c r="H35" s="14" t="s">
        <v>209</v>
      </c>
      <c r="I35" s="67">
        <v>12808.0</v>
      </c>
      <c r="J35" s="11">
        <v>0.092</v>
      </c>
      <c r="K35" s="80">
        <v>35.0</v>
      </c>
      <c r="L35" s="69">
        <v>70.0</v>
      </c>
      <c r="M35" s="84">
        <v>77.25</v>
      </c>
      <c r="N35" s="84">
        <v>0.0</v>
      </c>
      <c r="O35" s="71">
        <v>77.25</v>
      </c>
      <c r="P35" s="71"/>
      <c r="Q35" s="71"/>
      <c r="Y35" s="80">
        <v>12.0</v>
      </c>
      <c r="Z35" s="80">
        <v>10.0</v>
      </c>
      <c r="AA35" s="74">
        <v>0.0</v>
      </c>
      <c r="AB35" s="72">
        <v>0.0</v>
      </c>
      <c r="AC35" s="16">
        <v>0.0</v>
      </c>
      <c r="AD35" s="76">
        <v>77.25</v>
      </c>
      <c r="AE35" s="75">
        <v>0.006</v>
      </c>
    </row>
    <row r="36" ht="15.75" customHeight="1">
      <c r="A36" s="61" t="s">
        <v>303</v>
      </c>
      <c r="B36" s="61" t="s">
        <v>201</v>
      </c>
      <c r="C36" s="61">
        <v>12.0</v>
      </c>
      <c r="D36" s="85"/>
      <c r="E36" s="64"/>
      <c r="F36" s="80" t="s">
        <v>301</v>
      </c>
      <c r="G36" s="80" t="s">
        <v>201</v>
      </c>
      <c r="H36" s="14" t="s">
        <v>328</v>
      </c>
      <c r="I36" s="67">
        <v>12868.0</v>
      </c>
      <c r="J36" s="11">
        <v>0.092</v>
      </c>
      <c r="K36" s="80">
        <v>40.0</v>
      </c>
      <c r="L36" s="69">
        <v>80.0</v>
      </c>
      <c r="M36" s="84">
        <v>88.29</v>
      </c>
      <c r="N36" s="84">
        <v>0.0</v>
      </c>
      <c r="O36" s="71">
        <v>88.29</v>
      </c>
      <c r="P36" s="71"/>
      <c r="Q36" s="71"/>
      <c r="Y36" s="80">
        <v>12.0</v>
      </c>
      <c r="Z36" s="80">
        <v>10.0</v>
      </c>
      <c r="AA36" s="74">
        <v>0.0</v>
      </c>
      <c r="AB36" s="72">
        <v>0.0</v>
      </c>
      <c r="AC36" s="16">
        <v>0.0</v>
      </c>
      <c r="AD36" s="76">
        <v>88.29</v>
      </c>
      <c r="AE36" s="75">
        <v>0.007</v>
      </c>
    </row>
    <row r="37" ht="15.75" customHeight="1">
      <c r="A37" s="61" t="s">
        <v>303</v>
      </c>
      <c r="B37" s="61" t="s">
        <v>209</v>
      </c>
      <c r="C37" s="61">
        <v>12.0</v>
      </c>
      <c r="D37" s="85"/>
      <c r="E37" s="64"/>
      <c r="F37" s="80" t="s">
        <v>301</v>
      </c>
      <c r="G37" s="80" t="s">
        <v>209</v>
      </c>
      <c r="H37" s="14" t="s">
        <v>329</v>
      </c>
      <c r="I37" s="67">
        <v>14495.0</v>
      </c>
      <c r="J37" s="11">
        <v>0.092</v>
      </c>
      <c r="K37" s="80">
        <v>0.0</v>
      </c>
      <c r="L37" s="69">
        <v>0.0</v>
      </c>
      <c r="M37" s="84">
        <v>0.0</v>
      </c>
      <c r="N37" s="84">
        <v>0.0</v>
      </c>
      <c r="O37" s="71">
        <v>0.0</v>
      </c>
      <c r="P37" s="71"/>
      <c r="Q37" s="71"/>
      <c r="Y37" s="80">
        <v>12.0</v>
      </c>
      <c r="Z37" s="80">
        <v>10.0</v>
      </c>
      <c r="AA37" s="74">
        <v>0.0</v>
      </c>
      <c r="AB37" s="72">
        <v>0.0</v>
      </c>
      <c r="AC37" s="16">
        <v>0.0</v>
      </c>
      <c r="AD37" s="76">
        <v>0.0</v>
      </c>
      <c r="AE37" s="75">
        <v>0.0</v>
      </c>
    </row>
    <row r="38" ht="15.75" customHeight="1">
      <c r="A38" s="61" t="s">
        <v>303</v>
      </c>
      <c r="B38" s="61" t="s">
        <v>328</v>
      </c>
      <c r="C38" s="61">
        <v>12.0</v>
      </c>
      <c r="D38" s="85"/>
      <c r="E38" s="64"/>
      <c r="F38" s="80" t="s">
        <v>301</v>
      </c>
      <c r="G38" s="80" t="s">
        <v>209</v>
      </c>
      <c r="H38" s="14" t="s">
        <v>330</v>
      </c>
      <c r="I38" s="67">
        <v>9867.0</v>
      </c>
      <c r="J38" s="11">
        <v>0.092</v>
      </c>
      <c r="K38" s="80">
        <v>12.0</v>
      </c>
      <c r="L38" s="69">
        <v>24.0</v>
      </c>
      <c r="M38" s="84">
        <v>26.49</v>
      </c>
      <c r="N38" s="84">
        <v>0.0</v>
      </c>
      <c r="O38" s="71">
        <v>26.49</v>
      </c>
      <c r="P38" s="71"/>
      <c r="Q38" s="71"/>
      <c r="Y38" s="80">
        <v>12.0</v>
      </c>
      <c r="Z38" s="80">
        <v>10.0</v>
      </c>
      <c r="AA38" s="74">
        <v>0.0</v>
      </c>
      <c r="AB38" s="72">
        <v>0.0</v>
      </c>
      <c r="AC38" s="16">
        <v>0.0</v>
      </c>
      <c r="AD38" s="76">
        <v>26.49</v>
      </c>
      <c r="AE38" s="75">
        <v>0.003</v>
      </c>
    </row>
    <row r="39" ht="15.75" customHeight="1">
      <c r="A39" s="61" t="s">
        <v>303</v>
      </c>
      <c r="B39" s="61" t="s">
        <v>329</v>
      </c>
      <c r="C39" s="61">
        <v>12.0</v>
      </c>
      <c r="D39" s="85"/>
      <c r="E39" s="64"/>
      <c r="F39" s="80" t="s">
        <v>301</v>
      </c>
      <c r="G39" s="80" t="s">
        <v>209</v>
      </c>
      <c r="H39" s="14" t="s">
        <v>331</v>
      </c>
      <c r="I39" s="67">
        <v>18769.0</v>
      </c>
      <c r="J39" s="11">
        <v>0.092</v>
      </c>
      <c r="K39" s="80">
        <v>38.0</v>
      </c>
      <c r="L39" s="69">
        <v>76.0</v>
      </c>
      <c r="M39" s="84">
        <v>83.87</v>
      </c>
      <c r="N39" s="84">
        <v>0.0</v>
      </c>
      <c r="O39" s="71">
        <v>83.87</v>
      </c>
      <c r="P39" s="71"/>
      <c r="Q39" s="71"/>
      <c r="Y39" s="80">
        <v>12.0</v>
      </c>
      <c r="Z39" s="80">
        <v>10.0</v>
      </c>
      <c r="AA39" s="74">
        <v>0.0</v>
      </c>
      <c r="AB39" s="72">
        <v>0.0</v>
      </c>
      <c r="AC39" s="16">
        <v>0.0</v>
      </c>
      <c r="AD39" s="76">
        <v>83.87</v>
      </c>
      <c r="AE39" s="75">
        <v>0.004</v>
      </c>
    </row>
    <row r="40" ht="15.75" customHeight="1">
      <c r="A40" s="61" t="s">
        <v>303</v>
      </c>
      <c r="B40" s="61" t="s">
        <v>330</v>
      </c>
      <c r="C40" s="61">
        <v>12.0</v>
      </c>
      <c r="D40" s="85"/>
      <c r="E40" s="64"/>
      <c r="F40" s="80" t="s">
        <v>301</v>
      </c>
      <c r="G40" s="80" t="s">
        <v>209</v>
      </c>
      <c r="H40" s="14" t="s">
        <v>332</v>
      </c>
      <c r="I40" s="67">
        <v>26431.0</v>
      </c>
      <c r="J40" s="11">
        <v>0.092</v>
      </c>
      <c r="K40" s="80">
        <v>23.0</v>
      </c>
      <c r="L40" s="69">
        <v>46.0</v>
      </c>
      <c r="M40" s="84">
        <v>50.77</v>
      </c>
      <c r="N40" s="84">
        <v>0.0</v>
      </c>
      <c r="O40" s="71">
        <v>50.77</v>
      </c>
      <c r="P40" s="71"/>
      <c r="Q40" s="71"/>
      <c r="Y40" s="80">
        <v>12.0</v>
      </c>
      <c r="Z40" s="80">
        <v>10.0</v>
      </c>
      <c r="AA40" s="74">
        <v>0.0</v>
      </c>
      <c r="AB40" s="72">
        <v>0.0</v>
      </c>
      <c r="AC40" s="16">
        <v>0.0</v>
      </c>
      <c r="AD40" s="76">
        <v>50.77</v>
      </c>
      <c r="AE40" s="75">
        <v>0.002</v>
      </c>
    </row>
    <row r="41" ht="15.75" customHeight="1">
      <c r="A41" s="61" t="s">
        <v>303</v>
      </c>
      <c r="B41" s="61" t="s">
        <v>331</v>
      </c>
      <c r="C41" s="61">
        <v>12.0</v>
      </c>
      <c r="D41" s="85"/>
      <c r="E41" s="64"/>
      <c r="F41" s="80" t="s">
        <v>301</v>
      </c>
      <c r="G41" s="80" t="s">
        <v>209</v>
      </c>
      <c r="H41" s="14" t="s">
        <v>333</v>
      </c>
      <c r="I41" s="67">
        <v>8694.0</v>
      </c>
      <c r="J41" s="11">
        <v>0.092</v>
      </c>
      <c r="K41" s="80">
        <v>27.0</v>
      </c>
      <c r="L41" s="69">
        <v>54.0</v>
      </c>
      <c r="M41" s="84">
        <v>59.59</v>
      </c>
      <c r="N41" s="84">
        <v>0.0</v>
      </c>
      <c r="O41" s="71">
        <v>59.59</v>
      </c>
      <c r="P41" s="71"/>
      <c r="Q41" s="71"/>
      <c r="Y41" s="80">
        <v>12.0</v>
      </c>
      <c r="Z41" s="80">
        <v>10.0</v>
      </c>
      <c r="AA41" s="74">
        <v>0.0</v>
      </c>
      <c r="AB41" s="72">
        <v>0.0</v>
      </c>
      <c r="AC41" s="16">
        <v>0.0</v>
      </c>
      <c r="AD41" s="76">
        <v>59.59</v>
      </c>
      <c r="AE41" s="75">
        <v>0.007</v>
      </c>
    </row>
    <row r="42" ht="15.75" customHeight="1">
      <c r="A42" s="61" t="s">
        <v>303</v>
      </c>
      <c r="B42" s="61" t="s">
        <v>332</v>
      </c>
      <c r="C42" s="61">
        <v>12.0</v>
      </c>
      <c r="D42" s="85"/>
      <c r="E42" s="64"/>
      <c r="F42" s="80" t="s">
        <v>301</v>
      </c>
      <c r="G42" s="80" t="s">
        <v>209</v>
      </c>
      <c r="H42" s="14" t="s">
        <v>334</v>
      </c>
      <c r="I42" s="67">
        <v>6565.0</v>
      </c>
      <c r="J42" s="11">
        <v>0.092</v>
      </c>
      <c r="K42" s="80">
        <v>35.0</v>
      </c>
      <c r="L42" s="69">
        <v>70.0</v>
      </c>
      <c r="M42" s="84">
        <v>77.25</v>
      </c>
      <c r="N42" s="84">
        <v>0.0</v>
      </c>
      <c r="O42" s="71">
        <v>77.25</v>
      </c>
      <c r="P42" s="71"/>
      <c r="Q42" s="71"/>
      <c r="Y42" s="80">
        <v>12.0</v>
      </c>
      <c r="Z42" s="80">
        <v>10.0</v>
      </c>
      <c r="AA42" s="74">
        <v>0.0</v>
      </c>
      <c r="AB42" s="72">
        <v>0.0</v>
      </c>
      <c r="AC42" s="16">
        <v>0.0</v>
      </c>
      <c r="AD42" s="76">
        <v>77.25</v>
      </c>
      <c r="AE42" s="75">
        <v>0.012</v>
      </c>
    </row>
    <row r="43" ht="15.75" customHeight="1">
      <c r="A43" s="61" t="s">
        <v>303</v>
      </c>
      <c r="B43" s="61" t="s">
        <v>333</v>
      </c>
      <c r="C43" s="61">
        <v>12.0</v>
      </c>
      <c r="D43" s="85"/>
      <c r="E43" s="64"/>
      <c r="F43" s="80" t="s">
        <v>301</v>
      </c>
      <c r="G43" s="80" t="s">
        <v>209</v>
      </c>
      <c r="H43" s="14" t="s">
        <v>335</v>
      </c>
      <c r="I43" s="67">
        <v>10432.0</v>
      </c>
      <c r="J43" s="11">
        <v>0.092</v>
      </c>
      <c r="K43" s="80">
        <v>9.0</v>
      </c>
      <c r="L43" s="69">
        <v>18.0</v>
      </c>
      <c r="M43" s="84">
        <v>19.86</v>
      </c>
      <c r="N43" s="84">
        <v>0.0</v>
      </c>
      <c r="O43" s="71">
        <v>19.86</v>
      </c>
      <c r="P43" s="71"/>
      <c r="Q43" s="71"/>
      <c r="Y43" s="80">
        <v>12.0</v>
      </c>
      <c r="Z43" s="80">
        <v>10.0</v>
      </c>
      <c r="AA43" s="74">
        <v>0.0</v>
      </c>
      <c r="AB43" s="72">
        <v>0.0</v>
      </c>
      <c r="AC43" s="16">
        <v>0.0</v>
      </c>
      <c r="AD43" s="76">
        <v>19.86</v>
      </c>
      <c r="AE43" s="75">
        <v>0.002</v>
      </c>
    </row>
    <row r="44" ht="15.75" customHeight="1">
      <c r="A44" s="61" t="s">
        <v>303</v>
      </c>
      <c r="B44" s="61" t="s">
        <v>334</v>
      </c>
      <c r="C44" s="61">
        <v>12.0</v>
      </c>
      <c r="D44" s="85"/>
      <c r="E44" s="64"/>
      <c r="F44" s="80" t="s">
        <v>301</v>
      </c>
      <c r="G44" s="80" t="s">
        <v>209</v>
      </c>
      <c r="H44" s="14" t="s">
        <v>336</v>
      </c>
      <c r="I44" s="67">
        <v>7383.0</v>
      </c>
      <c r="J44" s="11">
        <v>0.092</v>
      </c>
      <c r="K44" s="80">
        <v>12.0</v>
      </c>
      <c r="L44" s="69">
        <v>24.0</v>
      </c>
      <c r="M44" s="84">
        <v>26.49</v>
      </c>
      <c r="N44" s="84">
        <v>0.0</v>
      </c>
      <c r="O44" s="71">
        <v>26.49</v>
      </c>
      <c r="P44" s="71"/>
      <c r="Q44" s="71"/>
      <c r="Y44" s="80">
        <v>12.0</v>
      </c>
      <c r="Z44" s="80">
        <v>10.0</v>
      </c>
      <c r="AA44" s="74">
        <v>0.0</v>
      </c>
      <c r="AB44" s="72">
        <v>0.0</v>
      </c>
      <c r="AC44" s="16">
        <v>0.0</v>
      </c>
      <c r="AD44" s="76">
        <v>26.49</v>
      </c>
      <c r="AE44" s="75">
        <v>0.004</v>
      </c>
    </row>
    <row r="45" ht="15.75" customHeight="1">
      <c r="A45" s="61" t="s">
        <v>303</v>
      </c>
      <c r="B45" s="61" t="s">
        <v>335</v>
      </c>
      <c r="C45" s="61">
        <v>12.0</v>
      </c>
      <c r="D45" s="85"/>
      <c r="E45" s="64"/>
      <c r="F45" s="80" t="s">
        <v>301</v>
      </c>
      <c r="G45" s="80" t="s">
        <v>209</v>
      </c>
      <c r="H45" s="14" t="s">
        <v>337</v>
      </c>
      <c r="I45" s="67">
        <v>5695.0</v>
      </c>
      <c r="J45" s="11">
        <v>0.092</v>
      </c>
      <c r="K45" s="80">
        <v>30.0</v>
      </c>
      <c r="L45" s="69">
        <v>60.0</v>
      </c>
      <c r="M45" s="84">
        <v>66.22</v>
      </c>
      <c r="N45" s="84">
        <v>0.0</v>
      </c>
      <c r="O45" s="71">
        <v>66.22</v>
      </c>
      <c r="P45" s="71"/>
      <c r="Q45" s="71"/>
      <c r="Y45" s="80">
        <v>12.0</v>
      </c>
      <c r="Z45" s="80">
        <v>10.0</v>
      </c>
      <c r="AA45" s="74">
        <v>0.0</v>
      </c>
      <c r="AB45" s="72">
        <v>0.0</v>
      </c>
      <c r="AC45" s="16">
        <v>0.0</v>
      </c>
      <c r="AD45" s="76">
        <v>66.22</v>
      </c>
      <c r="AE45" s="75">
        <v>0.012</v>
      </c>
    </row>
    <row r="46" ht="15.75" customHeight="1">
      <c r="A46" s="61" t="s">
        <v>303</v>
      </c>
      <c r="B46" s="61" t="s">
        <v>336</v>
      </c>
      <c r="C46" s="61">
        <v>12.0</v>
      </c>
      <c r="D46" s="85"/>
      <c r="E46" s="64"/>
      <c r="F46" s="80" t="s">
        <v>301</v>
      </c>
      <c r="G46" s="80" t="s">
        <v>209</v>
      </c>
      <c r="H46" s="14" t="s">
        <v>338</v>
      </c>
      <c r="I46" s="67">
        <v>4140.0</v>
      </c>
      <c r="J46" s="11">
        <v>0.092</v>
      </c>
      <c r="K46" s="80">
        <v>26.0</v>
      </c>
      <c r="L46" s="69">
        <v>52.0</v>
      </c>
      <c r="M46" s="84">
        <v>57.39</v>
      </c>
      <c r="N46" s="84">
        <v>0.0</v>
      </c>
      <c r="O46" s="71">
        <v>57.39</v>
      </c>
      <c r="P46" s="71"/>
      <c r="Q46" s="71"/>
      <c r="Y46" s="80">
        <v>12.0</v>
      </c>
      <c r="Z46" s="80">
        <v>10.0</v>
      </c>
      <c r="AA46" s="74">
        <v>0.0</v>
      </c>
      <c r="AB46" s="72">
        <v>0.0</v>
      </c>
      <c r="AC46" s="16">
        <v>0.0</v>
      </c>
      <c r="AD46" s="76">
        <v>57.39</v>
      </c>
      <c r="AE46" s="75">
        <v>0.014</v>
      </c>
    </row>
    <row r="47" ht="15.75" customHeight="1">
      <c r="A47" s="61" t="s">
        <v>303</v>
      </c>
      <c r="B47" s="61" t="s">
        <v>337</v>
      </c>
      <c r="C47" s="61">
        <v>12.0</v>
      </c>
      <c r="D47" s="85"/>
      <c r="E47" s="64"/>
      <c r="F47" s="80" t="s">
        <v>301</v>
      </c>
      <c r="G47" s="80" t="s">
        <v>209</v>
      </c>
      <c r="H47" s="14" t="s">
        <v>339</v>
      </c>
      <c r="I47" s="14" t="e">
        <v>#N/A</v>
      </c>
      <c r="J47" s="11">
        <v>0.092</v>
      </c>
      <c r="K47" s="80">
        <v>31.0</v>
      </c>
      <c r="L47" s="69">
        <v>62.0</v>
      </c>
      <c r="M47" s="84">
        <v>68.42</v>
      </c>
      <c r="N47" s="84">
        <v>0.0</v>
      </c>
      <c r="O47" s="71">
        <v>68.42</v>
      </c>
      <c r="P47" s="71"/>
      <c r="Q47" s="71"/>
      <c r="Y47" s="80">
        <v>12.0</v>
      </c>
      <c r="Z47" s="80">
        <v>10.0</v>
      </c>
      <c r="AA47" s="74">
        <v>0.0</v>
      </c>
      <c r="AB47" s="72">
        <v>0.0</v>
      </c>
      <c r="AC47" s="16">
        <v>0.0</v>
      </c>
      <c r="AD47" s="76">
        <v>68.42</v>
      </c>
      <c r="AE47" s="75" t="e">
        <v>#N/A</v>
      </c>
    </row>
    <row r="48" ht="15.75" customHeight="1">
      <c r="A48" s="61" t="s">
        <v>303</v>
      </c>
      <c r="B48" s="61" t="s">
        <v>338</v>
      </c>
      <c r="C48" s="61">
        <v>12.0</v>
      </c>
      <c r="D48" s="85"/>
      <c r="E48" s="64"/>
      <c r="F48" s="80" t="s">
        <v>301</v>
      </c>
      <c r="G48" s="80" t="s">
        <v>209</v>
      </c>
      <c r="H48" s="14" t="s">
        <v>340</v>
      </c>
      <c r="I48" s="67">
        <v>8513.0</v>
      </c>
      <c r="J48" s="11">
        <v>0.092</v>
      </c>
      <c r="K48" s="80">
        <v>25.0</v>
      </c>
      <c r="L48" s="69">
        <v>50.0</v>
      </c>
      <c r="M48" s="84">
        <v>55.18</v>
      </c>
      <c r="N48" s="84">
        <v>0.0</v>
      </c>
      <c r="O48" s="71">
        <v>55.18</v>
      </c>
      <c r="P48" s="71"/>
      <c r="Q48" s="71"/>
      <c r="Y48" s="80">
        <v>12.0</v>
      </c>
      <c r="Z48" s="80">
        <v>10.0</v>
      </c>
      <c r="AA48" s="74">
        <v>0.0</v>
      </c>
      <c r="AB48" s="72">
        <v>0.0</v>
      </c>
      <c r="AC48" s="16">
        <v>0.0</v>
      </c>
      <c r="AD48" s="76">
        <v>55.18</v>
      </c>
      <c r="AE48" s="75">
        <v>0.006</v>
      </c>
    </row>
    <row r="49" ht="15.75" customHeight="1">
      <c r="A49" s="61" t="s">
        <v>303</v>
      </c>
      <c r="B49" s="61" t="s">
        <v>339</v>
      </c>
      <c r="C49" s="61">
        <v>12.0</v>
      </c>
      <c r="D49" s="85"/>
      <c r="E49" s="64"/>
      <c r="F49" s="80" t="s">
        <v>301</v>
      </c>
      <c r="G49" s="80" t="s">
        <v>209</v>
      </c>
      <c r="H49" s="14" t="s">
        <v>341</v>
      </c>
      <c r="I49" s="67">
        <v>20550.0</v>
      </c>
      <c r="J49" s="11">
        <v>0.092</v>
      </c>
      <c r="K49" s="80">
        <v>39.0</v>
      </c>
      <c r="L49" s="69">
        <v>78.0</v>
      </c>
      <c r="M49" s="84">
        <v>86.08</v>
      </c>
      <c r="N49" s="84">
        <v>0.0</v>
      </c>
      <c r="O49" s="71">
        <v>86.08</v>
      </c>
      <c r="P49" s="71"/>
      <c r="Q49" s="71"/>
      <c r="Y49" s="80">
        <v>12.0</v>
      </c>
      <c r="Z49" s="80">
        <v>10.0</v>
      </c>
      <c r="AA49" s="74">
        <v>0.0</v>
      </c>
      <c r="AB49" s="72">
        <v>0.0</v>
      </c>
      <c r="AC49" s="16">
        <v>0.0</v>
      </c>
      <c r="AD49" s="76">
        <v>86.08</v>
      </c>
      <c r="AE49" s="75">
        <v>0.004</v>
      </c>
    </row>
    <row r="50" ht="15.75" customHeight="1">
      <c r="A50" s="61" t="s">
        <v>303</v>
      </c>
      <c r="B50" s="61" t="s">
        <v>340</v>
      </c>
      <c r="C50" s="61">
        <v>12.0</v>
      </c>
      <c r="D50" s="85"/>
      <c r="E50" s="64"/>
      <c r="F50" s="80" t="s">
        <v>301</v>
      </c>
      <c r="G50" s="80" t="s">
        <v>342</v>
      </c>
      <c r="H50" s="14" t="s">
        <v>343</v>
      </c>
      <c r="I50" s="67">
        <v>21736.0</v>
      </c>
      <c r="J50" s="11">
        <v>0.092</v>
      </c>
      <c r="K50" s="80">
        <v>65.0</v>
      </c>
      <c r="L50" s="69">
        <v>130.0</v>
      </c>
      <c r="M50" s="84">
        <v>143.47</v>
      </c>
      <c r="N50" s="84">
        <v>0.0</v>
      </c>
      <c r="O50" s="71">
        <v>143.47</v>
      </c>
      <c r="P50" s="71"/>
      <c r="Q50" s="71"/>
      <c r="Y50" s="80">
        <v>12.0</v>
      </c>
      <c r="Z50" s="80">
        <v>10.0</v>
      </c>
      <c r="AA50" s="74">
        <v>0.0</v>
      </c>
      <c r="AB50" s="72">
        <v>0.0</v>
      </c>
      <c r="AC50" s="16">
        <v>0.0</v>
      </c>
      <c r="AD50" s="76">
        <v>143.47</v>
      </c>
      <c r="AE50" s="75">
        <v>0.007</v>
      </c>
    </row>
    <row r="51" ht="15.75" customHeight="1">
      <c r="A51" s="61" t="s">
        <v>303</v>
      </c>
      <c r="B51" s="61" t="s">
        <v>341</v>
      </c>
      <c r="C51" s="61">
        <v>12.0</v>
      </c>
      <c r="D51" s="85"/>
      <c r="E51" s="64"/>
      <c r="F51" s="80" t="s">
        <v>301</v>
      </c>
      <c r="G51" s="80" t="s">
        <v>342</v>
      </c>
      <c r="H51" s="14" t="s">
        <v>344</v>
      </c>
      <c r="I51" s="67">
        <v>15756.0</v>
      </c>
      <c r="J51" s="11">
        <v>0.092</v>
      </c>
      <c r="K51" s="80">
        <v>25.0</v>
      </c>
      <c r="L51" s="69">
        <v>50.0</v>
      </c>
      <c r="M51" s="84">
        <v>55.18</v>
      </c>
      <c r="N51" s="84">
        <v>0.0</v>
      </c>
      <c r="O51" s="71">
        <v>55.18</v>
      </c>
      <c r="P51" s="71"/>
      <c r="Q51" s="71"/>
      <c r="Y51" s="80">
        <v>12.0</v>
      </c>
      <c r="Z51" s="80">
        <v>10.0</v>
      </c>
      <c r="AA51" s="74">
        <v>0.0</v>
      </c>
      <c r="AB51" s="72">
        <v>0.0</v>
      </c>
      <c r="AC51" s="16">
        <v>0.0</v>
      </c>
      <c r="AD51" s="76">
        <v>55.18</v>
      </c>
      <c r="AE51" s="75">
        <v>0.004</v>
      </c>
    </row>
    <row r="52" ht="15.75" customHeight="1">
      <c r="A52" s="61" t="s">
        <v>303</v>
      </c>
      <c r="B52" s="61" t="s">
        <v>343</v>
      </c>
      <c r="C52" s="61">
        <v>12.0</v>
      </c>
      <c r="D52" s="85"/>
      <c r="E52" s="64"/>
      <c r="F52" s="80" t="s">
        <v>301</v>
      </c>
      <c r="G52" s="80" t="s">
        <v>342</v>
      </c>
      <c r="H52" s="14" t="s">
        <v>345</v>
      </c>
      <c r="I52" s="67">
        <v>19409.0</v>
      </c>
      <c r="J52" s="11">
        <v>0.092</v>
      </c>
      <c r="K52" s="80">
        <v>35.0</v>
      </c>
      <c r="L52" s="69">
        <v>70.0</v>
      </c>
      <c r="M52" s="84">
        <v>77.25</v>
      </c>
      <c r="N52" s="84">
        <v>0.0</v>
      </c>
      <c r="O52" s="71">
        <v>77.25</v>
      </c>
      <c r="P52" s="71"/>
      <c r="Q52" s="71"/>
      <c r="Y52" s="80">
        <v>12.0</v>
      </c>
      <c r="Z52" s="80">
        <v>10.0</v>
      </c>
      <c r="AA52" s="74">
        <v>0.0</v>
      </c>
      <c r="AB52" s="72">
        <v>0.0</v>
      </c>
      <c r="AC52" s="16">
        <v>0.0</v>
      </c>
      <c r="AD52" s="76">
        <v>77.25</v>
      </c>
      <c r="AE52" s="75">
        <v>0.004</v>
      </c>
    </row>
    <row r="53" ht="15.75" customHeight="1">
      <c r="A53" s="61" t="s">
        <v>303</v>
      </c>
      <c r="B53" s="61" t="s">
        <v>344</v>
      </c>
      <c r="C53" s="61">
        <v>12.0</v>
      </c>
      <c r="D53" s="85"/>
      <c r="E53" s="64"/>
      <c r="F53" s="80" t="s">
        <v>301</v>
      </c>
      <c r="G53" s="80" t="s">
        <v>342</v>
      </c>
      <c r="H53" s="14" t="s">
        <v>346</v>
      </c>
      <c r="I53" s="67">
        <v>29758.0</v>
      </c>
      <c r="J53" s="11">
        <v>0.092</v>
      </c>
      <c r="K53" s="80">
        <v>50.0</v>
      </c>
      <c r="L53" s="69">
        <v>100.0</v>
      </c>
      <c r="M53" s="84">
        <v>110.36</v>
      </c>
      <c r="N53" s="84">
        <v>0.0</v>
      </c>
      <c r="O53" s="71">
        <v>110.36</v>
      </c>
      <c r="P53" s="71"/>
      <c r="Q53" s="71"/>
      <c r="Y53" s="80">
        <v>12.0</v>
      </c>
      <c r="Z53" s="80">
        <v>10.0</v>
      </c>
      <c r="AA53" s="74">
        <v>0.0</v>
      </c>
      <c r="AB53" s="72">
        <v>0.0</v>
      </c>
      <c r="AC53" s="16">
        <v>0.0</v>
      </c>
      <c r="AD53" s="76">
        <v>110.36</v>
      </c>
      <c r="AE53" s="75">
        <v>0.004</v>
      </c>
    </row>
    <row r="54" ht="15.75" customHeight="1">
      <c r="A54" s="61" t="s">
        <v>303</v>
      </c>
      <c r="B54" s="61" t="s">
        <v>345</v>
      </c>
      <c r="C54" s="61">
        <v>12.0</v>
      </c>
      <c r="D54" s="85"/>
      <c r="E54" s="64"/>
      <c r="F54" s="80" t="s">
        <v>301</v>
      </c>
      <c r="G54" s="80" t="s">
        <v>342</v>
      </c>
      <c r="H54" s="14" t="s">
        <v>347</v>
      </c>
      <c r="I54" s="67">
        <v>29385.0</v>
      </c>
      <c r="J54" s="11">
        <v>0.092</v>
      </c>
      <c r="K54" s="80">
        <v>23.0</v>
      </c>
      <c r="L54" s="69">
        <v>46.0</v>
      </c>
      <c r="M54" s="84">
        <v>50.77</v>
      </c>
      <c r="N54" s="84">
        <v>0.0</v>
      </c>
      <c r="O54" s="71">
        <v>50.77</v>
      </c>
      <c r="P54" s="71"/>
      <c r="Q54" s="71"/>
      <c r="Y54" s="80">
        <v>12.0</v>
      </c>
      <c r="Z54" s="80">
        <v>10.0</v>
      </c>
      <c r="AA54" s="74">
        <v>0.0</v>
      </c>
      <c r="AB54" s="72">
        <v>0.0</v>
      </c>
      <c r="AC54" s="16">
        <v>0.0</v>
      </c>
      <c r="AD54" s="76">
        <v>50.77</v>
      </c>
      <c r="AE54" s="75">
        <v>0.002</v>
      </c>
    </row>
    <row r="55" ht="15.75" customHeight="1">
      <c r="A55" s="61" t="s">
        <v>303</v>
      </c>
      <c r="B55" s="61" t="s">
        <v>346</v>
      </c>
      <c r="C55" s="61">
        <v>12.0</v>
      </c>
      <c r="D55" s="85"/>
      <c r="E55" s="64"/>
      <c r="F55" s="80" t="s">
        <v>301</v>
      </c>
      <c r="G55" s="80" t="s">
        <v>342</v>
      </c>
      <c r="H55" s="14" t="s">
        <v>348</v>
      </c>
      <c r="I55" s="67">
        <v>29624.0</v>
      </c>
      <c r="J55" s="11">
        <v>0.092</v>
      </c>
      <c r="K55" s="80">
        <v>42.0</v>
      </c>
      <c r="L55" s="69">
        <v>84.0</v>
      </c>
      <c r="M55" s="84">
        <v>92.7</v>
      </c>
      <c r="N55" s="84">
        <v>0.0</v>
      </c>
      <c r="O55" s="71">
        <v>92.7</v>
      </c>
      <c r="P55" s="71"/>
      <c r="Q55" s="71"/>
      <c r="Y55" s="80">
        <v>12.0</v>
      </c>
      <c r="Z55" s="80">
        <v>10.0</v>
      </c>
      <c r="AA55" s="74">
        <v>0.0</v>
      </c>
      <c r="AB55" s="72">
        <v>0.0</v>
      </c>
      <c r="AC55" s="16">
        <v>0.0</v>
      </c>
      <c r="AD55" s="76">
        <v>92.7</v>
      </c>
      <c r="AE55" s="75">
        <v>0.003</v>
      </c>
    </row>
    <row r="56" ht="15.75" customHeight="1">
      <c r="A56" s="61" t="s">
        <v>303</v>
      </c>
      <c r="B56" s="61" t="s">
        <v>347</v>
      </c>
      <c r="C56" s="61">
        <v>12.0</v>
      </c>
      <c r="D56" s="85"/>
      <c r="E56" s="64"/>
      <c r="F56" s="80" t="s">
        <v>301</v>
      </c>
      <c r="G56" s="80" t="s">
        <v>342</v>
      </c>
      <c r="H56" s="14" t="s">
        <v>349</v>
      </c>
      <c r="I56" s="67">
        <v>21284.0</v>
      </c>
      <c r="J56" s="11">
        <v>0.092</v>
      </c>
      <c r="K56" s="80">
        <v>75.0</v>
      </c>
      <c r="L56" s="69">
        <v>150.0</v>
      </c>
      <c r="M56" s="84">
        <v>165.54</v>
      </c>
      <c r="N56" s="84">
        <v>0.0</v>
      </c>
      <c r="O56" s="71">
        <v>165.54</v>
      </c>
      <c r="P56" s="71"/>
      <c r="Q56" s="71"/>
      <c r="Y56" s="80">
        <v>12.0</v>
      </c>
      <c r="Z56" s="80">
        <v>10.0</v>
      </c>
      <c r="AA56" s="74">
        <v>0.0</v>
      </c>
      <c r="AB56" s="72">
        <v>0.0</v>
      </c>
      <c r="AC56" s="16">
        <v>0.0</v>
      </c>
      <c r="AD56" s="76">
        <v>165.54</v>
      </c>
      <c r="AE56" s="75">
        <v>0.008</v>
      </c>
    </row>
    <row r="57" ht="15.75" customHeight="1">
      <c r="A57" s="61" t="s">
        <v>303</v>
      </c>
      <c r="B57" s="61" t="s">
        <v>348</v>
      </c>
      <c r="C57" s="61">
        <v>12.0</v>
      </c>
      <c r="D57" s="85"/>
      <c r="E57" s="64"/>
      <c r="F57" s="80" t="s">
        <v>301</v>
      </c>
      <c r="G57" s="80" t="s">
        <v>342</v>
      </c>
      <c r="H57" s="14" t="s">
        <v>350</v>
      </c>
      <c r="I57" s="67">
        <v>33652.0</v>
      </c>
      <c r="J57" s="11">
        <v>0.092</v>
      </c>
      <c r="K57" s="80">
        <v>65.0</v>
      </c>
      <c r="L57" s="69">
        <v>130.0</v>
      </c>
      <c r="M57" s="84">
        <v>143.47</v>
      </c>
      <c r="N57" s="84">
        <v>0.0</v>
      </c>
      <c r="O57" s="71">
        <v>143.47</v>
      </c>
      <c r="P57" s="71"/>
      <c r="Q57" s="71"/>
      <c r="Y57" s="80">
        <v>12.0</v>
      </c>
      <c r="Z57" s="80">
        <v>10.0</v>
      </c>
      <c r="AA57" s="74">
        <v>0.0</v>
      </c>
      <c r="AB57" s="72">
        <v>0.0</v>
      </c>
      <c r="AC57" s="16">
        <v>0.0</v>
      </c>
      <c r="AD57" s="76">
        <v>143.47</v>
      </c>
      <c r="AE57" s="75">
        <v>0.004</v>
      </c>
    </row>
    <row r="58" ht="15.75" customHeight="1">
      <c r="A58" s="61" t="s">
        <v>303</v>
      </c>
      <c r="B58" s="61" t="s">
        <v>349</v>
      </c>
      <c r="C58" s="61">
        <v>12.0</v>
      </c>
      <c r="D58" s="85"/>
      <c r="E58" s="64"/>
      <c r="F58" s="80" t="s">
        <v>301</v>
      </c>
      <c r="G58" s="80" t="s">
        <v>342</v>
      </c>
      <c r="H58" s="14" t="s">
        <v>351</v>
      </c>
      <c r="I58" s="67">
        <v>16878.0</v>
      </c>
      <c r="J58" s="11">
        <v>0.092</v>
      </c>
      <c r="K58" s="80">
        <v>2.0</v>
      </c>
      <c r="L58" s="69">
        <v>4.0</v>
      </c>
      <c r="M58" s="84">
        <v>4.41</v>
      </c>
      <c r="N58" s="84">
        <v>0.0</v>
      </c>
      <c r="O58" s="71">
        <v>4.41</v>
      </c>
      <c r="P58" s="71"/>
      <c r="Q58" s="71"/>
      <c r="Y58" s="80">
        <v>12.0</v>
      </c>
      <c r="Z58" s="80">
        <v>10.0</v>
      </c>
      <c r="AA58" s="74">
        <v>0.0</v>
      </c>
      <c r="AB58" s="72">
        <v>0.0</v>
      </c>
      <c r="AC58" s="16">
        <v>0.0</v>
      </c>
      <c r="AD58" s="76">
        <v>4.41</v>
      </c>
      <c r="AE58" s="75">
        <v>0.0</v>
      </c>
    </row>
    <row r="59" ht="15.75" customHeight="1">
      <c r="A59" s="61" t="s">
        <v>303</v>
      </c>
      <c r="B59" s="61" t="s">
        <v>350</v>
      </c>
      <c r="C59" s="61">
        <v>12.0</v>
      </c>
      <c r="D59" s="85"/>
      <c r="E59" s="64"/>
      <c r="F59" s="80" t="s">
        <v>301</v>
      </c>
      <c r="G59" s="80" t="s">
        <v>342</v>
      </c>
      <c r="H59" s="14" t="s">
        <v>352</v>
      </c>
      <c r="I59" s="67">
        <v>16330.0</v>
      </c>
      <c r="J59" s="11">
        <v>0.092</v>
      </c>
      <c r="K59" s="80">
        <v>1.0</v>
      </c>
      <c r="L59" s="69">
        <v>2.0</v>
      </c>
      <c r="M59" s="84">
        <v>2.21</v>
      </c>
      <c r="N59" s="84">
        <v>0.0</v>
      </c>
      <c r="O59" s="71">
        <v>2.21</v>
      </c>
      <c r="P59" s="71"/>
      <c r="Q59" s="71"/>
      <c r="Y59" s="80">
        <v>12.0</v>
      </c>
      <c r="Z59" s="80">
        <v>10.0</v>
      </c>
      <c r="AA59" s="74">
        <v>0.0</v>
      </c>
      <c r="AB59" s="72">
        <v>0.0</v>
      </c>
      <c r="AC59" s="16">
        <v>0.0</v>
      </c>
      <c r="AD59" s="76">
        <v>2.21</v>
      </c>
      <c r="AE59" s="75">
        <v>0.0</v>
      </c>
    </row>
    <row r="60" ht="15.75" customHeight="1">
      <c r="A60" s="61" t="s">
        <v>303</v>
      </c>
      <c r="B60" s="61" t="s">
        <v>351</v>
      </c>
      <c r="C60" s="61">
        <v>12.0</v>
      </c>
      <c r="D60" s="85"/>
      <c r="E60" s="64"/>
      <c r="F60" s="80" t="s">
        <v>301</v>
      </c>
      <c r="G60" s="80" t="s">
        <v>342</v>
      </c>
      <c r="H60" s="14" t="s">
        <v>353</v>
      </c>
      <c r="I60" s="14" t="e">
        <v>#N/A</v>
      </c>
      <c r="J60" s="11">
        <v>0.092</v>
      </c>
      <c r="K60" s="80">
        <v>19.0</v>
      </c>
      <c r="L60" s="69">
        <v>38.0</v>
      </c>
      <c r="M60" s="84">
        <v>41.94</v>
      </c>
      <c r="N60" s="84">
        <v>0.0</v>
      </c>
      <c r="O60" s="71">
        <v>41.94</v>
      </c>
      <c r="P60" s="71"/>
      <c r="Q60" s="71"/>
      <c r="Y60" s="80">
        <v>12.0</v>
      </c>
      <c r="Z60" s="80">
        <v>10.0</v>
      </c>
      <c r="AA60" s="74">
        <v>0.0</v>
      </c>
      <c r="AB60" s="72">
        <v>0.0</v>
      </c>
      <c r="AC60" s="16">
        <v>0.0</v>
      </c>
      <c r="AD60" s="76">
        <v>41.94</v>
      </c>
      <c r="AE60" s="75" t="e">
        <v>#N/A</v>
      </c>
    </row>
    <row r="61" ht="15.75" customHeight="1">
      <c r="A61" s="61" t="s">
        <v>303</v>
      </c>
      <c r="B61" s="61" t="s">
        <v>352</v>
      </c>
      <c r="C61" s="61">
        <v>12.0</v>
      </c>
      <c r="D61" s="85"/>
      <c r="E61" s="64"/>
      <c r="F61" s="80" t="s">
        <v>301</v>
      </c>
      <c r="G61" s="80" t="s">
        <v>342</v>
      </c>
      <c r="H61" s="14" t="s">
        <v>354</v>
      </c>
      <c r="I61" s="67">
        <v>25227.0</v>
      </c>
      <c r="J61" s="11">
        <v>0.092</v>
      </c>
      <c r="K61" s="80">
        <v>21.0</v>
      </c>
      <c r="L61" s="69">
        <v>42.0</v>
      </c>
      <c r="M61" s="84">
        <v>46.35</v>
      </c>
      <c r="N61" s="84">
        <v>0.0</v>
      </c>
      <c r="O61" s="71">
        <v>46.35</v>
      </c>
      <c r="P61" s="71"/>
      <c r="Q61" s="71"/>
      <c r="Y61" s="80">
        <v>12.0</v>
      </c>
      <c r="Z61" s="80">
        <v>10.0</v>
      </c>
      <c r="AA61" s="74">
        <v>0.0</v>
      </c>
      <c r="AB61" s="72">
        <v>0.0</v>
      </c>
      <c r="AC61" s="16">
        <v>0.0</v>
      </c>
      <c r="AD61" s="76">
        <v>46.35</v>
      </c>
      <c r="AE61" s="75">
        <v>0.002</v>
      </c>
    </row>
    <row r="62" ht="15.75" customHeight="1">
      <c r="A62" s="61" t="s">
        <v>303</v>
      </c>
      <c r="B62" s="61" t="s">
        <v>353</v>
      </c>
      <c r="C62" s="61">
        <v>12.0</v>
      </c>
      <c r="D62" s="85"/>
      <c r="E62" s="64"/>
      <c r="F62" s="80" t="s">
        <v>301</v>
      </c>
      <c r="G62" s="80" t="s">
        <v>342</v>
      </c>
      <c r="H62" s="14" t="s">
        <v>355</v>
      </c>
      <c r="I62" s="67">
        <v>30573.0</v>
      </c>
      <c r="J62" s="11">
        <v>0.092</v>
      </c>
      <c r="K62" s="80">
        <v>17.0</v>
      </c>
      <c r="L62" s="69">
        <v>34.0</v>
      </c>
      <c r="M62" s="84">
        <v>37.52</v>
      </c>
      <c r="N62" s="84">
        <v>0.0</v>
      </c>
      <c r="O62" s="71">
        <v>37.52</v>
      </c>
      <c r="P62" s="71"/>
      <c r="Q62" s="71"/>
      <c r="Y62" s="80">
        <v>12.0</v>
      </c>
      <c r="Z62" s="80">
        <v>10.0</v>
      </c>
      <c r="AA62" s="74">
        <v>0.0</v>
      </c>
      <c r="AB62" s="72">
        <v>0.0</v>
      </c>
      <c r="AC62" s="16">
        <v>0.0</v>
      </c>
      <c r="AD62" s="76">
        <v>37.52</v>
      </c>
      <c r="AE62" s="75">
        <v>0.001</v>
      </c>
    </row>
    <row r="63" ht="15.75" customHeight="1">
      <c r="A63" s="61" t="s">
        <v>303</v>
      </c>
      <c r="B63" s="61" t="s">
        <v>354</v>
      </c>
      <c r="C63" s="61">
        <v>12.0</v>
      </c>
      <c r="D63" s="85"/>
      <c r="E63" s="64"/>
      <c r="F63" s="80" t="s">
        <v>301</v>
      </c>
      <c r="G63" s="80" t="s">
        <v>342</v>
      </c>
      <c r="H63" s="14" t="s">
        <v>356</v>
      </c>
      <c r="I63" s="67">
        <v>12790.0</v>
      </c>
      <c r="J63" s="11">
        <v>0.092</v>
      </c>
      <c r="K63" s="80">
        <v>130.0</v>
      </c>
      <c r="L63" s="69">
        <v>260.0</v>
      </c>
      <c r="M63" s="84">
        <v>286.93</v>
      </c>
      <c r="N63" s="84">
        <v>0.0</v>
      </c>
      <c r="O63" s="71">
        <v>286.93</v>
      </c>
      <c r="P63" s="71"/>
      <c r="Q63" s="71"/>
      <c r="Y63" s="80">
        <v>12.0</v>
      </c>
      <c r="Z63" s="80">
        <v>10.0</v>
      </c>
      <c r="AA63" s="74">
        <v>0.0</v>
      </c>
      <c r="AB63" s="72">
        <v>0.0</v>
      </c>
      <c r="AC63" s="16">
        <v>0.0</v>
      </c>
      <c r="AD63" s="76">
        <v>286.93</v>
      </c>
      <c r="AE63" s="75">
        <v>0.022</v>
      </c>
    </row>
    <row r="64" ht="15.75" customHeight="1">
      <c r="A64" s="61" t="s">
        <v>303</v>
      </c>
      <c r="B64" s="61" t="s">
        <v>355</v>
      </c>
      <c r="C64" s="61">
        <v>12.0</v>
      </c>
      <c r="D64" s="85"/>
      <c r="E64" s="64"/>
      <c r="F64" s="80" t="s">
        <v>301</v>
      </c>
      <c r="G64" s="80" t="s">
        <v>342</v>
      </c>
      <c r="H64" s="14" t="s">
        <v>357</v>
      </c>
      <c r="I64" s="67">
        <v>16785.0</v>
      </c>
      <c r="J64" s="11">
        <v>0.092</v>
      </c>
      <c r="K64" s="80">
        <v>17.0</v>
      </c>
      <c r="L64" s="69">
        <v>34.0</v>
      </c>
      <c r="M64" s="84">
        <v>37.52</v>
      </c>
      <c r="N64" s="84">
        <v>0.0</v>
      </c>
      <c r="O64" s="71">
        <v>37.52</v>
      </c>
      <c r="P64" s="71"/>
      <c r="Q64" s="71"/>
      <c r="Y64" s="80">
        <v>12.0</v>
      </c>
      <c r="Z64" s="80">
        <v>10.0</v>
      </c>
      <c r="AA64" s="74">
        <v>0.0</v>
      </c>
      <c r="AB64" s="72">
        <v>0.0</v>
      </c>
      <c r="AC64" s="16">
        <v>0.0</v>
      </c>
      <c r="AD64" s="76">
        <v>37.52</v>
      </c>
      <c r="AE64" s="75">
        <v>0.002</v>
      </c>
    </row>
    <row r="65" ht="15.75" customHeight="1">
      <c r="A65" s="61" t="s">
        <v>303</v>
      </c>
      <c r="B65" s="61" t="s">
        <v>356</v>
      </c>
      <c r="C65" s="61">
        <v>12.0</v>
      </c>
      <c r="D65" s="85"/>
      <c r="E65" s="64"/>
      <c r="F65" s="80" t="s">
        <v>301</v>
      </c>
      <c r="G65" s="80" t="s">
        <v>342</v>
      </c>
      <c r="H65" s="14" t="s">
        <v>358</v>
      </c>
      <c r="I65" s="67">
        <v>8741.0</v>
      </c>
      <c r="J65" s="11">
        <v>0.092</v>
      </c>
      <c r="K65" s="80">
        <v>25.0</v>
      </c>
      <c r="L65" s="69">
        <v>50.0</v>
      </c>
      <c r="M65" s="84">
        <v>55.18</v>
      </c>
      <c r="N65" s="84">
        <v>0.0</v>
      </c>
      <c r="O65" s="71">
        <v>55.18</v>
      </c>
      <c r="P65" s="71"/>
      <c r="Q65" s="71"/>
      <c r="Y65" s="80">
        <v>12.0</v>
      </c>
      <c r="Z65" s="80">
        <v>10.0</v>
      </c>
      <c r="AA65" s="74">
        <v>0.0</v>
      </c>
      <c r="AB65" s="72">
        <v>0.0</v>
      </c>
      <c r="AC65" s="16">
        <v>0.0</v>
      </c>
      <c r="AD65" s="76">
        <v>55.18</v>
      </c>
      <c r="AE65" s="75">
        <v>0.006</v>
      </c>
    </row>
    <row r="66" ht="15.75" customHeight="1">
      <c r="A66" s="61" t="s">
        <v>303</v>
      </c>
      <c r="B66" s="61" t="s">
        <v>357</v>
      </c>
      <c r="C66" s="61">
        <v>12.0</v>
      </c>
      <c r="D66" s="85"/>
      <c r="E66" s="64"/>
      <c r="F66" s="80" t="s">
        <v>301</v>
      </c>
      <c r="G66" s="80" t="s">
        <v>342</v>
      </c>
      <c r="H66" s="14" t="s">
        <v>359</v>
      </c>
      <c r="I66" s="67">
        <v>31635.0</v>
      </c>
      <c r="J66" s="11">
        <v>0.092</v>
      </c>
      <c r="K66" s="80">
        <v>30.0</v>
      </c>
      <c r="L66" s="69">
        <v>60.0</v>
      </c>
      <c r="M66" s="84">
        <v>66.22</v>
      </c>
      <c r="N66" s="84">
        <v>0.0</v>
      </c>
      <c r="O66" s="71">
        <v>66.22</v>
      </c>
      <c r="P66" s="71"/>
      <c r="Q66" s="71"/>
      <c r="Y66" s="80">
        <v>12.0</v>
      </c>
      <c r="Z66" s="80">
        <v>10.0</v>
      </c>
      <c r="AA66" s="74">
        <v>0.0</v>
      </c>
      <c r="AB66" s="72">
        <v>0.0</v>
      </c>
      <c r="AC66" s="16">
        <v>0.0</v>
      </c>
      <c r="AD66" s="76">
        <v>66.22</v>
      </c>
      <c r="AE66" s="75">
        <v>0.002</v>
      </c>
    </row>
    <row r="67" ht="15.75" customHeight="1">
      <c r="A67" s="61" t="s">
        <v>303</v>
      </c>
      <c r="B67" s="61" t="s">
        <v>358</v>
      </c>
      <c r="C67" s="61">
        <v>12.0</v>
      </c>
      <c r="D67" s="85"/>
      <c r="E67" s="64"/>
      <c r="F67" s="80" t="s">
        <v>301</v>
      </c>
      <c r="G67" s="80" t="s">
        <v>342</v>
      </c>
      <c r="H67" s="14" t="s">
        <v>342</v>
      </c>
      <c r="I67" s="14" t="e">
        <v>#N/A</v>
      </c>
      <c r="J67" s="11">
        <v>0.092</v>
      </c>
      <c r="K67" s="80">
        <v>45.0</v>
      </c>
      <c r="L67" s="69">
        <v>90.0</v>
      </c>
      <c r="M67" s="84">
        <v>99.32</v>
      </c>
      <c r="N67" s="84">
        <v>0.0</v>
      </c>
      <c r="O67" s="71">
        <v>99.32</v>
      </c>
      <c r="P67" s="71"/>
      <c r="Q67" s="71"/>
      <c r="Y67" s="80">
        <v>12.0</v>
      </c>
      <c r="Z67" s="80">
        <v>10.0</v>
      </c>
      <c r="AA67" s="74">
        <v>0.0</v>
      </c>
      <c r="AB67" s="72">
        <v>0.0</v>
      </c>
      <c r="AC67" s="16">
        <v>0.0</v>
      </c>
      <c r="AD67" s="76">
        <v>99.32</v>
      </c>
      <c r="AE67" s="75" t="e">
        <v>#N/A</v>
      </c>
    </row>
    <row r="68" ht="15.75" customHeight="1">
      <c r="A68" s="61" t="s">
        <v>303</v>
      </c>
      <c r="B68" s="61" t="s">
        <v>359</v>
      </c>
      <c r="C68" s="61">
        <v>12.0</v>
      </c>
      <c r="D68" s="85"/>
      <c r="E68" s="64"/>
      <c r="F68" s="80" t="s">
        <v>301</v>
      </c>
      <c r="G68" s="80" t="s">
        <v>342</v>
      </c>
      <c r="H68" s="14" t="s">
        <v>360</v>
      </c>
      <c r="I68" s="67">
        <v>29378.0</v>
      </c>
      <c r="J68" s="11">
        <v>0.092</v>
      </c>
      <c r="K68" s="80">
        <v>75.0</v>
      </c>
      <c r="L68" s="69">
        <v>150.0</v>
      </c>
      <c r="M68" s="84">
        <v>165.54</v>
      </c>
      <c r="N68" s="84">
        <v>0.0</v>
      </c>
      <c r="O68" s="71">
        <v>165.54</v>
      </c>
      <c r="P68" s="71"/>
      <c r="Q68" s="71"/>
      <c r="Y68" s="80">
        <v>12.0</v>
      </c>
      <c r="Z68" s="80">
        <v>10.0</v>
      </c>
      <c r="AA68" s="74">
        <v>0.0</v>
      </c>
      <c r="AB68" s="72">
        <v>0.0</v>
      </c>
      <c r="AC68" s="16">
        <v>0.0</v>
      </c>
      <c r="AD68" s="76">
        <v>165.54</v>
      </c>
      <c r="AE68" s="75">
        <v>0.006</v>
      </c>
    </row>
    <row r="69" ht="15.75" customHeight="1">
      <c r="A69" s="61" t="s">
        <v>303</v>
      </c>
      <c r="B69" s="61" t="s">
        <v>342</v>
      </c>
      <c r="C69" s="61">
        <v>12.0</v>
      </c>
      <c r="D69" s="85"/>
      <c r="E69" s="64"/>
      <c r="F69" s="80" t="s">
        <v>301</v>
      </c>
      <c r="G69" s="80" t="s">
        <v>342</v>
      </c>
      <c r="H69" s="14" t="s">
        <v>361</v>
      </c>
      <c r="I69" s="14" t="e">
        <v>#N/A</v>
      </c>
      <c r="J69" s="11">
        <v>0.092</v>
      </c>
      <c r="K69" s="80">
        <v>142.0</v>
      </c>
      <c r="L69" s="69">
        <v>284.0</v>
      </c>
      <c r="M69" s="84">
        <v>313.42</v>
      </c>
      <c r="N69" s="84">
        <v>0.0</v>
      </c>
      <c r="O69" s="71">
        <v>313.42</v>
      </c>
      <c r="P69" s="71"/>
      <c r="Q69" s="71"/>
      <c r="Y69" s="80">
        <v>12.0</v>
      </c>
      <c r="Z69" s="80">
        <v>10.0</v>
      </c>
      <c r="AA69" s="74">
        <v>0.0</v>
      </c>
      <c r="AB69" s="72">
        <v>0.0</v>
      </c>
      <c r="AC69" s="16">
        <v>0.0</v>
      </c>
      <c r="AD69" s="76">
        <v>313.42</v>
      </c>
      <c r="AE69" s="75" t="e">
        <v>#N/A</v>
      </c>
    </row>
    <row r="70" ht="15.75" customHeight="1">
      <c r="A70" s="61" t="s">
        <v>303</v>
      </c>
      <c r="B70" s="61" t="s">
        <v>360</v>
      </c>
      <c r="C70" s="61">
        <v>12.0</v>
      </c>
      <c r="D70" s="85"/>
      <c r="E70" s="64"/>
      <c r="F70" s="80" t="s">
        <v>301</v>
      </c>
      <c r="G70" s="80" t="s">
        <v>200</v>
      </c>
      <c r="H70" s="14" t="s">
        <v>362</v>
      </c>
      <c r="I70" s="67">
        <v>14487.0</v>
      </c>
      <c r="J70" s="11">
        <v>0.092</v>
      </c>
      <c r="K70" s="80">
        <v>2.0</v>
      </c>
      <c r="L70" s="69">
        <v>4.0</v>
      </c>
      <c r="M70" s="84">
        <v>4.41</v>
      </c>
      <c r="N70" s="84">
        <v>0.0</v>
      </c>
      <c r="O70" s="71">
        <v>4.41</v>
      </c>
      <c r="P70" s="71"/>
      <c r="Q70" s="71"/>
      <c r="Y70" s="80">
        <v>12.0</v>
      </c>
      <c r="Z70" s="80">
        <v>10.0</v>
      </c>
      <c r="AA70" s="74">
        <v>0.0</v>
      </c>
      <c r="AB70" s="72">
        <v>0.0</v>
      </c>
      <c r="AC70" s="16">
        <v>0.0</v>
      </c>
      <c r="AD70" s="76">
        <v>4.41</v>
      </c>
      <c r="AE70" s="75">
        <v>0.0</v>
      </c>
    </row>
    <row r="71" ht="15.75" customHeight="1">
      <c r="A71" s="61" t="s">
        <v>303</v>
      </c>
      <c r="B71" s="61" t="s">
        <v>361</v>
      </c>
      <c r="C71" s="61">
        <v>12.0</v>
      </c>
      <c r="D71" s="85"/>
      <c r="E71" s="64"/>
      <c r="F71" s="80" t="s">
        <v>301</v>
      </c>
      <c r="G71" s="80" t="s">
        <v>200</v>
      </c>
      <c r="H71" s="14" t="s">
        <v>363</v>
      </c>
      <c r="I71" s="67">
        <v>12137.0</v>
      </c>
      <c r="J71" s="11">
        <v>0.092</v>
      </c>
      <c r="K71" s="80">
        <v>35.0</v>
      </c>
      <c r="L71" s="69">
        <v>70.0</v>
      </c>
      <c r="M71" s="84">
        <v>77.25</v>
      </c>
      <c r="N71" s="84">
        <v>0.0</v>
      </c>
      <c r="O71" s="71">
        <v>77.25</v>
      </c>
      <c r="P71" s="71"/>
      <c r="Q71" s="71"/>
      <c r="Y71" s="80">
        <v>12.0</v>
      </c>
      <c r="Z71" s="80">
        <v>10.0</v>
      </c>
      <c r="AA71" s="74">
        <v>0.0</v>
      </c>
      <c r="AB71" s="72">
        <v>0.0</v>
      </c>
      <c r="AC71" s="16">
        <v>0.0</v>
      </c>
      <c r="AD71" s="76">
        <v>77.25</v>
      </c>
      <c r="AE71" s="75">
        <v>0.006</v>
      </c>
    </row>
    <row r="72" ht="15.75" customHeight="1">
      <c r="A72" s="61" t="s">
        <v>303</v>
      </c>
      <c r="B72" s="61" t="s">
        <v>362</v>
      </c>
      <c r="C72" s="61">
        <v>12.0</v>
      </c>
      <c r="D72" s="85"/>
      <c r="E72" s="64"/>
      <c r="F72" s="80" t="s">
        <v>301</v>
      </c>
      <c r="G72" s="80" t="s">
        <v>200</v>
      </c>
      <c r="H72" s="14" t="s">
        <v>364</v>
      </c>
      <c r="I72" s="67">
        <v>2449.0</v>
      </c>
      <c r="J72" s="11">
        <v>0.092</v>
      </c>
      <c r="K72" s="80">
        <v>17.0</v>
      </c>
      <c r="L72" s="69">
        <v>34.0</v>
      </c>
      <c r="M72" s="84">
        <v>37.52</v>
      </c>
      <c r="N72" s="84">
        <v>0.0</v>
      </c>
      <c r="O72" s="71">
        <v>37.52</v>
      </c>
      <c r="P72" s="71"/>
      <c r="Q72" s="71"/>
      <c r="Y72" s="80">
        <v>12.0</v>
      </c>
      <c r="Z72" s="80">
        <v>10.0</v>
      </c>
      <c r="AA72" s="74">
        <v>0.0</v>
      </c>
      <c r="AB72" s="72">
        <v>0.0</v>
      </c>
      <c r="AC72" s="16">
        <v>0.0</v>
      </c>
      <c r="AD72" s="76">
        <v>37.52</v>
      </c>
      <c r="AE72" s="75">
        <v>0.015</v>
      </c>
    </row>
    <row r="73" ht="15.75" customHeight="1">
      <c r="A73" s="61" t="s">
        <v>303</v>
      </c>
      <c r="B73" s="61" t="s">
        <v>363</v>
      </c>
      <c r="C73" s="61">
        <v>12.0</v>
      </c>
      <c r="D73" s="85"/>
      <c r="E73" s="64"/>
      <c r="F73" s="80" t="s">
        <v>301</v>
      </c>
      <c r="G73" s="80" t="s">
        <v>200</v>
      </c>
      <c r="H73" s="14" t="s">
        <v>365</v>
      </c>
      <c r="I73" s="67">
        <v>3688.0</v>
      </c>
      <c r="J73" s="11">
        <v>0.092</v>
      </c>
      <c r="K73" s="80">
        <v>27.0</v>
      </c>
      <c r="L73" s="69">
        <v>54.0</v>
      </c>
      <c r="M73" s="84">
        <v>59.59</v>
      </c>
      <c r="N73" s="84">
        <v>0.0</v>
      </c>
      <c r="O73" s="71">
        <v>59.59</v>
      </c>
      <c r="P73" s="71"/>
      <c r="Q73" s="71"/>
      <c r="Y73" s="80">
        <v>12.0</v>
      </c>
      <c r="Z73" s="80">
        <v>10.0</v>
      </c>
      <c r="AA73" s="74">
        <v>0.0</v>
      </c>
      <c r="AB73" s="72">
        <v>0.0</v>
      </c>
      <c r="AC73" s="16">
        <v>0.0</v>
      </c>
      <c r="AD73" s="76">
        <v>59.59</v>
      </c>
      <c r="AE73" s="75">
        <v>0.016</v>
      </c>
    </row>
    <row r="74" ht="15.75" customHeight="1">
      <c r="A74" s="61" t="s">
        <v>303</v>
      </c>
      <c r="B74" s="61" t="s">
        <v>364</v>
      </c>
      <c r="C74" s="61">
        <v>12.0</v>
      </c>
      <c r="D74" s="85"/>
      <c r="E74" s="64"/>
      <c r="F74" s="80" t="s">
        <v>301</v>
      </c>
      <c r="G74" s="80" t="s">
        <v>200</v>
      </c>
      <c r="H74" s="14" t="s">
        <v>366</v>
      </c>
      <c r="I74" s="67">
        <v>13676.0</v>
      </c>
      <c r="J74" s="11">
        <v>0.092</v>
      </c>
      <c r="K74" s="80">
        <v>30.0</v>
      </c>
      <c r="L74" s="69">
        <v>60.0</v>
      </c>
      <c r="M74" s="84">
        <v>66.22</v>
      </c>
      <c r="N74" s="84">
        <v>0.0</v>
      </c>
      <c r="O74" s="71">
        <v>66.22</v>
      </c>
      <c r="P74" s="71"/>
      <c r="Q74" s="71"/>
      <c r="Y74" s="80">
        <v>12.0</v>
      </c>
      <c r="Z74" s="80">
        <v>10.0</v>
      </c>
      <c r="AA74" s="74">
        <v>0.0</v>
      </c>
      <c r="AB74" s="72">
        <v>0.0</v>
      </c>
      <c r="AC74" s="16">
        <v>0.0</v>
      </c>
      <c r="AD74" s="76">
        <v>66.22</v>
      </c>
      <c r="AE74" s="75">
        <v>0.005</v>
      </c>
    </row>
    <row r="75" ht="15.75" customHeight="1">
      <c r="A75" s="61" t="s">
        <v>303</v>
      </c>
      <c r="B75" s="61" t="s">
        <v>365</v>
      </c>
      <c r="C75" s="61">
        <v>12.0</v>
      </c>
      <c r="D75" s="85"/>
      <c r="E75" s="64"/>
      <c r="F75" s="80" t="s">
        <v>301</v>
      </c>
      <c r="G75" s="80" t="s">
        <v>200</v>
      </c>
      <c r="H75" s="14" t="s">
        <v>367</v>
      </c>
      <c r="I75" s="67">
        <v>9357.0</v>
      </c>
      <c r="J75" s="11">
        <v>0.092</v>
      </c>
      <c r="K75" s="80">
        <v>64.0</v>
      </c>
      <c r="L75" s="69">
        <v>128.0</v>
      </c>
      <c r="M75" s="84">
        <v>141.26</v>
      </c>
      <c r="N75" s="84">
        <v>0.0</v>
      </c>
      <c r="O75" s="71">
        <v>141.26</v>
      </c>
      <c r="P75" s="71"/>
      <c r="Q75" s="71"/>
      <c r="Y75" s="80">
        <v>12.0</v>
      </c>
      <c r="Z75" s="80">
        <v>10.0</v>
      </c>
      <c r="AA75" s="74">
        <v>0.0</v>
      </c>
      <c r="AB75" s="72">
        <v>0.0</v>
      </c>
      <c r="AC75" s="16">
        <v>0.0</v>
      </c>
      <c r="AD75" s="76">
        <v>141.26</v>
      </c>
      <c r="AE75" s="75">
        <v>0.015</v>
      </c>
    </row>
    <row r="76" ht="15.75" customHeight="1">
      <c r="A76" s="61" t="s">
        <v>303</v>
      </c>
      <c r="B76" s="61" t="s">
        <v>366</v>
      </c>
      <c r="C76" s="61">
        <v>12.0</v>
      </c>
      <c r="D76" s="85"/>
      <c r="E76" s="64"/>
      <c r="F76" s="80" t="s">
        <v>301</v>
      </c>
      <c r="G76" s="80" t="s">
        <v>200</v>
      </c>
      <c r="H76" s="14" t="s">
        <v>368</v>
      </c>
      <c r="I76" s="67">
        <v>1507.0</v>
      </c>
      <c r="J76" s="11">
        <v>0.092</v>
      </c>
      <c r="K76" s="80">
        <v>110.0</v>
      </c>
      <c r="L76" s="69">
        <v>220.0</v>
      </c>
      <c r="M76" s="84">
        <v>242.79</v>
      </c>
      <c r="N76" s="84">
        <v>0.0</v>
      </c>
      <c r="O76" s="71">
        <v>242.79</v>
      </c>
      <c r="P76" s="71"/>
      <c r="Q76" s="71"/>
      <c r="Y76" s="80">
        <v>12.0</v>
      </c>
      <c r="Z76" s="80">
        <v>10.0</v>
      </c>
      <c r="AA76" s="74">
        <v>0.0</v>
      </c>
      <c r="AB76" s="72">
        <v>0.0</v>
      </c>
      <c r="AC76" s="16">
        <v>0.0</v>
      </c>
      <c r="AD76" s="76">
        <v>242.79</v>
      </c>
      <c r="AE76" s="75">
        <v>0.161</v>
      </c>
    </row>
    <row r="77" ht="15.75" customHeight="1">
      <c r="A77" s="61" t="s">
        <v>303</v>
      </c>
      <c r="B77" s="61" t="s">
        <v>367</v>
      </c>
      <c r="C77" s="61">
        <v>12.0</v>
      </c>
      <c r="D77" s="85"/>
      <c r="E77" s="64"/>
      <c r="F77" s="80" t="s">
        <v>301</v>
      </c>
      <c r="G77" s="80" t="s">
        <v>200</v>
      </c>
      <c r="H77" s="14" t="s">
        <v>369</v>
      </c>
      <c r="I77" s="67">
        <v>8640.0</v>
      </c>
      <c r="J77" s="11">
        <v>0.092</v>
      </c>
      <c r="K77" s="80">
        <v>120.0</v>
      </c>
      <c r="L77" s="69">
        <v>240.0</v>
      </c>
      <c r="M77" s="84">
        <v>264.86</v>
      </c>
      <c r="N77" s="84">
        <v>0.0</v>
      </c>
      <c r="O77" s="71">
        <v>264.86</v>
      </c>
      <c r="P77" s="71"/>
      <c r="Q77" s="71"/>
      <c r="Y77" s="80">
        <v>12.0</v>
      </c>
      <c r="Z77" s="80">
        <v>10.0</v>
      </c>
      <c r="AA77" s="74">
        <v>0.0</v>
      </c>
      <c r="AB77" s="72">
        <v>0.0</v>
      </c>
      <c r="AC77" s="16">
        <v>0.0</v>
      </c>
      <c r="AD77" s="76">
        <v>264.86</v>
      </c>
      <c r="AE77" s="75">
        <v>0.031</v>
      </c>
    </row>
    <row r="78" ht="15.75" customHeight="1">
      <c r="A78" s="61" t="s">
        <v>303</v>
      </c>
      <c r="B78" s="61" t="s">
        <v>368</v>
      </c>
      <c r="C78" s="61">
        <v>12.0</v>
      </c>
      <c r="D78" s="85"/>
      <c r="E78" s="64"/>
      <c r="F78" s="80" t="s">
        <v>301</v>
      </c>
      <c r="G78" s="80" t="s">
        <v>200</v>
      </c>
      <c r="H78" s="14" t="s">
        <v>370</v>
      </c>
      <c r="I78" s="67">
        <v>3006.0</v>
      </c>
      <c r="J78" s="11">
        <v>0.092</v>
      </c>
      <c r="K78" s="80">
        <v>110.0</v>
      </c>
      <c r="L78" s="69">
        <v>220.0</v>
      </c>
      <c r="M78" s="84">
        <v>242.79</v>
      </c>
      <c r="N78" s="84">
        <v>0.0</v>
      </c>
      <c r="O78" s="71">
        <v>242.79</v>
      </c>
      <c r="P78" s="71"/>
      <c r="Q78" s="71"/>
      <c r="Y78" s="80">
        <v>12.0</v>
      </c>
      <c r="Z78" s="80">
        <v>10.0</v>
      </c>
      <c r="AA78" s="74">
        <v>0.0</v>
      </c>
      <c r="AB78" s="72">
        <v>0.0</v>
      </c>
      <c r="AC78" s="16">
        <v>0.0</v>
      </c>
      <c r="AD78" s="76">
        <v>242.79</v>
      </c>
      <c r="AE78" s="75">
        <v>0.081</v>
      </c>
    </row>
    <row r="79" ht="15.75" customHeight="1">
      <c r="A79" s="61" t="s">
        <v>303</v>
      </c>
      <c r="B79" s="61" t="s">
        <v>369</v>
      </c>
      <c r="C79" s="61">
        <v>12.0</v>
      </c>
      <c r="D79" s="85"/>
      <c r="E79" s="64"/>
      <c r="F79" s="80" t="s">
        <v>301</v>
      </c>
      <c r="G79" s="80" t="s">
        <v>200</v>
      </c>
      <c r="H79" s="14" t="s">
        <v>371</v>
      </c>
      <c r="I79" s="67">
        <v>7215.0</v>
      </c>
      <c r="J79" s="11">
        <v>0.092</v>
      </c>
      <c r="K79" s="80">
        <v>92.0</v>
      </c>
      <c r="L79" s="69">
        <v>184.0</v>
      </c>
      <c r="M79" s="84">
        <v>203.06</v>
      </c>
      <c r="N79" s="84">
        <v>0.0</v>
      </c>
      <c r="O79" s="71">
        <v>203.06</v>
      </c>
      <c r="P79" s="71"/>
      <c r="Q79" s="71"/>
      <c r="Y79" s="80">
        <v>12.0</v>
      </c>
      <c r="Z79" s="80">
        <v>10.0</v>
      </c>
      <c r="AA79" s="74">
        <v>0.0</v>
      </c>
      <c r="AB79" s="72">
        <v>0.0</v>
      </c>
      <c r="AC79" s="16">
        <v>0.0</v>
      </c>
      <c r="AD79" s="76">
        <v>203.06</v>
      </c>
      <c r="AE79" s="75">
        <v>0.028</v>
      </c>
    </row>
    <row r="80" ht="15.75" customHeight="1">
      <c r="A80" s="61" t="s">
        <v>303</v>
      </c>
      <c r="B80" s="61" t="s">
        <v>370</v>
      </c>
      <c r="C80" s="61">
        <v>12.0</v>
      </c>
      <c r="D80" s="85"/>
      <c r="E80" s="64"/>
      <c r="F80" s="80" t="s">
        <v>301</v>
      </c>
      <c r="G80" s="80" t="s">
        <v>200</v>
      </c>
      <c r="H80" s="14" t="s">
        <v>372</v>
      </c>
      <c r="I80" s="67">
        <v>8486.0</v>
      </c>
      <c r="J80" s="11">
        <v>0.092</v>
      </c>
      <c r="K80" s="80">
        <v>85.0</v>
      </c>
      <c r="L80" s="69">
        <v>170.0</v>
      </c>
      <c r="M80" s="84">
        <v>187.61</v>
      </c>
      <c r="N80" s="84">
        <v>0.0</v>
      </c>
      <c r="O80" s="71">
        <v>187.61</v>
      </c>
      <c r="P80" s="71"/>
      <c r="Q80" s="71"/>
      <c r="Y80" s="80">
        <v>12.0</v>
      </c>
      <c r="Z80" s="80">
        <v>10.0</v>
      </c>
      <c r="AA80" s="74">
        <v>0.0</v>
      </c>
      <c r="AB80" s="72">
        <v>0.0</v>
      </c>
      <c r="AC80" s="16">
        <v>0.0</v>
      </c>
      <c r="AD80" s="76">
        <v>187.61</v>
      </c>
      <c r="AE80" s="75">
        <v>0.022</v>
      </c>
    </row>
    <row r="81" ht="15.75" customHeight="1">
      <c r="A81" s="61" t="s">
        <v>303</v>
      </c>
      <c r="B81" s="61" t="s">
        <v>371</v>
      </c>
      <c r="C81" s="61">
        <v>12.0</v>
      </c>
      <c r="D81" s="85"/>
      <c r="E81" s="64"/>
      <c r="F81" s="80" t="s">
        <v>301</v>
      </c>
      <c r="G81" s="80" t="s">
        <v>200</v>
      </c>
      <c r="H81" s="14" t="s">
        <v>373</v>
      </c>
      <c r="I81" s="67">
        <v>7279.0</v>
      </c>
      <c r="J81" s="11">
        <v>0.092</v>
      </c>
      <c r="K81" s="80">
        <v>46.0</v>
      </c>
      <c r="L81" s="69">
        <v>92.0</v>
      </c>
      <c r="M81" s="84">
        <v>101.53</v>
      </c>
      <c r="N81" s="84">
        <v>0.0</v>
      </c>
      <c r="O81" s="71">
        <v>101.53</v>
      </c>
      <c r="P81" s="71"/>
      <c r="Q81" s="71"/>
      <c r="Y81" s="80">
        <v>12.0</v>
      </c>
      <c r="Z81" s="80">
        <v>10.0</v>
      </c>
      <c r="AA81" s="74">
        <v>0.0</v>
      </c>
      <c r="AB81" s="72">
        <v>0.0</v>
      </c>
      <c r="AC81" s="16">
        <v>0.0</v>
      </c>
      <c r="AD81" s="76">
        <v>101.53</v>
      </c>
      <c r="AE81" s="75">
        <v>0.014</v>
      </c>
    </row>
    <row r="82" ht="15.75" customHeight="1">
      <c r="A82" s="61" t="s">
        <v>303</v>
      </c>
      <c r="B82" s="61" t="s">
        <v>372</v>
      </c>
      <c r="C82" s="61">
        <v>12.0</v>
      </c>
      <c r="D82" s="85"/>
      <c r="E82" s="64"/>
      <c r="F82" s="80" t="s">
        <v>301</v>
      </c>
      <c r="G82" s="80" t="s">
        <v>200</v>
      </c>
      <c r="H82" s="14" t="s">
        <v>374</v>
      </c>
      <c r="I82" s="67">
        <v>5067.0</v>
      </c>
      <c r="J82" s="11">
        <v>0.092</v>
      </c>
      <c r="K82" s="80">
        <v>76.0</v>
      </c>
      <c r="L82" s="69">
        <v>152.0</v>
      </c>
      <c r="M82" s="84">
        <v>167.75</v>
      </c>
      <c r="N82" s="84">
        <v>0.0</v>
      </c>
      <c r="O82" s="71">
        <v>167.75</v>
      </c>
      <c r="P82" s="71"/>
      <c r="Q82" s="71"/>
      <c r="Y82" s="80">
        <v>12.0</v>
      </c>
      <c r="Z82" s="80">
        <v>10.0</v>
      </c>
      <c r="AA82" s="74">
        <v>0.0</v>
      </c>
      <c r="AB82" s="72">
        <v>0.0</v>
      </c>
      <c r="AC82" s="16">
        <v>0.0</v>
      </c>
      <c r="AD82" s="76">
        <v>167.75</v>
      </c>
      <c r="AE82" s="75">
        <v>0.033</v>
      </c>
    </row>
    <row r="83" ht="15.75" customHeight="1">
      <c r="A83" s="61" t="s">
        <v>303</v>
      </c>
      <c r="B83" s="61" t="s">
        <v>373</v>
      </c>
      <c r="C83" s="61">
        <v>12.0</v>
      </c>
      <c r="D83" s="85"/>
      <c r="E83" s="64"/>
      <c r="F83" s="80" t="s">
        <v>301</v>
      </c>
      <c r="G83" s="80" t="s">
        <v>200</v>
      </c>
      <c r="H83" s="14" t="s">
        <v>375</v>
      </c>
      <c r="I83" s="67">
        <v>8434.0</v>
      </c>
      <c r="J83" s="11">
        <v>0.092</v>
      </c>
      <c r="K83" s="80">
        <v>110.0</v>
      </c>
      <c r="L83" s="69">
        <v>220.0</v>
      </c>
      <c r="M83" s="84">
        <v>242.79</v>
      </c>
      <c r="N83" s="84">
        <v>0.0</v>
      </c>
      <c r="O83" s="71">
        <v>242.79</v>
      </c>
      <c r="P83" s="71"/>
      <c r="Q83" s="71"/>
      <c r="Y83" s="80">
        <v>12.0</v>
      </c>
      <c r="Z83" s="80">
        <v>10.0</v>
      </c>
      <c r="AA83" s="74">
        <v>0.0</v>
      </c>
      <c r="AB83" s="72">
        <v>0.0</v>
      </c>
      <c r="AC83" s="16">
        <v>0.0</v>
      </c>
      <c r="AD83" s="76">
        <v>242.79</v>
      </c>
      <c r="AE83" s="75">
        <v>0.029</v>
      </c>
    </row>
    <row r="84" ht="15.75" customHeight="1">
      <c r="A84" s="61" t="s">
        <v>303</v>
      </c>
      <c r="B84" s="61" t="s">
        <v>374</v>
      </c>
      <c r="C84" s="61">
        <v>12.0</v>
      </c>
      <c r="D84" s="85"/>
      <c r="E84" s="64"/>
      <c r="F84" s="80" t="s">
        <v>301</v>
      </c>
      <c r="G84" s="80" t="s">
        <v>200</v>
      </c>
      <c r="H84" s="14" t="s">
        <v>376</v>
      </c>
      <c r="I84" s="14" t="e">
        <v>#N/A</v>
      </c>
      <c r="J84" s="11">
        <v>0.092</v>
      </c>
      <c r="K84" s="80">
        <v>107.0</v>
      </c>
      <c r="L84" s="69">
        <v>214.0</v>
      </c>
      <c r="M84" s="84">
        <v>236.17</v>
      </c>
      <c r="N84" s="84">
        <v>0.0</v>
      </c>
      <c r="O84" s="71">
        <v>236.17</v>
      </c>
      <c r="P84" s="71"/>
      <c r="Q84" s="71"/>
      <c r="Y84" s="80">
        <v>12.0</v>
      </c>
      <c r="Z84" s="80">
        <v>10.0</v>
      </c>
      <c r="AA84" s="74">
        <v>0.0</v>
      </c>
      <c r="AB84" s="72">
        <v>0.0</v>
      </c>
      <c r="AC84" s="16">
        <v>0.0</v>
      </c>
      <c r="AD84" s="76">
        <v>236.17</v>
      </c>
      <c r="AE84" s="75" t="e">
        <v>#N/A</v>
      </c>
    </row>
    <row r="85" ht="15.75" customHeight="1">
      <c r="A85" s="61" t="s">
        <v>303</v>
      </c>
      <c r="B85" s="61" t="s">
        <v>361</v>
      </c>
      <c r="C85" s="61">
        <v>12.0</v>
      </c>
      <c r="D85" s="85"/>
      <c r="E85" s="64"/>
      <c r="F85" s="80" t="s">
        <v>301</v>
      </c>
      <c r="G85" s="80" t="s">
        <v>200</v>
      </c>
      <c r="H85" s="14" t="s">
        <v>377</v>
      </c>
      <c r="I85" s="67">
        <v>12036.0</v>
      </c>
      <c r="J85" s="11">
        <v>0.092</v>
      </c>
      <c r="K85" s="80">
        <v>32.0</v>
      </c>
      <c r="L85" s="69">
        <v>64.0</v>
      </c>
      <c r="M85" s="84">
        <v>70.63</v>
      </c>
      <c r="N85" s="84">
        <v>0.0</v>
      </c>
      <c r="O85" s="71">
        <v>70.63</v>
      </c>
      <c r="P85" s="71"/>
      <c r="Q85" s="71"/>
      <c r="Y85" s="80">
        <v>12.0</v>
      </c>
      <c r="Z85" s="80">
        <v>10.0</v>
      </c>
      <c r="AA85" s="74">
        <v>0.0</v>
      </c>
      <c r="AB85" s="72">
        <v>0.0</v>
      </c>
      <c r="AC85" s="16">
        <v>0.0</v>
      </c>
      <c r="AD85" s="76">
        <v>70.63</v>
      </c>
      <c r="AE85" s="75">
        <v>0.006</v>
      </c>
    </row>
    <row r="86" ht="15.75" customHeight="1">
      <c r="A86" s="61" t="s">
        <v>303</v>
      </c>
      <c r="B86" s="61" t="s">
        <v>375</v>
      </c>
      <c r="C86" s="61">
        <v>12.0</v>
      </c>
      <c r="D86" s="85"/>
      <c r="E86" s="64"/>
      <c r="F86" s="80" t="s">
        <v>301</v>
      </c>
      <c r="G86" s="80" t="s">
        <v>200</v>
      </c>
      <c r="H86" s="14" t="s">
        <v>378</v>
      </c>
      <c r="I86" s="67">
        <v>10811.0</v>
      </c>
      <c r="J86" s="11">
        <v>0.092</v>
      </c>
      <c r="K86" s="80">
        <v>32.0</v>
      </c>
      <c r="L86" s="69">
        <v>64.0</v>
      </c>
      <c r="M86" s="84">
        <v>70.63</v>
      </c>
      <c r="N86" s="84">
        <v>0.0</v>
      </c>
      <c r="O86" s="71">
        <v>70.63</v>
      </c>
      <c r="P86" s="71"/>
      <c r="Q86" s="71"/>
      <c r="Y86" s="80">
        <v>12.0</v>
      </c>
      <c r="Z86" s="80">
        <v>10.0</v>
      </c>
      <c r="AA86" s="74">
        <v>0.0</v>
      </c>
      <c r="AB86" s="72">
        <v>0.0</v>
      </c>
      <c r="AC86" s="16">
        <v>0.0</v>
      </c>
      <c r="AD86" s="76">
        <v>70.63</v>
      </c>
      <c r="AE86" s="75">
        <v>0.007</v>
      </c>
    </row>
    <row r="87" ht="15.75" customHeight="1">
      <c r="A87" s="61" t="s">
        <v>303</v>
      </c>
      <c r="B87" s="61" t="s">
        <v>364</v>
      </c>
      <c r="C87" s="61">
        <v>12.0</v>
      </c>
      <c r="D87" s="85"/>
      <c r="E87" s="64"/>
      <c r="F87" s="80" t="s">
        <v>301</v>
      </c>
      <c r="G87" s="80" t="s">
        <v>200</v>
      </c>
      <c r="H87" s="14" t="s">
        <v>379</v>
      </c>
      <c r="I87" s="14">
        <v>741.0</v>
      </c>
      <c r="J87" s="11">
        <v>0.092</v>
      </c>
      <c r="K87" s="80">
        <v>45.0</v>
      </c>
      <c r="L87" s="69">
        <v>90.0</v>
      </c>
      <c r="M87" s="84">
        <v>99.32</v>
      </c>
      <c r="N87" s="84">
        <v>0.0</v>
      </c>
      <c r="O87" s="71">
        <v>99.32</v>
      </c>
      <c r="P87" s="71"/>
      <c r="Q87" s="71"/>
      <c r="Y87" s="80">
        <v>12.0</v>
      </c>
      <c r="Z87" s="80">
        <v>10.0</v>
      </c>
      <c r="AA87" s="74">
        <v>0.0</v>
      </c>
      <c r="AB87" s="72">
        <v>0.0</v>
      </c>
      <c r="AC87" s="16">
        <v>0.0</v>
      </c>
      <c r="AD87" s="76">
        <v>99.32</v>
      </c>
      <c r="AE87" s="75">
        <v>0.134</v>
      </c>
    </row>
    <row r="88" ht="15.75" customHeight="1">
      <c r="A88" s="61" t="s">
        <v>303</v>
      </c>
      <c r="B88" s="61" t="s">
        <v>376</v>
      </c>
      <c r="C88" s="61">
        <v>12.0</v>
      </c>
      <c r="D88" s="85"/>
      <c r="E88" s="64"/>
      <c r="F88" s="80" t="s">
        <v>301</v>
      </c>
      <c r="G88" s="80" t="s">
        <v>200</v>
      </c>
      <c r="H88" s="14" t="s">
        <v>380</v>
      </c>
      <c r="I88" s="67">
        <v>3087.0</v>
      </c>
      <c r="J88" s="11">
        <v>0.092</v>
      </c>
      <c r="K88" s="80">
        <v>54.0</v>
      </c>
      <c r="L88" s="69">
        <v>108.0</v>
      </c>
      <c r="M88" s="84">
        <v>119.19</v>
      </c>
      <c r="N88" s="84">
        <v>0.0</v>
      </c>
      <c r="O88" s="71">
        <v>119.19</v>
      </c>
      <c r="P88" s="71"/>
      <c r="Q88" s="71"/>
      <c r="Y88" s="80">
        <v>12.0</v>
      </c>
      <c r="Z88" s="80">
        <v>10.0</v>
      </c>
      <c r="AA88" s="74">
        <v>0.0</v>
      </c>
      <c r="AB88" s="72">
        <v>0.0</v>
      </c>
      <c r="AC88" s="16">
        <v>0.0</v>
      </c>
      <c r="AD88" s="76">
        <v>119.19</v>
      </c>
      <c r="AE88" s="75">
        <v>0.039</v>
      </c>
    </row>
    <row r="89" ht="15.75" customHeight="1">
      <c r="A89" s="61" t="s">
        <v>303</v>
      </c>
      <c r="B89" s="61" t="s">
        <v>377</v>
      </c>
      <c r="C89" s="61">
        <v>12.0</v>
      </c>
      <c r="D89" s="85"/>
      <c r="E89" s="64"/>
      <c r="F89" s="80" t="s">
        <v>301</v>
      </c>
      <c r="G89" s="80" t="s">
        <v>200</v>
      </c>
      <c r="H89" s="14" t="s">
        <v>381</v>
      </c>
      <c r="I89" s="67">
        <v>16093.0</v>
      </c>
      <c r="J89" s="11">
        <v>0.092</v>
      </c>
      <c r="K89" s="80">
        <v>80.0</v>
      </c>
      <c r="L89" s="69">
        <v>160.0</v>
      </c>
      <c r="M89" s="84">
        <v>176.57</v>
      </c>
      <c r="N89" s="84">
        <v>0.0</v>
      </c>
      <c r="O89" s="71">
        <v>176.57</v>
      </c>
      <c r="P89" s="71"/>
      <c r="Q89" s="71"/>
      <c r="Y89" s="80">
        <v>12.0</v>
      </c>
      <c r="Z89" s="80">
        <v>10.0</v>
      </c>
      <c r="AA89" s="74">
        <v>0.0</v>
      </c>
      <c r="AB89" s="72">
        <v>0.0</v>
      </c>
      <c r="AC89" s="16">
        <v>0.0</v>
      </c>
      <c r="AD89" s="76">
        <v>176.57</v>
      </c>
      <c r="AE89" s="75">
        <v>0.011</v>
      </c>
    </row>
    <row r="90" ht="15.75" customHeight="1">
      <c r="A90" s="61" t="s">
        <v>303</v>
      </c>
      <c r="B90" s="61" t="s">
        <v>378</v>
      </c>
      <c r="C90" s="61">
        <v>12.0</v>
      </c>
      <c r="D90" s="85"/>
      <c r="E90" s="64"/>
      <c r="F90" s="80" t="s">
        <v>301</v>
      </c>
      <c r="G90" s="80" t="s">
        <v>200</v>
      </c>
      <c r="H90" s="14" t="s">
        <v>382</v>
      </c>
      <c r="I90" s="67">
        <v>6386.0</v>
      </c>
      <c r="J90" s="11">
        <v>0.092</v>
      </c>
      <c r="K90" s="80">
        <v>25.0</v>
      </c>
      <c r="L90" s="69">
        <v>50.0</v>
      </c>
      <c r="M90" s="84">
        <v>55.18</v>
      </c>
      <c r="N90" s="84">
        <v>0.0</v>
      </c>
      <c r="O90" s="71">
        <v>55.18</v>
      </c>
      <c r="P90" s="71"/>
      <c r="Q90" s="71"/>
      <c r="Y90" s="80">
        <v>12.0</v>
      </c>
      <c r="Z90" s="80">
        <v>10.0</v>
      </c>
      <c r="AA90" s="74">
        <v>0.0</v>
      </c>
      <c r="AB90" s="72">
        <v>0.0</v>
      </c>
      <c r="AC90" s="16">
        <v>0.0</v>
      </c>
      <c r="AD90" s="76">
        <v>55.18</v>
      </c>
      <c r="AE90" s="75">
        <v>0.009</v>
      </c>
    </row>
    <row r="91" ht="15.75" customHeight="1">
      <c r="A91" s="61" t="s">
        <v>303</v>
      </c>
      <c r="B91" s="61" t="s">
        <v>379</v>
      </c>
      <c r="C91" s="61">
        <v>12.0</v>
      </c>
      <c r="D91" s="85"/>
      <c r="E91" s="64"/>
      <c r="F91" s="80" t="s">
        <v>301</v>
      </c>
      <c r="G91" s="80" t="s">
        <v>200</v>
      </c>
      <c r="H91" s="14" t="s">
        <v>383</v>
      </c>
      <c r="I91" s="67">
        <v>10085.0</v>
      </c>
      <c r="J91" s="11">
        <v>0.092</v>
      </c>
      <c r="K91" s="80">
        <v>35.0</v>
      </c>
      <c r="L91" s="69">
        <v>70.0</v>
      </c>
      <c r="M91" s="84">
        <v>77.25</v>
      </c>
      <c r="N91" s="84">
        <v>0.0</v>
      </c>
      <c r="O91" s="71">
        <v>77.25</v>
      </c>
      <c r="P91" s="71"/>
      <c r="Q91" s="71"/>
      <c r="Y91" s="80">
        <v>12.0</v>
      </c>
      <c r="Z91" s="80">
        <v>10.0</v>
      </c>
      <c r="AA91" s="74">
        <v>0.0</v>
      </c>
      <c r="AB91" s="72">
        <v>0.0</v>
      </c>
      <c r="AC91" s="16">
        <v>0.0</v>
      </c>
      <c r="AD91" s="76">
        <v>77.25</v>
      </c>
      <c r="AE91" s="75">
        <v>0.008</v>
      </c>
    </row>
    <row r="92" ht="15.75" customHeight="1">
      <c r="A92" s="61" t="s">
        <v>303</v>
      </c>
      <c r="B92" s="61" t="s">
        <v>380</v>
      </c>
      <c r="C92" s="61">
        <v>12.0</v>
      </c>
      <c r="D92" s="85"/>
      <c r="E92" s="64"/>
      <c r="F92" s="80" t="s">
        <v>301</v>
      </c>
      <c r="G92" s="80" t="s">
        <v>200</v>
      </c>
      <c r="H92" s="14" t="s">
        <v>384</v>
      </c>
      <c r="I92" s="67">
        <v>10040.0</v>
      </c>
      <c r="J92" s="11">
        <v>0.092</v>
      </c>
      <c r="K92" s="80">
        <v>17.0</v>
      </c>
      <c r="L92" s="69">
        <v>34.0</v>
      </c>
      <c r="M92" s="84">
        <v>37.52</v>
      </c>
      <c r="N92" s="84">
        <v>0.0</v>
      </c>
      <c r="O92" s="71">
        <v>37.52</v>
      </c>
      <c r="P92" s="71"/>
      <c r="Q92" s="71"/>
      <c r="Y92" s="80">
        <v>12.0</v>
      </c>
      <c r="Z92" s="80">
        <v>10.0</v>
      </c>
      <c r="AA92" s="74">
        <v>0.0</v>
      </c>
      <c r="AB92" s="72">
        <v>0.0</v>
      </c>
      <c r="AC92" s="16">
        <v>0.0</v>
      </c>
      <c r="AD92" s="76">
        <v>37.52</v>
      </c>
      <c r="AE92" s="75">
        <v>0.004</v>
      </c>
    </row>
    <row r="93" ht="15.75" customHeight="1">
      <c r="A93" s="61" t="s">
        <v>303</v>
      </c>
      <c r="B93" s="61" t="s">
        <v>381</v>
      </c>
      <c r="C93" s="61">
        <v>12.0</v>
      </c>
      <c r="D93" s="85"/>
      <c r="E93" s="64"/>
      <c r="F93" s="80" t="s">
        <v>301</v>
      </c>
      <c r="G93" s="80" t="s">
        <v>200</v>
      </c>
      <c r="H93" s="14" t="s">
        <v>385</v>
      </c>
      <c r="I93" s="67">
        <v>32706.0</v>
      </c>
      <c r="J93" s="11">
        <v>0.092</v>
      </c>
      <c r="K93" s="80">
        <v>35.0</v>
      </c>
      <c r="L93" s="69">
        <v>70.0</v>
      </c>
      <c r="M93" s="84">
        <v>77.25</v>
      </c>
      <c r="N93" s="84">
        <v>0.0</v>
      </c>
      <c r="O93" s="71">
        <v>77.25</v>
      </c>
      <c r="P93" s="71"/>
      <c r="Q93" s="71"/>
      <c r="Y93" s="80">
        <v>12.0</v>
      </c>
      <c r="Z93" s="80">
        <v>10.0</v>
      </c>
      <c r="AA93" s="74">
        <v>0.0</v>
      </c>
      <c r="AB93" s="72">
        <v>0.0</v>
      </c>
      <c r="AC93" s="16">
        <v>0.0</v>
      </c>
      <c r="AD93" s="76">
        <v>77.25</v>
      </c>
      <c r="AE93" s="75">
        <v>0.002</v>
      </c>
    </row>
    <row r="94" ht="15.75" customHeight="1">
      <c r="A94" s="61" t="s">
        <v>303</v>
      </c>
      <c r="B94" s="61" t="s">
        <v>382</v>
      </c>
      <c r="C94" s="61">
        <v>12.0</v>
      </c>
      <c r="D94" s="85"/>
      <c r="E94" s="64"/>
      <c r="F94" s="80" t="s">
        <v>301</v>
      </c>
      <c r="G94" s="80" t="s">
        <v>200</v>
      </c>
      <c r="H94" s="14" t="s">
        <v>386</v>
      </c>
      <c r="I94" s="67">
        <v>34064.0</v>
      </c>
      <c r="J94" s="11">
        <v>0.092</v>
      </c>
      <c r="K94" s="80">
        <v>15.0</v>
      </c>
      <c r="L94" s="69">
        <v>30.0</v>
      </c>
      <c r="M94" s="84">
        <v>33.11</v>
      </c>
      <c r="N94" s="84">
        <v>0.0</v>
      </c>
      <c r="O94" s="71">
        <v>33.11</v>
      </c>
      <c r="P94" s="71"/>
      <c r="Q94" s="71"/>
      <c r="Y94" s="80">
        <v>12.0</v>
      </c>
      <c r="Z94" s="80">
        <v>10.0</v>
      </c>
      <c r="AA94" s="74">
        <v>0.0</v>
      </c>
      <c r="AB94" s="72">
        <v>0.0</v>
      </c>
      <c r="AC94" s="16">
        <v>0.0</v>
      </c>
      <c r="AD94" s="76">
        <v>33.11</v>
      </c>
      <c r="AE94" s="75">
        <v>0.001</v>
      </c>
    </row>
    <row r="95" ht="15.75" customHeight="1">
      <c r="A95" s="61" t="s">
        <v>303</v>
      </c>
      <c r="B95" s="61" t="s">
        <v>383</v>
      </c>
      <c r="C95" s="61">
        <v>12.0</v>
      </c>
      <c r="D95" s="85"/>
      <c r="E95" s="64"/>
      <c r="F95" s="80" t="s">
        <v>301</v>
      </c>
      <c r="G95" s="80" t="s">
        <v>200</v>
      </c>
      <c r="H95" s="14" t="s">
        <v>387</v>
      </c>
      <c r="I95" s="67">
        <v>7089.0</v>
      </c>
      <c r="J95" s="11">
        <v>0.092</v>
      </c>
      <c r="K95" s="80">
        <v>0.0</v>
      </c>
      <c r="L95" s="69">
        <v>0.0</v>
      </c>
      <c r="M95" s="84">
        <v>0.0</v>
      </c>
      <c r="N95" s="84">
        <v>0.0</v>
      </c>
      <c r="O95" s="71">
        <v>0.0</v>
      </c>
      <c r="P95" s="71"/>
      <c r="Q95" s="71"/>
      <c r="Y95" s="80">
        <v>12.0</v>
      </c>
      <c r="Z95" s="80">
        <v>10.0</v>
      </c>
      <c r="AA95" s="74">
        <v>0.0</v>
      </c>
      <c r="AB95" s="72">
        <v>0.0</v>
      </c>
      <c r="AC95" s="16">
        <v>0.0</v>
      </c>
      <c r="AD95" s="76">
        <v>0.0</v>
      </c>
      <c r="AE95" s="75">
        <v>0.0</v>
      </c>
    </row>
    <row r="96" ht="15.75" customHeight="1">
      <c r="A96" s="61" t="s">
        <v>303</v>
      </c>
      <c r="B96" s="61" t="s">
        <v>384</v>
      </c>
      <c r="C96" s="61">
        <v>12.0</v>
      </c>
      <c r="D96" s="85"/>
      <c r="E96" s="64"/>
      <c r="F96" s="80" t="s">
        <v>301</v>
      </c>
      <c r="G96" s="80" t="s">
        <v>200</v>
      </c>
      <c r="H96" s="14" t="s">
        <v>388</v>
      </c>
      <c r="I96" s="67">
        <v>9230.0</v>
      </c>
      <c r="J96" s="11">
        <v>0.092</v>
      </c>
      <c r="K96" s="80">
        <v>0.0</v>
      </c>
      <c r="L96" s="69">
        <v>0.0</v>
      </c>
      <c r="M96" s="84">
        <v>0.0</v>
      </c>
      <c r="N96" s="84">
        <v>0.0</v>
      </c>
      <c r="O96" s="71">
        <v>0.0</v>
      </c>
      <c r="P96" s="71"/>
      <c r="Q96" s="71"/>
      <c r="Y96" s="80">
        <v>12.0</v>
      </c>
      <c r="Z96" s="80">
        <v>10.0</v>
      </c>
      <c r="AA96" s="74">
        <v>0.0</v>
      </c>
      <c r="AB96" s="72">
        <v>0.0</v>
      </c>
      <c r="AC96" s="16">
        <v>0.0</v>
      </c>
      <c r="AD96" s="76">
        <v>0.0</v>
      </c>
      <c r="AE96" s="75">
        <v>0.0</v>
      </c>
    </row>
    <row r="97" ht="15.75" customHeight="1">
      <c r="A97" s="61" t="s">
        <v>303</v>
      </c>
      <c r="B97" s="61" t="s">
        <v>385</v>
      </c>
      <c r="C97" s="61">
        <v>12.0</v>
      </c>
      <c r="D97" s="85"/>
      <c r="E97" s="64"/>
      <c r="F97" s="80" t="s">
        <v>301</v>
      </c>
      <c r="G97" s="80" t="s">
        <v>200</v>
      </c>
      <c r="H97" s="14" t="s">
        <v>389</v>
      </c>
      <c r="I97" s="67">
        <v>7068.0</v>
      </c>
      <c r="J97" s="11">
        <v>0.092</v>
      </c>
      <c r="K97" s="80">
        <v>42.0</v>
      </c>
      <c r="L97" s="69">
        <v>84.0</v>
      </c>
      <c r="M97" s="84">
        <v>92.7</v>
      </c>
      <c r="N97" s="84">
        <v>0.0</v>
      </c>
      <c r="O97" s="71">
        <v>92.7</v>
      </c>
      <c r="P97" s="71"/>
      <c r="Q97" s="71"/>
      <c r="Y97" s="80">
        <v>12.0</v>
      </c>
      <c r="Z97" s="80">
        <v>10.0</v>
      </c>
      <c r="AA97" s="74">
        <v>0.0</v>
      </c>
      <c r="AB97" s="72">
        <v>0.0</v>
      </c>
      <c r="AC97" s="16">
        <v>0.0</v>
      </c>
      <c r="AD97" s="76">
        <v>92.7</v>
      </c>
      <c r="AE97" s="75">
        <v>0.013</v>
      </c>
    </row>
    <row r="98" ht="15.75" customHeight="1">
      <c r="A98" s="61" t="s">
        <v>303</v>
      </c>
      <c r="B98" s="61" t="s">
        <v>386</v>
      </c>
      <c r="C98" s="61">
        <v>12.0</v>
      </c>
      <c r="D98" s="85"/>
      <c r="E98" s="64"/>
      <c r="F98" s="80" t="s">
        <v>301</v>
      </c>
      <c r="G98" s="80" t="s">
        <v>200</v>
      </c>
      <c r="H98" s="14" t="s">
        <v>390</v>
      </c>
      <c r="I98" s="67">
        <v>17922.0</v>
      </c>
      <c r="J98" s="11">
        <v>0.092</v>
      </c>
      <c r="K98" s="80">
        <v>64.0</v>
      </c>
      <c r="L98" s="69">
        <v>128.0</v>
      </c>
      <c r="M98" s="84">
        <v>141.26</v>
      </c>
      <c r="N98" s="84">
        <v>0.0</v>
      </c>
      <c r="O98" s="71">
        <v>141.26</v>
      </c>
      <c r="P98" s="71"/>
      <c r="Q98" s="71"/>
      <c r="Y98" s="80">
        <v>12.0</v>
      </c>
      <c r="Z98" s="80">
        <v>10.0</v>
      </c>
      <c r="AA98" s="74">
        <v>0.0</v>
      </c>
      <c r="AB98" s="72">
        <v>0.0</v>
      </c>
      <c r="AC98" s="16">
        <v>0.0</v>
      </c>
      <c r="AD98" s="76">
        <v>141.26</v>
      </c>
      <c r="AE98" s="75">
        <v>0.008</v>
      </c>
    </row>
    <row r="99" ht="15.75" customHeight="1">
      <c r="A99" s="61" t="s">
        <v>303</v>
      </c>
      <c r="B99" s="61" t="s">
        <v>387</v>
      </c>
      <c r="C99" s="61">
        <v>12.0</v>
      </c>
      <c r="D99" s="85"/>
      <c r="E99" s="64"/>
      <c r="F99" s="80" t="s">
        <v>301</v>
      </c>
      <c r="G99" s="80" t="s">
        <v>200</v>
      </c>
      <c r="H99" s="14" t="s">
        <v>391</v>
      </c>
      <c r="I99" s="67">
        <v>28841.0</v>
      </c>
      <c r="J99" s="11">
        <v>0.092</v>
      </c>
      <c r="K99" s="80">
        <v>17.0</v>
      </c>
      <c r="L99" s="69">
        <v>34.0</v>
      </c>
      <c r="M99" s="84">
        <v>37.52</v>
      </c>
      <c r="N99" s="84">
        <v>0.0</v>
      </c>
      <c r="O99" s="71">
        <v>37.52</v>
      </c>
      <c r="P99" s="71"/>
      <c r="Q99" s="71"/>
      <c r="Y99" s="80">
        <v>12.0</v>
      </c>
      <c r="Z99" s="80">
        <v>10.0</v>
      </c>
      <c r="AA99" s="74">
        <v>0.0</v>
      </c>
      <c r="AB99" s="72">
        <v>0.0</v>
      </c>
      <c r="AC99" s="16">
        <v>0.0</v>
      </c>
      <c r="AD99" s="76">
        <v>37.52</v>
      </c>
      <c r="AE99" s="75">
        <v>0.001</v>
      </c>
    </row>
    <row r="100" ht="15.75" customHeight="1">
      <c r="A100" s="61" t="s">
        <v>303</v>
      </c>
      <c r="B100" s="61" t="s">
        <v>362</v>
      </c>
      <c r="C100" s="61">
        <v>12.0</v>
      </c>
      <c r="D100" s="85"/>
      <c r="E100" s="64"/>
      <c r="F100" s="80" t="s">
        <v>301</v>
      </c>
      <c r="G100" s="80" t="s">
        <v>200</v>
      </c>
      <c r="H100" s="14" t="s">
        <v>392</v>
      </c>
      <c r="I100" s="67">
        <v>9468.0</v>
      </c>
      <c r="J100" s="11">
        <v>0.092</v>
      </c>
      <c r="K100" s="80">
        <v>42.0</v>
      </c>
      <c r="L100" s="69">
        <v>84.0</v>
      </c>
      <c r="M100" s="84">
        <v>92.7</v>
      </c>
      <c r="N100" s="84">
        <v>0.0</v>
      </c>
      <c r="O100" s="71">
        <v>92.7</v>
      </c>
      <c r="P100" s="71"/>
      <c r="Q100" s="71"/>
      <c r="Y100" s="80">
        <v>12.0</v>
      </c>
      <c r="Z100" s="80">
        <v>10.0</v>
      </c>
      <c r="AA100" s="74">
        <v>0.0</v>
      </c>
      <c r="AB100" s="72">
        <v>0.0</v>
      </c>
      <c r="AC100" s="16">
        <v>0.0</v>
      </c>
      <c r="AD100" s="76">
        <v>92.7</v>
      </c>
      <c r="AE100" s="75">
        <v>0.01</v>
      </c>
    </row>
    <row r="101" ht="15.75" customHeight="1">
      <c r="A101" s="61" t="s">
        <v>303</v>
      </c>
      <c r="B101" s="61" t="s">
        <v>388</v>
      </c>
      <c r="C101" s="61">
        <v>12.0</v>
      </c>
      <c r="D101" s="85"/>
      <c r="E101" s="64"/>
      <c r="F101" s="80" t="s">
        <v>301</v>
      </c>
      <c r="G101" s="80" t="s">
        <v>200</v>
      </c>
      <c r="H101" s="14" t="s">
        <v>393</v>
      </c>
      <c r="I101" s="67">
        <v>12328.0</v>
      </c>
      <c r="J101" s="11">
        <v>0.092</v>
      </c>
      <c r="K101" s="80">
        <v>140.0</v>
      </c>
      <c r="L101" s="69">
        <v>280.0</v>
      </c>
      <c r="M101" s="84">
        <v>309.01</v>
      </c>
      <c r="N101" s="84">
        <v>0.0</v>
      </c>
      <c r="O101" s="71">
        <v>309.01</v>
      </c>
      <c r="P101" s="71"/>
      <c r="Q101" s="71"/>
      <c r="Y101" s="80">
        <v>12.0</v>
      </c>
      <c r="Z101" s="80">
        <v>10.0</v>
      </c>
      <c r="AA101" s="74">
        <v>0.0</v>
      </c>
      <c r="AB101" s="72">
        <v>0.0</v>
      </c>
      <c r="AC101" s="16">
        <v>0.0</v>
      </c>
      <c r="AD101" s="76">
        <v>309.01</v>
      </c>
      <c r="AE101" s="75">
        <v>0.025</v>
      </c>
    </row>
    <row r="102" ht="15.75" customHeight="1">
      <c r="A102" s="61" t="s">
        <v>303</v>
      </c>
      <c r="B102" s="61" t="s">
        <v>389</v>
      </c>
      <c r="C102" s="61">
        <v>12.0</v>
      </c>
      <c r="D102" s="85"/>
      <c r="E102" s="64"/>
      <c r="F102" s="80" t="s">
        <v>301</v>
      </c>
      <c r="G102" s="80" t="s">
        <v>200</v>
      </c>
      <c r="H102" s="14" t="s">
        <v>394</v>
      </c>
      <c r="I102" s="67">
        <v>2758.0</v>
      </c>
      <c r="J102" s="11">
        <v>0.092</v>
      </c>
      <c r="K102" s="80">
        <v>40.0</v>
      </c>
      <c r="L102" s="69">
        <v>80.0</v>
      </c>
      <c r="M102" s="84">
        <v>88.29</v>
      </c>
      <c r="N102" s="84">
        <v>0.0</v>
      </c>
      <c r="O102" s="71">
        <v>88.29</v>
      </c>
      <c r="P102" s="71"/>
      <c r="Q102" s="71"/>
      <c r="Y102" s="80">
        <v>12.0</v>
      </c>
      <c r="Z102" s="80">
        <v>10.0</v>
      </c>
      <c r="AA102" s="74">
        <v>0.0</v>
      </c>
      <c r="AB102" s="72">
        <v>0.0</v>
      </c>
      <c r="AC102" s="16">
        <v>0.0</v>
      </c>
      <c r="AD102" s="76">
        <v>88.29</v>
      </c>
      <c r="AE102" s="75">
        <v>0.032</v>
      </c>
    </row>
    <row r="103" ht="15.75" customHeight="1">
      <c r="A103" s="61" t="s">
        <v>303</v>
      </c>
      <c r="B103" s="61" t="s">
        <v>390</v>
      </c>
      <c r="C103" s="61">
        <v>12.0</v>
      </c>
      <c r="D103" s="85"/>
      <c r="E103" s="64"/>
      <c r="F103" s="80" t="s">
        <v>301</v>
      </c>
      <c r="G103" s="80" t="s">
        <v>200</v>
      </c>
      <c r="H103" s="14" t="s">
        <v>395</v>
      </c>
      <c r="I103" s="67">
        <v>10758.0</v>
      </c>
      <c r="J103" s="11">
        <v>0.092</v>
      </c>
      <c r="K103" s="80">
        <v>35.0</v>
      </c>
      <c r="L103" s="69">
        <v>70.0</v>
      </c>
      <c r="M103" s="84">
        <v>77.25</v>
      </c>
      <c r="N103" s="84">
        <v>0.0</v>
      </c>
      <c r="O103" s="71">
        <v>77.25</v>
      </c>
      <c r="P103" s="71"/>
      <c r="Q103" s="71"/>
      <c r="Y103" s="80">
        <v>12.0</v>
      </c>
      <c r="Z103" s="80">
        <v>10.0</v>
      </c>
      <c r="AA103" s="74">
        <v>0.0</v>
      </c>
      <c r="AB103" s="72">
        <v>0.0</v>
      </c>
      <c r="AC103" s="16">
        <v>0.0</v>
      </c>
      <c r="AD103" s="76">
        <v>77.25</v>
      </c>
      <c r="AE103" s="75">
        <v>0.007</v>
      </c>
    </row>
    <row r="104" ht="15.75" customHeight="1">
      <c r="A104" s="61" t="s">
        <v>303</v>
      </c>
      <c r="B104" s="61" t="s">
        <v>391</v>
      </c>
      <c r="C104" s="61">
        <v>12.0</v>
      </c>
      <c r="D104" s="85"/>
      <c r="E104" s="64"/>
      <c r="F104" s="80" t="s">
        <v>301</v>
      </c>
      <c r="G104" s="80" t="s">
        <v>200</v>
      </c>
      <c r="H104" s="14" t="s">
        <v>396</v>
      </c>
      <c r="I104" s="14" t="e">
        <v>#N/A</v>
      </c>
      <c r="J104" s="11">
        <v>0.092</v>
      </c>
      <c r="K104" s="80">
        <v>90.0</v>
      </c>
      <c r="L104" s="69">
        <v>180.0</v>
      </c>
      <c r="M104" s="84">
        <v>198.65</v>
      </c>
      <c r="N104" s="84">
        <v>0.0</v>
      </c>
      <c r="O104" s="71">
        <v>198.65</v>
      </c>
      <c r="P104" s="71"/>
      <c r="Q104" s="71"/>
      <c r="Y104" s="80">
        <v>12.0</v>
      </c>
      <c r="Z104" s="80">
        <v>10.0</v>
      </c>
      <c r="AA104" s="74">
        <v>0.0</v>
      </c>
      <c r="AB104" s="72">
        <v>0.0</v>
      </c>
      <c r="AC104" s="16">
        <v>0.0</v>
      </c>
      <c r="AD104" s="76">
        <v>198.65</v>
      </c>
      <c r="AE104" s="75" t="e">
        <v>#N/A</v>
      </c>
    </row>
    <row r="105" ht="15.75" customHeight="1">
      <c r="A105" s="61" t="s">
        <v>303</v>
      </c>
      <c r="B105" s="61" t="s">
        <v>392</v>
      </c>
      <c r="C105" s="61">
        <v>12.0</v>
      </c>
      <c r="D105" s="85"/>
      <c r="E105" s="64"/>
      <c r="F105" s="80" t="s">
        <v>301</v>
      </c>
      <c r="G105" s="80" t="s">
        <v>200</v>
      </c>
      <c r="H105" s="14" t="s">
        <v>397</v>
      </c>
      <c r="I105" s="67">
        <v>9864.0</v>
      </c>
      <c r="J105" s="11">
        <v>0.092</v>
      </c>
      <c r="K105" s="80">
        <v>67.0</v>
      </c>
      <c r="L105" s="69">
        <v>134.0</v>
      </c>
      <c r="M105" s="84">
        <v>147.88</v>
      </c>
      <c r="N105" s="84">
        <v>0.0</v>
      </c>
      <c r="O105" s="71">
        <v>147.88</v>
      </c>
      <c r="P105" s="71"/>
      <c r="Q105" s="71"/>
      <c r="Y105" s="80">
        <v>12.0</v>
      </c>
      <c r="Z105" s="80">
        <v>10.0</v>
      </c>
      <c r="AA105" s="74">
        <v>0.0</v>
      </c>
      <c r="AB105" s="72">
        <v>0.0</v>
      </c>
      <c r="AC105" s="16">
        <v>0.0</v>
      </c>
      <c r="AD105" s="76">
        <v>147.88</v>
      </c>
      <c r="AE105" s="75">
        <v>0.015</v>
      </c>
    </row>
    <row r="106" ht="15.75" customHeight="1">
      <c r="A106" s="61" t="s">
        <v>303</v>
      </c>
      <c r="B106" s="61" t="s">
        <v>393</v>
      </c>
      <c r="C106" s="61">
        <v>12.0</v>
      </c>
      <c r="D106" s="85"/>
      <c r="E106" s="64"/>
      <c r="F106" s="80" t="s">
        <v>301</v>
      </c>
      <c r="G106" s="80" t="s">
        <v>200</v>
      </c>
      <c r="H106" s="14" t="s">
        <v>398</v>
      </c>
      <c r="I106" s="67">
        <v>3705.0</v>
      </c>
      <c r="J106" s="11">
        <v>0.092</v>
      </c>
      <c r="K106" s="80">
        <v>45.0</v>
      </c>
      <c r="L106" s="69">
        <v>90.0</v>
      </c>
      <c r="M106" s="84">
        <v>99.32</v>
      </c>
      <c r="N106" s="84">
        <v>0.0</v>
      </c>
      <c r="O106" s="71">
        <v>99.32</v>
      </c>
      <c r="P106" s="71"/>
      <c r="Q106" s="71"/>
      <c r="Y106" s="80">
        <v>12.0</v>
      </c>
      <c r="Z106" s="80">
        <v>10.0</v>
      </c>
      <c r="AA106" s="74">
        <v>0.0</v>
      </c>
      <c r="AB106" s="72">
        <v>0.0</v>
      </c>
      <c r="AC106" s="16">
        <v>0.0</v>
      </c>
      <c r="AD106" s="76">
        <v>99.32</v>
      </c>
      <c r="AE106" s="75">
        <v>0.027</v>
      </c>
    </row>
    <row r="107" ht="15.75" customHeight="1">
      <c r="A107" s="61" t="s">
        <v>303</v>
      </c>
      <c r="B107" s="61" t="s">
        <v>363</v>
      </c>
      <c r="C107" s="61">
        <v>12.0</v>
      </c>
      <c r="D107" s="85"/>
      <c r="E107" s="64"/>
      <c r="F107" s="80" t="s">
        <v>301</v>
      </c>
      <c r="G107" s="80" t="s">
        <v>200</v>
      </c>
      <c r="H107" s="14" t="s">
        <v>399</v>
      </c>
      <c r="I107" s="67">
        <v>2539.0</v>
      </c>
      <c r="J107" s="11">
        <v>0.092</v>
      </c>
      <c r="K107" s="80">
        <v>90.0</v>
      </c>
      <c r="L107" s="69">
        <v>180.0</v>
      </c>
      <c r="M107" s="84">
        <v>198.65</v>
      </c>
      <c r="N107" s="84">
        <v>0.0</v>
      </c>
      <c r="O107" s="71">
        <v>198.65</v>
      </c>
      <c r="P107" s="71"/>
      <c r="Q107" s="71"/>
      <c r="Y107" s="80">
        <v>12.0</v>
      </c>
      <c r="Z107" s="80">
        <v>10.0</v>
      </c>
      <c r="AA107" s="74">
        <v>0.0</v>
      </c>
      <c r="AB107" s="72">
        <v>0.0</v>
      </c>
      <c r="AC107" s="16">
        <v>0.0</v>
      </c>
      <c r="AD107" s="76">
        <v>198.65</v>
      </c>
      <c r="AE107" s="75">
        <v>0.078</v>
      </c>
    </row>
    <row r="108" ht="15.75" customHeight="1">
      <c r="A108" s="61" t="s">
        <v>303</v>
      </c>
      <c r="B108" s="61" t="s">
        <v>394</v>
      </c>
      <c r="C108" s="61">
        <v>12.0</v>
      </c>
      <c r="D108" s="85"/>
      <c r="E108" s="64"/>
      <c r="F108" s="80" t="s">
        <v>301</v>
      </c>
      <c r="G108" s="80" t="s">
        <v>200</v>
      </c>
      <c r="H108" s="14" t="s">
        <v>400</v>
      </c>
      <c r="I108" s="67">
        <v>16047.0</v>
      </c>
      <c r="J108" s="11">
        <v>0.092</v>
      </c>
      <c r="K108" s="80">
        <v>44.0</v>
      </c>
      <c r="L108" s="69">
        <v>88.0</v>
      </c>
      <c r="M108" s="84">
        <v>97.12</v>
      </c>
      <c r="N108" s="84">
        <v>0.0</v>
      </c>
      <c r="O108" s="71">
        <v>97.12</v>
      </c>
      <c r="P108" s="71"/>
      <c r="Q108" s="71"/>
      <c r="Y108" s="80">
        <v>12.0</v>
      </c>
      <c r="Z108" s="80">
        <v>10.0</v>
      </c>
      <c r="AA108" s="74">
        <v>0.0</v>
      </c>
      <c r="AB108" s="72">
        <v>0.0</v>
      </c>
      <c r="AC108" s="16">
        <v>0.0</v>
      </c>
      <c r="AD108" s="76">
        <v>97.12</v>
      </c>
      <c r="AE108" s="75">
        <v>0.006</v>
      </c>
    </row>
    <row r="109" ht="15.75" customHeight="1">
      <c r="A109" s="61" t="s">
        <v>303</v>
      </c>
      <c r="B109" s="61" t="s">
        <v>395</v>
      </c>
      <c r="C109" s="61">
        <v>12.0</v>
      </c>
      <c r="D109" s="85"/>
      <c r="E109" s="64"/>
      <c r="F109" s="80" t="s">
        <v>301</v>
      </c>
      <c r="G109" s="80" t="s">
        <v>200</v>
      </c>
      <c r="H109" s="14" t="s">
        <v>401</v>
      </c>
      <c r="I109" s="67">
        <v>7681.0</v>
      </c>
      <c r="J109" s="11">
        <v>0.092</v>
      </c>
      <c r="K109" s="80">
        <v>75.0</v>
      </c>
      <c r="L109" s="69">
        <v>150.0</v>
      </c>
      <c r="M109" s="84">
        <v>165.54</v>
      </c>
      <c r="N109" s="84">
        <v>0.0</v>
      </c>
      <c r="O109" s="71">
        <v>165.54</v>
      </c>
      <c r="P109" s="71"/>
      <c r="Q109" s="71"/>
      <c r="Y109" s="80">
        <v>12.0</v>
      </c>
      <c r="Z109" s="80">
        <v>10.0</v>
      </c>
      <c r="AA109" s="74">
        <v>0.0</v>
      </c>
      <c r="AB109" s="72">
        <v>0.0</v>
      </c>
      <c r="AC109" s="16">
        <v>0.0</v>
      </c>
      <c r="AD109" s="76">
        <v>165.54</v>
      </c>
      <c r="AE109" s="75">
        <v>0.022</v>
      </c>
    </row>
    <row r="110" ht="15.75" customHeight="1">
      <c r="A110" s="61" t="s">
        <v>303</v>
      </c>
      <c r="B110" s="61" t="s">
        <v>396</v>
      </c>
      <c r="C110" s="61">
        <v>12.0</v>
      </c>
      <c r="D110" s="85"/>
      <c r="E110" s="64"/>
      <c r="F110" s="80" t="s">
        <v>301</v>
      </c>
      <c r="G110" s="80" t="s">
        <v>200</v>
      </c>
      <c r="H110" s="14" t="s">
        <v>402</v>
      </c>
      <c r="I110" s="14" t="e">
        <v>#N/A</v>
      </c>
      <c r="J110" s="11">
        <v>0.092</v>
      </c>
      <c r="K110" s="80">
        <v>65.0</v>
      </c>
      <c r="L110" s="69">
        <v>130.0</v>
      </c>
      <c r="M110" s="84">
        <v>143.47</v>
      </c>
      <c r="N110" s="84">
        <v>0.0</v>
      </c>
      <c r="O110" s="71">
        <v>143.47</v>
      </c>
      <c r="P110" s="71"/>
      <c r="Q110" s="71"/>
      <c r="Y110" s="80">
        <v>12.0</v>
      </c>
      <c r="Z110" s="80">
        <v>10.0</v>
      </c>
      <c r="AA110" s="74">
        <v>0.0</v>
      </c>
      <c r="AB110" s="72">
        <v>0.0</v>
      </c>
      <c r="AC110" s="16">
        <v>0.0</v>
      </c>
      <c r="AD110" s="76">
        <v>143.47</v>
      </c>
      <c r="AE110" s="75" t="e">
        <v>#N/A</v>
      </c>
    </row>
    <row r="111" ht="15.75" customHeight="1">
      <c r="A111" s="61" t="s">
        <v>303</v>
      </c>
      <c r="B111" s="61" t="s">
        <v>397</v>
      </c>
      <c r="C111" s="61">
        <v>12.0</v>
      </c>
      <c r="D111" s="85"/>
      <c r="E111" s="64"/>
      <c r="F111" s="80" t="s">
        <v>301</v>
      </c>
      <c r="G111" s="80" t="s">
        <v>200</v>
      </c>
      <c r="H111" s="14" t="s">
        <v>403</v>
      </c>
      <c r="I111" s="14" t="e">
        <v>#N/A</v>
      </c>
      <c r="J111" s="11">
        <v>0.092</v>
      </c>
      <c r="K111" s="80">
        <v>10.0</v>
      </c>
      <c r="L111" s="69">
        <v>20.0</v>
      </c>
      <c r="M111" s="84">
        <v>22.07</v>
      </c>
      <c r="N111" s="84">
        <v>0.0</v>
      </c>
      <c r="O111" s="71">
        <v>22.07</v>
      </c>
      <c r="P111" s="71"/>
      <c r="Q111" s="71"/>
      <c r="Y111" s="80">
        <v>12.0</v>
      </c>
      <c r="Z111" s="80">
        <v>10.0</v>
      </c>
      <c r="AA111" s="74">
        <v>0.0</v>
      </c>
      <c r="AB111" s="72">
        <v>0.0</v>
      </c>
      <c r="AC111" s="16">
        <v>0.0</v>
      </c>
      <c r="AD111" s="76">
        <v>22.07</v>
      </c>
      <c r="AE111" s="75" t="e">
        <v>#N/A</v>
      </c>
    </row>
    <row r="112" ht="15.75" customHeight="1">
      <c r="A112" s="61" t="s">
        <v>303</v>
      </c>
      <c r="B112" s="61" t="s">
        <v>360</v>
      </c>
      <c r="C112" s="61">
        <v>12.0</v>
      </c>
      <c r="D112" s="85"/>
      <c r="E112" s="64"/>
      <c r="F112" s="80" t="s">
        <v>301</v>
      </c>
      <c r="G112" s="80" t="s">
        <v>200</v>
      </c>
      <c r="H112" s="14">
        <v>0.0</v>
      </c>
      <c r="I112" s="14" t="e">
        <v>#N/A</v>
      </c>
      <c r="J112" s="11">
        <v>0.092</v>
      </c>
      <c r="K112" s="80">
        <v>65.0</v>
      </c>
      <c r="L112" s="69">
        <v>130.0</v>
      </c>
      <c r="M112" s="84">
        <v>143.47</v>
      </c>
      <c r="N112" s="84">
        <v>0.0</v>
      </c>
      <c r="O112" s="71">
        <v>143.47</v>
      </c>
      <c r="P112" s="71"/>
      <c r="Q112" s="71"/>
      <c r="Y112" s="80">
        <v>12.0</v>
      </c>
      <c r="Z112" s="80">
        <v>10.0</v>
      </c>
      <c r="AA112" s="74">
        <v>0.0</v>
      </c>
      <c r="AB112" s="72">
        <v>0.0</v>
      </c>
      <c r="AC112" s="16">
        <v>0.0</v>
      </c>
      <c r="AD112" s="76">
        <v>143.47</v>
      </c>
      <c r="AE112" s="75" t="e">
        <v>#N/A</v>
      </c>
    </row>
    <row r="113" ht="15.75" customHeight="1">
      <c r="A113" s="61" t="s">
        <v>303</v>
      </c>
      <c r="B113" s="61" t="s">
        <v>398</v>
      </c>
      <c r="C113" s="61">
        <v>12.0</v>
      </c>
      <c r="D113" s="85"/>
      <c r="E113" s="64"/>
      <c r="F113" s="80" t="s">
        <v>301</v>
      </c>
      <c r="G113" s="80" t="s">
        <v>200</v>
      </c>
      <c r="H113" s="14" t="s">
        <v>404</v>
      </c>
      <c r="I113" s="67">
        <v>8119.0</v>
      </c>
      <c r="J113" s="11">
        <v>0.092</v>
      </c>
      <c r="K113" s="80">
        <v>54.0</v>
      </c>
      <c r="L113" s="69">
        <v>108.0</v>
      </c>
      <c r="M113" s="84">
        <v>119.19</v>
      </c>
      <c r="N113" s="84">
        <v>0.0</v>
      </c>
      <c r="O113" s="71">
        <v>119.19</v>
      </c>
      <c r="P113" s="71"/>
      <c r="Q113" s="71"/>
      <c r="Y113" s="80">
        <v>12.0</v>
      </c>
      <c r="Z113" s="80">
        <v>10.0</v>
      </c>
      <c r="AA113" s="74">
        <v>0.0</v>
      </c>
      <c r="AB113" s="72">
        <v>0.0</v>
      </c>
      <c r="AC113" s="16">
        <v>0.0</v>
      </c>
      <c r="AD113" s="76">
        <v>119.19</v>
      </c>
      <c r="AE113" s="75">
        <v>0.015</v>
      </c>
    </row>
    <row r="114" ht="15.75" customHeight="1">
      <c r="A114" s="61" t="s">
        <v>303</v>
      </c>
      <c r="B114" s="61" t="s">
        <v>399</v>
      </c>
      <c r="C114" s="61">
        <v>12.0</v>
      </c>
      <c r="D114" s="85"/>
      <c r="E114" s="64"/>
      <c r="F114" s="80" t="s">
        <v>301</v>
      </c>
      <c r="G114" s="80" t="s">
        <v>200</v>
      </c>
      <c r="H114" s="14" t="s">
        <v>405</v>
      </c>
      <c r="I114" s="67">
        <v>8760.0</v>
      </c>
      <c r="J114" s="11">
        <v>0.092</v>
      </c>
      <c r="K114" s="80">
        <v>50.0</v>
      </c>
      <c r="L114" s="69">
        <v>100.0</v>
      </c>
      <c r="M114" s="84">
        <v>110.36</v>
      </c>
      <c r="N114" s="84">
        <v>0.0</v>
      </c>
      <c r="O114" s="71">
        <v>110.36</v>
      </c>
      <c r="P114" s="71"/>
      <c r="Q114" s="71"/>
      <c r="Y114" s="80">
        <v>12.0</v>
      </c>
      <c r="Z114" s="80">
        <v>10.0</v>
      </c>
      <c r="AA114" s="74">
        <v>0.0</v>
      </c>
      <c r="AB114" s="72">
        <v>0.0</v>
      </c>
      <c r="AC114" s="16">
        <v>0.0</v>
      </c>
      <c r="AD114" s="76">
        <v>110.36</v>
      </c>
      <c r="AE114" s="75">
        <v>0.013</v>
      </c>
    </row>
    <row r="115" ht="15.75" customHeight="1">
      <c r="A115" s="61" t="s">
        <v>303</v>
      </c>
      <c r="B115" s="61" t="s">
        <v>400</v>
      </c>
      <c r="C115" s="61">
        <v>12.0</v>
      </c>
      <c r="D115" s="85"/>
      <c r="E115" s="64"/>
      <c r="F115" s="80" t="s">
        <v>301</v>
      </c>
      <c r="G115" s="80" t="s">
        <v>200</v>
      </c>
      <c r="H115" s="14" t="s">
        <v>406</v>
      </c>
      <c r="I115" s="67">
        <v>8359.0</v>
      </c>
      <c r="J115" s="11">
        <v>0.092</v>
      </c>
      <c r="K115" s="80">
        <v>55.0</v>
      </c>
      <c r="L115" s="69">
        <v>110.0</v>
      </c>
      <c r="M115" s="84">
        <v>121.39</v>
      </c>
      <c r="N115" s="84">
        <v>0.0</v>
      </c>
      <c r="O115" s="71">
        <v>121.39</v>
      </c>
      <c r="P115" s="71"/>
      <c r="Q115" s="71"/>
      <c r="Y115" s="80">
        <v>12.0</v>
      </c>
      <c r="Z115" s="80">
        <v>10.0</v>
      </c>
      <c r="AA115" s="74">
        <v>0.0</v>
      </c>
      <c r="AB115" s="72">
        <v>0.0</v>
      </c>
      <c r="AC115" s="16">
        <v>0.0</v>
      </c>
      <c r="AD115" s="76">
        <v>121.39</v>
      </c>
      <c r="AE115" s="75">
        <v>0.015</v>
      </c>
    </row>
    <row r="116" ht="15.75" customHeight="1">
      <c r="A116" s="61" t="s">
        <v>303</v>
      </c>
      <c r="B116" s="61" t="s">
        <v>401</v>
      </c>
      <c r="C116" s="61">
        <v>12.0</v>
      </c>
      <c r="D116" s="85"/>
      <c r="E116" s="64"/>
      <c r="F116" s="80" t="s">
        <v>301</v>
      </c>
      <c r="G116" s="80" t="s">
        <v>200</v>
      </c>
      <c r="H116" s="14" t="s">
        <v>207</v>
      </c>
      <c r="I116" s="67">
        <v>15147.0</v>
      </c>
      <c r="J116" s="11">
        <v>0.092</v>
      </c>
      <c r="K116" s="80">
        <v>15.0</v>
      </c>
      <c r="L116" s="69">
        <v>30.0</v>
      </c>
      <c r="M116" s="84">
        <v>33.11</v>
      </c>
      <c r="N116" s="84">
        <v>0.0</v>
      </c>
      <c r="O116" s="71">
        <v>33.11</v>
      </c>
      <c r="P116" s="71"/>
      <c r="Q116" s="71"/>
      <c r="Y116" s="80">
        <v>12.0</v>
      </c>
      <c r="Z116" s="80">
        <v>10.0</v>
      </c>
      <c r="AA116" s="74">
        <v>0.0</v>
      </c>
      <c r="AB116" s="72">
        <v>0.0</v>
      </c>
      <c r="AC116" s="16">
        <v>0.0</v>
      </c>
      <c r="AD116" s="76">
        <v>33.11</v>
      </c>
      <c r="AE116" s="75">
        <v>0.002</v>
      </c>
    </row>
    <row r="117" ht="15.75" customHeight="1">
      <c r="A117" s="61" t="s">
        <v>303</v>
      </c>
      <c r="B117" s="61" t="s">
        <v>402</v>
      </c>
      <c r="C117" s="61">
        <v>12.0</v>
      </c>
      <c r="D117" s="85"/>
      <c r="E117" s="64"/>
      <c r="F117" s="80" t="s">
        <v>301</v>
      </c>
      <c r="G117" s="80" t="s">
        <v>200</v>
      </c>
      <c r="H117" s="14" t="s">
        <v>407</v>
      </c>
      <c r="I117" s="67">
        <v>33621.0</v>
      </c>
      <c r="J117" s="11">
        <v>0.092</v>
      </c>
      <c r="K117" s="80">
        <v>5.0</v>
      </c>
      <c r="L117" s="69">
        <v>10.0</v>
      </c>
      <c r="M117" s="84">
        <v>11.04</v>
      </c>
      <c r="N117" s="84">
        <v>0.0</v>
      </c>
      <c r="O117" s="71">
        <v>11.04</v>
      </c>
      <c r="P117" s="71"/>
      <c r="Q117" s="71"/>
      <c r="Y117" s="80">
        <v>12.0</v>
      </c>
      <c r="Z117" s="80">
        <v>10.0</v>
      </c>
      <c r="AA117" s="74">
        <v>0.0</v>
      </c>
      <c r="AB117" s="72">
        <v>0.0</v>
      </c>
      <c r="AC117" s="16">
        <v>0.0</v>
      </c>
      <c r="AD117" s="76">
        <v>11.04</v>
      </c>
      <c r="AE117" s="75">
        <v>0.0</v>
      </c>
    </row>
    <row r="118" ht="15.75" customHeight="1">
      <c r="A118" s="61" t="s">
        <v>303</v>
      </c>
      <c r="B118" s="61" t="s">
        <v>403</v>
      </c>
      <c r="C118" s="61">
        <v>12.0</v>
      </c>
      <c r="D118" s="85"/>
      <c r="E118" s="64"/>
      <c r="F118" s="80" t="s">
        <v>301</v>
      </c>
      <c r="G118" s="80" t="s">
        <v>200</v>
      </c>
      <c r="H118" s="14" t="s">
        <v>408</v>
      </c>
      <c r="I118" s="67">
        <v>12560.0</v>
      </c>
      <c r="J118" s="11">
        <v>0.092</v>
      </c>
      <c r="K118" s="80">
        <v>22.0</v>
      </c>
      <c r="L118" s="69">
        <v>44.0</v>
      </c>
      <c r="M118" s="84">
        <v>48.56</v>
      </c>
      <c r="N118" s="84">
        <v>0.0</v>
      </c>
      <c r="O118" s="71">
        <v>48.56</v>
      </c>
      <c r="P118" s="71"/>
      <c r="Q118" s="71"/>
      <c r="Y118" s="80">
        <v>12.0</v>
      </c>
      <c r="Z118" s="80">
        <v>10.0</v>
      </c>
      <c r="AA118" s="74">
        <v>0.0</v>
      </c>
      <c r="AB118" s="72">
        <v>0.0</v>
      </c>
      <c r="AC118" s="16">
        <v>0.0</v>
      </c>
      <c r="AD118" s="76">
        <v>48.56</v>
      </c>
      <c r="AE118" s="75">
        <v>0.004</v>
      </c>
    </row>
    <row r="119" ht="15.75" customHeight="1">
      <c r="A119" s="61" t="s">
        <v>303</v>
      </c>
      <c r="B119" s="61">
        <v>0.0</v>
      </c>
      <c r="C119" s="61">
        <v>12.0</v>
      </c>
      <c r="D119" s="85"/>
      <c r="E119" s="64"/>
      <c r="F119" s="80" t="s">
        <v>301</v>
      </c>
      <c r="G119" s="80">
        <v>0.0</v>
      </c>
      <c r="H119" s="14" t="s">
        <v>409</v>
      </c>
      <c r="I119" s="67">
        <v>13827.0</v>
      </c>
      <c r="J119" s="11">
        <v>0.092</v>
      </c>
      <c r="K119" s="80">
        <v>0.0</v>
      </c>
      <c r="L119" s="69">
        <v>0.0</v>
      </c>
      <c r="M119" s="84">
        <v>0.0</v>
      </c>
      <c r="N119" s="84">
        <v>0.0</v>
      </c>
      <c r="O119" s="71">
        <v>0.0</v>
      </c>
      <c r="P119" s="71"/>
      <c r="Q119" s="71"/>
      <c r="Y119" s="80">
        <v>12.0</v>
      </c>
      <c r="Z119" s="80">
        <v>10.0</v>
      </c>
      <c r="AA119" s="74">
        <v>0.0</v>
      </c>
      <c r="AB119" s="72">
        <v>0.0</v>
      </c>
      <c r="AC119" s="16">
        <v>0.0</v>
      </c>
      <c r="AD119" s="76">
        <v>0.0</v>
      </c>
      <c r="AE119" s="75">
        <v>0.0</v>
      </c>
    </row>
    <row r="120" ht="15.75" customHeight="1">
      <c r="A120" s="61" t="s">
        <v>303</v>
      </c>
      <c r="B120" s="61" t="s">
        <v>404</v>
      </c>
      <c r="C120" s="61">
        <v>12.0</v>
      </c>
      <c r="D120" s="85"/>
      <c r="E120" s="64"/>
      <c r="F120" s="80" t="s">
        <v>301</v>
      </c>
      <c r="G120" s="80" t="s">
        <v>207</v>
      </c>
      <c r="H120" s="14" t="s">
        <v>410</v>
      </c>
      <c r="I120" s="67">
        <v>6166.0</v>
      </c>
      <c r="J120" s="11">
        <v>0.092</v>
      </c>
      <c r="K120" s="80">
        <v>22.0</v>
      </c>
      <c r="L120" s="69">
        <v>44.0</v>
      </c>
      <c r="M120" s="84">
        <v>48.56</v>
      </c>
      <c r="N120" s="84">
        <v>0.0</v>
      </c>
      <c r="O120" s="71">
        <v>48.56</v>
      </c>
      <c r="P120" s="71"/>
      <c r="Q120" s="71"/>
      <c r="Y120" s="80">
        <v>12.0</v>
      </c>
      <c r="Z120" s="80">
        <v>10.0</v>
      </c>
      <c r="AA120" s="74">
        <v>0.0</v>
      </c>
      <c r="AB120" s="72">
        <v>0.0</v>
      </c>
      <c r="AC120" s="16">
        <v>0.0</v>
      </c>
      <c r="AD120" s="76">
        <v>48.56</v>
      </c>
      <c r="AE120" s="75">
        <v>0.008</v>
      </c>
    </row>
    <row r="121" ht="15.75" customHeight="1">
      <c r="A121" s="61" t="s">
        <v>303</v>
      </c>
      <c r="B121" s="61" t="s">
        <v>405</v>
      </c>
      <c r="C121" s="61">
        <v>12.0</v>
      </c>
      <c r="D121" s="85"/>
      <c r="E121" s="64"/>
      <c r="F121" s="80" t="s">
        <v>301</v>
      </c>
      <c r="G121" s="80" t="s">
        <v>207</v>
      </c>
      <c r="H121" s="14" t="s">
        <v>411</v>
      </c>
      <c r="I121" s="67">
        <v>10723.0</v>
      </c>
      <c r="J121" s="11">
        <v>0.092</v>
      </c>
      <c r="K121" s="80">
        <v>16.0</v>
      </c>
      <c r="L121" s="69">
        <v>32.0</v>
      </c>
      <c r="M121" s="84">
        <v>35.31</v>
      </c>
      <c r="N121" s="84">
        <v>0.0</v>
      </c>
      <c r="O121" s="71">
        <v>35.31</v>
      </c>
      <c r="P121" s="71"/>
      <c r="Q121" s="71"/>
      <c r="Y121" s="80">
        <v>12.0</v>
      </c>
      <c r="Z121" s="80">
        <v>10.0</v>
      </c>
      <c r="AA121" s="74">
        <v>0.0</v>
      </c>
      <c r="AB121" s="72">
        <v>0.0</v>
      </c>
      <c r="AC121" s="16">
        <v>0.0</v>
      </c>
      <c r="AD121" s="76">
        <v>35.31</v>
      </c>
      <c r="AE121" s="75">
        <v>0.003</v>
      </c>
    </row>
    <row r="122" ht="15.75" customHeight="1">
      <c r="A122" s="61" t="s">
        <v>303</v>
      </c>
      <c r="B122" s="61" t="s">
        <v>406</v>
      </c>
      <c r="C122" s="61">
        <v>12.0</v>
      </c>
      <c r="D122" s="85"/>
      <c r="E122" s="64"/>
      <c r="F122" s="80" t="s">
        <v>301</v>
      </c>
      <c r="G122" s="80" t="s">
        <v>207</v>
      </c>
      <c r="H122" s="14" t="s">
        <v>412</v>
      </c>
      <c r="I122" s="67">
        <v>9689.0</v>
      </c>
      <c r="J122" s="11">
        <v>0.092</v>
      </c>
      <c r="K122" s="80">
        <v>27.0</v>
      </c>
      <c r="L122" s="69">
        <v>54.0</v>
      </c>
      <c r="M122" s="84">
        <v>59.59</v>
      </c>
      <c r="N122" s="84">
        <v>0.0</v>
      </c>
      <c r="O122" s="71">
        <v>59.59</v>
      </c>
      <c r="P122" s="71"/>
      <c r="Q122" s="71"/>
      <c r="Y122" s="80">
        <v>12.0</v>
      </c>
      <c r="Z122" s="80">
        <v>10.0</v>
      </c>
      <c r="AA122" s="74">
        <v>0.0</v>
      </c>
      <c r="AB122" s="72">
        <v>0.0</v>
      </c>
      <c r="AC122" s="16">
        <v>0.0</v>
      </c>
      <c r="AD122" s="76">
        <v>59.59</v>
      </c>
      <c r="AE122" s="75">
        <v>0.006</v>
      </c>
    </row>
    <row r="123" ht="15.75" customHeight="1">
      <c r="A123" s="61" t="s">
        <v>303</v>
      </c>
      <c r="B123" s="61" t="s">
        <v>207</v>
      </c>
      <c r="C123" s="61">
        <v>12.0</v>
      </c>
      <c r="D123" s="85"/>
      <c r="E123" s="64"/>
      <c r="F123" s="80" t="s">
        <v>301</v>
      </c>
      <c r="G123" s="80" t="s">
        <v>207</v>
      </c>
      <c r="H123" s="14" t="s">
        <v>413</v>
      </c>
      <c r="I123" s="67">
        <v>21981.0</v>
      </c>
      <c r="J123" s="11">
        <v>0.092</v>
      </c>
      <c r="K123" s="80">
        <v>0.0</v>
      </c>
      <c r="L123" s="69">
        <v>0.0</v>
      </c>
      <c r="M123" s="84">
        <v>0.0</v>
      </c>
      <c r="N123" s="84">
        <v>0.0</v>
      </c>
      <c r="O123" s="71">
        <v>0.0</v>
      </c>
      <c r="P123" s="71"/>
      <c r="Q123" s="71"/>
      <c r="Y123" s="80">
        <v>12.0</v>
      </c>
      <c r="Z123" s="80">
        <v>10.0</v>
      </c>
      <c r="AA123" s="74">
        <v>0.0</v>
      </c>
      <c r="AB123" s="72">
        <v>0.0</v>
      </c>
      <c r="AC123" s="16">
        <v>0.0</v>
      </c>
      <c r="AD123" s="76">
        <v>0.0</v>
      </c>
      <c r="AE123" s="75">
        <v>0.0</v>
      </c>
    </row>
    <row r="124" ht="15.75" customHeight="1">
      <c r="A124" s="61" t="s">
        <v>303</v>
      </c>
      <c r="B124" s="61" t="s">
        <v>407</v>
      </c>
      <c r="C124" s="61">
        <v>12.0</v>
      </c>
      <c r="D124" s="85"/>
      <c r="E124" s="64"/>
      <c r="F124" s="80" t="s">
        <v>301</v>
      </c>
      <c r="G124" s="80" t="s">
        <v>207</v>
      </c>
      <c r="H124" s="14" t="s">
        <v>414</v>
      </c>
      <c r="I124" s="67">
        <v>34608.0</v>
      </c>
      <c r="J124" s="11">
        <v>0.092</v>
      </c>
      <c r="K124" s="80">
        <v>15.0</v>
      </c>
      <c r="L124" s="69">
        <v>30.0</v>
      </c>
      <c r="M124" s="84">
        <v>33.11</v>
      </c>
      <c r="N124" s="84">
        <v>0.0</v>
      </c>
      <c r="O124" s="71">
        <v>33.11</v>
      </c>
      <c r="P124" s="71"/>
      <c r="Q124" s="71"/>
      <c r="Y124" s="80">
        <v>12.0</v>
      </c>
      <c r="Z124" s="80">
        <v>10.0</v>
      </c>
      <c r="AA124" s="74">
        <v>0.0</v>
      </c>
      <c r="AB124" s="72">
        <v>0.0</v>
      </c>
      <c r="AC124" s="16">
        <v>0.0</v>
      </c>
      <c r="AD124" s="76">
        <v>33.11</v>
      </c>
      <c r="AE124" s="75">
        <v>0.001</v>
      </c>
    </row>
    <row r="125" ht="15.75" customHeight="1">
      <c r="A125" s="61" t="s">
        <v>303</v>
      </c>
      <c r="B125" s="61" t="s">
        <v>408</v>
      </c>
      <c r="C125" s="61">
        <v>12.0</v>
      </c>
      <c r="D125" s="85"/>
      <c r="E125" s="64"/>
      <c r="F125" s="80" t="s">
        <v>301</v>
      </c>
      <c r="G125" s="80" t="s">
        <v>207</v>
      </c>
      <c r="H125" s="14" t="s">
        <v>415</v>
      </c>
      <c r="I125" s="67">
        <v>28022.0</v>
      </c>
      <c r="J125" s="11">
        <v>0.092</v>
      </c>
      <c r="K125" s="80">
        <v>50.0</v>
      </c>
      <c r="L125" s="69">
        <v>100.0</v>
      </c>
      <c r="M125" s="84">
        <v>110.36</v>
      </c>
      <c r="N125" s="84">
        <v>0.0</v>
      </c>
      <c r="O125" s="71">
        <v>110.36</v>
      </c>
      <c r="P125" s="71"/>
      <c r="Q125" s="71"/>
      <c r="Y125" s="80">
        <v>12.0</v>
      </c>
      <c r="Z125" s="80">
        <v>10.0</v>
      </c>
      <c r="AA125" s="74">
        <v>0.0</v>
      </c>
      <c r="AB125" s="72">
        <v>0.0</v>
      </c>
      <c r="AC125" s="16">
        <v>0.0</v>
      </c>
      <c r="AD125" s="76">
        <v>110.36</v>
      </c>
      <c r="AE125" s="75">
        <v>0.004</v>
      </c>
    </row>
    <row r="126" ht="15.75" customHeight="1">
      <c r="A126" s="61" t="s">
        <v>303</v>
      </c>
      <c r="B126" s="61" t="s">
        <v>409</v>
      </c>
      <c r="C126" s="61">
        <v>12.0</v>
      </c>
      <c r="D126" s="85"/>
      <c r="E126" s="64"/>
      <c r="F126" s="80" t="s">
        <v>301</v>
      </c>
      <c r="G126" s="80" t="s">
        <v>207</v>
      </c>
      <c r="H126" s="14" t="s">
        <v>416</v>
      </c>
      <c r="I126" s="67">
        <v>11590.0</v>
      </c>
      <c r="J126" s="11">
        <v>0.092</v>
      </c>
      <c r="K126" s="80">
        <v>19.0</v>
      </c>
      <c r="L126" s="69">
        <v>38.0</v>
      </c>
      <c r="M126" s="84">
        <v>41.94</v>
      </c>
      <c r="N126" s="84">
        <v>0.0</v>
      </c>
      <c r="O126" s="71">
        <v>41.94</v>
      </c>
      <c r="P126" s="71"/>
      <c r="Q126" s="71"/>
      <c r="Y126" s="80">
        <v>12.0</v>
      </c>
      <c r="Z126" s="80">
        <v>10.0</v>
      </c>
      <c r="AA126" s="74">
        <v>0.0</v>
      </c>
      <c r="AB126" s="72">
        <v>0.0</v>
      </c>
      <c r="AC126" s="16">
        <v>0.0</v>
      </c>
      <c r="AD126" s="76">
        <v>41.94</v>
      </c>
      <c r="AE126" s="75">
        <v>0.004</v>
      </c>
    </row>
    <row r="127" ht="15.75" customHeight="1">
      <c r="A127" s="61" t="s">
        <v>303</v>
      </c>
      <c r="B127" s="61" t="s">
        <v>410</v>
      </c>
      <c r="C127" s="61">
        <v>12.0</v>
      </c>
      <c r="D127" s="85"/>
      <c r="E127" s="64"/>
      <c r="F127" s="80" t="s">
        <v>301</v>
      </c>
      <c r="G127" s="80" t="s">
        <v>207</v>
      </c>
      <c r="H127" s="14" t="s">
        <v>417</v>
      </c>
      <c r="I127" s="67">
        <v>24101.0</v>
      </c>
      <c r="J127" s="11">
        <v>0.092</v>
      </c>
      <c r="K127" s="80">
        <v>9.0</v>
      </c>
      <c r="L127" s="69">
        <v>18.0</v>
      </c>
      <c r="M127" s="84">
        <v>19.86</v>
      </c>
      <c r="N127" s="84">
        <v>0.0</v>
      </c>
      <c r="O127" s="71">
        <v>19.86</v>
      </c>
      <c r="P127" s="71"/>
      <c r="Q127" s="71"/>
      <c r="Y127" s="80">
        <v>12.0</v>
      </c>
      <c r="Z127" s="80">
        <v>10.0</v>
      </c>
      <c r="AA127" s="74">
        <v>0.0</v>
      </c>
      <c r="AB127" s="72">
        <v>0.0</v>
      </c>
      <c r="AC127" s="16">
        <v>0.0</v>
      </c>
      <c r="AD127" s="76">
        <v>19.86</v>
      </c>
      <c r="AE127" s="75">
        <v>0.001</v>
      </c>
    </row>
    <row r="128" ht="15.75" customHeight="1">
      <c r="A128" s="61" t="s">
        <v>303</v>
      </c>
      <c r="B128" s="61" t="s">
        <v>411</v>
      </c>
      <c r="C128" s="61">
        <v>12.0</v>
      </c>
      <c r="D128" s="85"/>
      <c r="E128" s="64"/>
      <c r="F128" s="80" t="s">
        <v>301</v>
      </c>
      <c r="G128" s="80" t="s">
        <v>207</v>
      </c>
      <c r="H128" s="14" t="s">
        <v>418</v>
      </c>
      <c r="I128" s="67">
        <v>26761.0</v>
      </c>
      <c r="J128" s="11">
        <v>0.092</v>
      </c>
      <c r="K128" s="80">
        <v>10.0</v>
      </c>
      <c r="L128" s="69">
        <v>20.0</v>
      </c>
      <c r="M128" s="84">
        <v>22.07</v>
      </c>
      <c r="N128" s="84">
        <v>0.0</v>
      </c>
      <c r="O128" s="71">
        <v>22.07</v>
      </c>
      <c r="P128" s="71"/>
      <c r="Q128" s="71"/>
      <c r="Y128" s="80">
        <v>12.0</v>
      </c>
      <c r="Z128" s="80">
        <v>10.0</v>
      </c>
      <c r="AA128" s="74">
        <v>0.0</v>
      </c>
      <c r="AB128" s="72">
        <v>0.0</v>
      </c>
      <c r="AC128" s="16">
        <v>0.0</v>
      </c>
      <c r="AD128" s="76">
        <v>22.07</v>
      </c>
      <c r="AE128" s="75">
        <v>0.001</v>
      </c>
    </row>
    <row r="129" ht="15.75" customHeight="1">
      <c r="A129" s="61" t="s">
        <v>303</v>
      </c>
      <c r="B129" s="61" t="s">
        <v>412</v>
      </c>
      <c r="C129" s="61">
        <v>12.0</v>
      </c>
      <c r="D129" s="85"/>
      <c r="E129" s="64"/>
      <c r="F129" s="80" t="s">
        <v>301</v>
      </c>
      <c r="G129" s="80" t="s">
        <v>207</v>
      </c>
      <c r="H129" s="14" t="s">
        <v>419</v>
      </c>
      <c r="I129" s="67">
        <v>11074.0</v>
      </c>
      <c r="J129" s="11">
        <v>0.092</v>
      </c>
      <c r="K129" s="80">
        <v>29.0</v>
      </c>
      <c r="L129" s="69">
        <v>58.0</v>
      </c>
      <c r="M129" s="84">
        <v>64.01</v>
      </c>
      <c r="N129" s="84">
        <v>0.0</v>
      </c>
      <c r="O129" s="71">
        <v>64.01</v>
      </c>
      <c r="P129" s="71"/>
      <c r="Q129" s="71"/>
      <c r="Y129" s="80">
        <v>12.0</v>
      </c>
      <c r="Z129" s="80">
        <v>10.0</v>
      </c>
      <c r="AA129" s="74">
        <v>0.0</v>
      </c>
      <c r="AB129" s="72">
        <v>0.0</v>
      </c>
      <c r="AC129" s="16">
        <v>0.0</v>
      </c>
      <c r="AD129" s="76">
        <v>64.01</v>
      </c>
      <c r="AE129" s="75">
        <v>0.006</v>
      </c>
    </row>
    <row r="130" ht="15.75" customHeight="1">
      <c r="A130" s="61" t="s">
        <v>303</v>
      </c>
      <c r="B130" s="61" t="s">
        <v>413</v>
      </c>
      <c r="C130" s="61">
        <v>12.0</v>
      </c>
      <c r="D130" s="85"/>
      <c r="E130" s="64"/>
      <c r="F130" s="80" t="s">
        <v>301</v>
      </c>
      <c r="G130" s="80" t="s">
        <v>206</v>
      </c>
      <c r="H130" s="14" t="s">
        <v>420</v>
      </c>
      <c r="I130" s="67">
        <v>14158.0</v>
      </c>
      <c r="J130" s="11">
        <v>0.092</v>
      </c>
      <c r="K130" s="80">
        <v>0.0</v>
      </c>
      <c r="L130" s="69">
        <v>0.0</v>
      </c>
      <c r="M130" s="84">
        <v>0.0</v>
      </c>
      <c r="N130" s="84">
        <v>0.0</v>
      </c>
      <c r="O130" s="71">
        <v>0.0</v>
      </c>
      <c r="P130" s="71"/>
      <c r="Q130" s="71"/>
      <c r="Y130" s="80">
        <v>12.0</v>
      </c>
      <c r="Z130" s="80">
        <v>10.0</v>
      </c>
      <c r="AA130" s="74">
        <v>0.0</v>
      </c>
      <c r="AB130" s="72">
        <v>0.0</v>
      </c>
      <c r="AC130" s="16">
        <v>0.0</v>
      </c>
      <c r="AD130" s="76">
        <v>0.0</v>
      </c>
      <c r="AE130" s="75">
        <v>0.0</v>
      </c>
    </row>
    <row r="131" ht="15.75" customHeight="1">
      <c r="A131" s="61" t="s">
        <v>303</v>
      </c>
      <c r="B131" s="61" t="s">
        <v>414</v>
      </c>
      <c r="C131" s="61">
        <v>12.0</v>
      </c>
      <c r="D131" s="85"/>
      <c r="E131" s="64"/>
      <c r="F131" s="80" t="s">
        <v>301</v>
      </c>
      <c r="G131" s="80" t="s">
        <v>206</v>
      </c>
      <c r="H131" s="14" t="s">
        <v>421</v>
      </c>
      <c r="I131" s="67">
        <v>12122.0</v>
      </c>
      <c r="J131" s="11">
        <v>0.092</v>
      </c>
      <c r="K131" s="80">
        <v>22.0</v>
      </c>
      <c r="L131" s="69">
        <v>44.0</v>
      </c>
      <c r="M131" s="84">
        <v>48.56</v>
      </c>
      <c r="N131" s="84">
        <v>0.0</v>
      </c>
      <c r="O131" s="71">
        <v>48.56</v>
      </c>
      <c r="P131" s="71"/>
      <c r="Q131" s="71"/>
      <c r="Y131" s="80">
        <v>12.0</v>
      </c>
      <c r="Z131" s="80">
        <v>10.0</v>
      </c>
      <c r="AA131" s="74">
        <v>0.0</v>
      </c>
      <c r="AB131" s="72">
        <v>0.0</v>
      </c>
      <c r="AC131" s="16">
        <v>0.0</v>
      </c>
      <c r="AD131" s="76">
        <v>48.56</v>
      </c>
      <c r="AE131" s="75">
        <v>0.004</v>
      </c>
    </row>
    <row r="132" ht="15.75" customHeight="1">
      <c r="A132" s="61" t="s">
        <v>303</v>
      </c>
      <c r="B132" s="61" t="s">
        <v>415</v>
      </c>
      <c r="C132" s="61">
        <v>12.0</v>
      </c>
      <c r="D132" s="85"/>
      <c r="E132" s="64"/>
      <c r="F132" s="80" t="s">
        <v>301</v>
      </c>
      <c r="G132" s="80" t="s">
        <v>206</v>
      </c>
      <c r="H132" s="14" t="s">
        <v>422</v>
      </c>
      <c r="I132" s="67">
        <v>26238.0</v>
      </c>
      <c r="J132" s="11">
        <v>0.092</v>
      </c>
      <c r="K132" s="80">
        <v>60.0</v>
      </c>
      <c r="L132" s="69">
        <v>120.0</v>
      </c>
      <c r="M132" s="84">
        <v>132.43</v>
      </c>
      <c r="N132" s="84">
        <v>0.0</v>
      </c>
      <c r="O132" s="71">
        <v>132.43</v>
      </c>
      <c r="P132" s="71"/>
      <c r="Q132" s="71"/>
      <c r="Y132" s="80">
        <v>12.0</v>
      </c>
      <c r="Z132" s="80">
        <v>10.0</v>
      </c>
      <c r="AA132" s="74">
        <v>0.0</v>
      </c>
      <c r="AB132" s="72">
        <v>0.0</v>
      </c>
      <c r="AC132" s="16">
        <v>0.0</v>
      </c>
      <c r="AD132" s="76">
        <v>132.43</v>
      </c>
      <c r="AE132" s="75">
        <v>0.005</v>
      </c>
    </row>
    <row r="133" ht="15.75" customHeight="1">
      <c r="A133" s="61" t="s">
        <v>303</v>
      </c>
      <c r="B133" s="61" t="s">
        <v>416</v>
      </c>
      <c r="C133" s="61">
        <v>12.0</v>
      </c>
      <c r="D133" s="85"/>
      <c r="E133" s="64"/>
      <c r="F133" s="80" t="s">
        <v>301</v>
      </c>
      <c r="G133" s="80" t="s">
        <v>206</v>
      </c>
      <c r="H133" s="14" t="s">
        <v>423</v>
      </c>
      <c r="I133" s="14" t="e">
        <v>#N/A</v>
      </c>
      <c r="J133" s="11">
        <v>0.092</v>
      </c>
      <c r="K133" s="80">
        <v>50.0</v>
      </c>
      <c r="L133" s="69">
        <v>100.0</v>
      </c>
      <c r="M133" s="84">
        <v>110.36</v>
      </c>
      <c r="N133" s="84">
        <v>0.0</v>
      </c>
      <c r="O133" s="71">
        <v>110.36</v>
      </c>
      <c r="P133" s="71"/>
      <c r="Q133" s="71"/>
      <c r="Y133" s="80">
        <v>12.0</v>
      </c>
      <c r="Z133" s="80">
        <v>10.0</v>
      </c>
      <c r="AA133" s="74">
        <v>0.0</v>
      </c>
      <c r="AB133" s="72">
        <v>0.0</v>
      </c>
      <c r="AC133" s="16">
        <v>0.0</v>
      </c>
      <c r="AD133" s="76">
        <v>110.36</v>
      </c>
      <c r="AE133" s="75" t="e">
        <v>#N/A</v>
      </c>
    </row>
    <row r="134" ht="15.75" customHeight="1">
      <c r="A134" s="61" t="s">
        <v>303</v>
      </c>
      <c r="B134" s="61" t="s">
        <v>417</v>
      </c>
      <c r="C134" s="61">
        <v>12.0</v>
      </c>
      <c r="D134" s="85"/>
      <c r="E134" s="64"/>
      <c r="F134" s="80" t="s">
        <v>301</v>
      </c>
      <c r="G134" s="80" t="s">
        <v>206</v>
      </c>
      <c r="H134" s="14" t="s">
        <v>424</v>
      </c>
      <c r="I134" s="67">
        <v>28676.0</v>
      </c>
      <c r="J134" s="11">
        <v>0.092</v>
      </c>
      <c r="K134" s="80">
        <v>32.0</v>
      </c>
      <c r="L134" s="69">
        <v>64.0</v>
      </c>
      <c r="M134" s="84">
        <v>70.63</v>
      </c>
      <c r="N134" s="84">
        <v>0.0</v>
      </c>
      <c r="O134" s="71">
        <v>70.63</v>
      </c>
      <c r="P134" s="71"/>
      <c r="Q134" s="71"/>
      <c r="Y134" s="80">
        <v>12.0</v>
      </c>
      <c r="Z134" s="80">
        <v>10.0</v>
      </c>
      <c r="AA134" s="74">
        <v>0.0</v>
      </c>
      <c r="AB134" s="72">
        <v>0.0</v>
      </c>
      <c r="AC134" s="16">
        <v>0.0</v>
      </c>
      <c r="AD134" s="76">
        <v>70.63</v>
      </c>
      <c r="AE134" s="75">
        <v>0.002</v>
      </c>
    </row>
    <row r="135" ht="15.75" customHeight="1">
      <c r="A135" s="61" t="s">
        <v>303</v>
      </c>
      <c r="B135" s="61" t="s">
        <v>415</v>
      </c>
      <c r="C135" s="61">
        <v>12.0</v>
      </c>
      <c r="D135" s="85"/>
      <c r="E135" s="64"/>
      <c r="F135" s="80" t="s">
        <v>301</v>
      </c>
      <c r="G135" s="80" t="s">
        <v>206</v>
      </c>
      <c r="H135" s="14" t="s">
        <v>425</v>
      </c>
      <c r="I135" s="67">
        <v>9120.0</v>
      </c>
      <c r="J135" s="11">
        <v>0.092</v>
      </c>
      <c r="K135" s="80">
        <v>60.0</v>
      </c>
      <c r="L135" s="69">
        <v>120.0</v>
      </c>
      <c r="M135" s="84">
        <v>132.43</v>
      </c>
      <c r="N135" s="84">
        <v>0.0</v>
      </c>
      <c r="O135" s="71">
        <v>132.43</v>
      </c>
      <c r="P135" s="71"/>
      <c r="Q135" s="71"/>
      <c r="Y135" s="80">
        <v>12.0</v>
      </c>
      <c r="Z135" s="80">
        <v>10.0</v>
      </c>
      <c r="AA135" s="74">
        <v>0.0</v>
      </c>
      <c r="AB135" s="72">
        <v>0.0</v>
      </c>
      <c r="AC135" s="16">
        <v>0.0</v>
      </c>
      <c r="AD135" s="76">
        <v>132.43</v>
      </c>
      <c r="AE135" s="75">
        <v>0.015</v>
      </c>
    </row>
    <row r="136" ht="15.75" customHeight="1">
      <c r="A136" s="61" t="s">
        <v>303</v>
      </c>
      <c r="B136" s="61" t="s">
        <v>418</v>
      </c>
      <c r="C136" s="61">
        <v>12.0</v>
      </c>
      <c r="D136" s="85"/>
      <c r="E136" s="64"/>
      <c r="F136" s="80" t="s">
        <v>301</v>
      </c>
      <c r="G136" s="80" t="s">
        <v>206</v>
      </c>
      <c r="H136" s="14" t="s">
        <v>426</v>
      </c>
      <c r="I136" s="67">
        <v>14662.0</v>
      </c>
      <c r="J136" s="11">
        <v>0.092</v>
      </c>
      <c r="K136" s="80">
        <v>21.0</v>
      </c>
      <c r="L136" s="69">
        <v>42.0</v>
      </c>
      <c r="M136" s="84">
        <v>46.35</v>
      </c>
      <c r="N136" s="84">
        <v>0.0</v>
      </c>
      <c r="O136" s="71">
        <v>46.35</v>
      </c>
      <c r="P136" s="71"/>
      <c r="Q136" s="71"/>
      <c r="Y136" s="80">
        <v>12.0</v>
      </c>
      <c r="Z136" s="80">
        <v>10.0</v>
      </c>
      <c r="AA136" s="74">
        <v>0.0</v>
      </c>
      <c r="AB136" s="72">
        <v>0.0</v>
      </c>
      <c r="AC136" s="16">
        <v>0.0</v>
      </c>
      <c r="AD136" s="76">
        <v>46.35</v>
      </c>
      <c r="AE136" s="75">
        <v>0.003</v>
      </c>
    </row>
    <row r="137" ht="15.75" customHeight="1">
      <c r="A137" s="61" t="s">
        <v>303</v>
      </c>
      <c r="B137" s="61" t="s">
        <v>419</v>
      </c>
      <c r="C137" s="61">
        <v>12.0</v>
      </c>
      <c r="D137" s="85"/>
      <c r="E137" s="64"/>
      <c r="F137" s="80" t="s">
        <v>301</v>
      </c>
      <c r="G137" s="80" t="s">
        <v>206</v>
      </c>
      <c r="H137" s="14" t="s">
        <v>427</v>
      </c>
      <c r="I137" s="67">
        <v>17762.0</v>
      </c>
      <c r="J137" s="11">
        <v>0.092</v>
      </c>
      <c r="K137" s="80">
        <v>69.0</v>
      </c>
      <c r="L137" s="69">
        <v>138.0</v>
      </c>
      <c r="M137" s="84">
        <v>152.3</v>
      </c>
      <c r="N137" s="84">
        <v>0.0</v>
      </c>
      <c r="O137" s="71">
        <v>152.3</v>
      </c>
      <c r="P137" s="71"/>
      <c r="Q137" s="71"/>
      <c r="Y137" s="80">
        <v>12.0</v>
      </c>
      <c r="Z137" s="80">
        <v>10.0</v>
      </c>
      <c r="AA137" s="74">
        <v>0.0</v>
      </c>
      <c r="AB137" s="72">
        <v>0.0</v>
      </c>
      <c r="AC137" s="16">
        <v>0.0</v>
      </c>
      <c r="AD137" s="76">
        <v>152.3</v>
      </c>
      <c r="AE137" s="75">
        <v>0.009</v>
      </c>
    </row>
    <row r="138" ht="15.75" customHeight="1">
      <c r="A138" s="61" t="s">
        <v>303</v>
      </c>
      <c r="B138" s="61" t="s">
        <v>416</v>
      </c>
      <c r="C138" s="61">
        <v>12.0</v>
      </c>
      <c r="D138" s="85"/>
      <c r="E138" s="64"/>
      <c r="F138" s="80" t="s">
        <v>301</v>
      </c>
      <c r="G138" s="80" t="s">
        <v>206</v>
      </c>
      <c r="H138" s="14" t="s">
        <v>428</v>
      </c>
      <c r="I138" s="67">
        <v>6273.0</v>
      </c>
      <c r="J138" s="11">
        <v>0.092</v>
      </c>
      <c r="K138" s="80">
        <v>50.0</v>
      </c>
      <c r="L138" s="69">
        <v>100.0</v>
      </c>
      <c r="M138" s="84">
        <v>110.36</v>
      </c>
      <c r="N138" s="84">
        <v>0.0</v>
      </c>
      <c r="O138" s="71">
        <v>110.36</v>
      </c>
      <c r="P138" s="71"/>
      <c r="Q138" s="71"/>
      <c r="Y138" s="80">
        <v>12.0</v>
      </c>
      <c r="Z138" s="80">
        <v>10.0</v>
      </c>
      <c r="AA138" s="74">
        <v>0.0</v>
      </c>
      <c r="AB138" s="72">
        <v>0.0</v>
      </c>
      <c r="AC138" s="16">
        <v>0.0</v>
      </c>
      <c r="AD138" s="76">
        <v>110.36</v>
      </c>
      <c r="AE138" s="75">
        <v>0.018</v>
      </c>
    </row>
    <row r="139" ht="15.75" customHeight="1">
      <c r="A139" s="61" t="s">
        <v>303</v>
      </c>
      <c r="B139" s="61" t="s">
        <v>420</v>
      </c>
      <c r="C139" s="61">
        <v>12.0</v>
      </c>
      <c r="D139" s="85"/>
      <c r="E139" s="64"/>
      <c r="F139" s="80" t="s">
        <v>301</v>
      </c>
      <c r="G139" s="80" t="s">
        <v>206</v>
      </c>
      <c r="H139" s="14" t="s">
        <v>429</v>
      </c>
      <c r="I139" s="14" t="e">
        <v>#N/A</v>
      </c>
      <c r="J139" s="11">
        <v>0.092</v>
      </c>
      <c r="K139" s="80">
        <v>31.0</v>
      </c>
      <c r="L139" s="69">
        <v>62.0</v>
      </c>
      <c r="M139" s="84">
        <v>68.42</v>
      </c>
      <c r="N139" s="84">
        <v>0.0</v>
      </c>
      <c r="O139" s="71">
        <v>68.42</v>
      </c>
      <c r="P139" s="71"/>
      <c r="Q139" s="71"/>
      <c r="Y139" s="80">
        <v>12.0</v>
      </c>
      <c r="Z139" s="80">
        <v>10.0</v>
      </c>
      <c r="AA139" s="74">
        <v>0.0</v>
      </c>
      <c r="AB139" s="72">
        <v>0.0</v>
      </c>
      <c r="AC139" s="16">
        <v>0.0</v>
      </c>
      <c r="AD139" s="76">
        <v>68.42</v>
      </c>
      <c r="AE139" s="75" t="e">
        <v>#N/A</v>
      </c>
    </row>
    <row r="140" ht="15.75" customHeight="1">
      <c r="A140" s="61" t="s">
        <v>303</v>
      </c>
      <c r="B140" s="61" t="s">
        <v>414</v>
      </c>
      <c r="C140" s="61">
        <v>12.0</v>
      </c>
      <c r="D140" s="85"/>
      <c r="E140" s="64"/>
      <c r="F140" s="80" t="s">
        <v>301</v>
      </c>
      <c r="G140" s="80" t="s">
        <v>206</v>
      </c>
      <c r="H140" s="14" t="s">
        <v>430</v>
      </c>
      <c r="I140" s="67">
        <v>19354.0</v>
      </c>
      <c r="J140" s="11">
        <v>0.092</v>
      </c>
      <c r="K140" s="80">
        <v>25.0</v>
      </c>
      <c r="L140" s="69">
        <v>50.0</v>
      </c>
      <c r="M140" s="84">
        <v>55.18</v>
      </c>
      <c r="N140" s="84">
        <v>0.0</v>
      </c>
      <c r="O140" s="71">
        <v>55.18</v>
      </c>
      <c r="P140" s="71"/>
      <c r="Q140" s="71"/>
      <c r="Y140" s="80">
        <v>12.0</v>
      </c>
      <c r="Z140" s="80">
        <v>10.0</v>
      </c>
      <c r="AA140" s="74">
        <v>0.0</v>
      </c>
      <c r="AB140" s="72">
        <v>0.0</v>
      </c>
      <c r="AC140" s="16">
        <v>0.0</v>
      </c>
      <c r="AD140" s="76">
        <v>55.18</v>
      </c>
      <c r="AE140" s="75">
        <v>0.003</v>
      </c>
    </row>
    <row r="141" ht="15.75" customHeight="1">
      <c r="A141" s="61" t="s">
        <v>303</v>
      </c>
      <c r="B141" s="61" t="s">
        <v>421</v>
      </c>
      <c r="C141" s="61">
        <v>12.0</v>
      </c>
      <c r="D141" s="85"/>
      <c r="E141" s="64"/>
      <c r="F141" s="80" t="s">
        <v>301</v>
      </c>
      <c r="G141" s="80" t="s">
        <v>206</v>
      </c>
      <c r="H141" s="14" t="s">
        <v>431</v>
      </c>
      <c r="I141" s="67">
        <v>10660.0</v>
      </c>
      <c r="J141" s="11">
        <v>0.092</v>
      </c>
      <c r="K141" s="80">
        <v>35.0</v>
      </c>
      <c r="L141" s="69">
        <v>70.0</v>
      </c>
      <c r="M141" s="84">
        <v>77.25</v>
      </c>
      <c r="N141" s="84">
        <v>0.0</v>
      </c>
      <c r="O141" s="71">
        <v>77.25</v>
      </c>
      <c r="P141" s="71"/>
      <c r="Q141" s="71"/>
      <c r="Y141" s="80">
        <v>12.0</v>
      </c>
      <c r="Z141" s="80">
        <v>10.0</v>
      </c>
      <c r="AA141" s="74">
        <v>0.0</v>
      </c>
      <c r="AB141" s="72">
        <v>0.0</v>
      </c>
      <c r="AC141" s="16">
        <v>0.0</v>
      </c>
      <c r="AD141" s="76">
        <v>77.25</v>
      </c>
      <c r="AE141" s="75">
        <v>0.007</v>
      </c>
    </row>
    <row r="142" ht="15.75" customHeight="1">
      <c r="A142" s="61" t="s">
        <v>303</v>
      </c>
      <c r="B142" s="61" t="s">
        <v>422</v>
      </c>
      <c r="C142" s="61">
        <v>12.0</v>
      </c>
      <c r="D142" s="85"/>
      <c r="E142" s="64"/>
      <c r="F142" s="80" t="s">
        <v>301</v>
      </c>
      <c r="G142" s="80" t="s">
        <v>206</v>
      </c>
      <c r="H142" s="14" t="s">
        <v>432</v>
      </c>
      <c r="I142" s="14" t="e">
        <v>#N/A</v>
      </c>
      <c r="J142" s="11">
        <v>0.092</v>
      </c>
      <c r="K142" s="80">
        <v>1.0</v>
      </c>
      <c r="L142" s="69">
        <v>2.0</v>
      </c>
      <c r="M142" s="84">
        <v>2.21</v>
      </c>
      <c r="N142" s="84">
        <v>0.0</v>
      </c>
      <c r="O142" s="71">
        <v>2.21</v>
      </c>
      <c r="P142" s="71"/>
      <c r="Q142" s="71"/>
      <c r="Y142" s="80">
        <v>12.0</v>
      </c>
      <c r="Z142" s="80">
        <v>10.0</v>
      </c>
      <c r="AA142" s="74">
        <v>0.0</v>
      </c>
      <c r="AB142" s="72">
        <v>0.0</v>
      </c>
      <c r="AC142" s="16">
        <v>0.0</v>
      </c>
      <c r="AD142" s="76">
        <v>2.21</v>
      </c>
      <c r="AE142" s="75" t="e">
        <v>#N/A</v>
      </c>
    </row>
    <row r="143" ht="15.75" customHeight="1">
      <c r="A143" s="61" t="s">
        <v>303</v>
      </c>
      <c r="B143" s="61" t="s">
        <v>413</v>
      </c>
      <c r="C143" s="61">
        <v>12.0</v>
      </c>
      <c r="D143" s="85"/>
      <c r="E143" s="64"/>
      <c r="F143" s="80" t="s">
        <v>301</v>
      </c>
      <c r="G143" s="80" t="s">
        <v>206</v>
      </c>
      <c r="H143" s="14" t="s">
        <v>433</v>
      </c>
      <c r="I143" s="67">
        <v>14878.0</v>
      </c>
      <c r="J143" s="11">
        <v>0.092</v>
      </c>
      <c r="K143" s="80">
        <v>0.0</v>
      </c>
      <c r="L143" s="69">
        <v>0.0</v>
      </c>
      <c r="M143" s="84">
        <v>0.0</v>
      </c>
      <c r="N143" s="84">
        <v>0.0</v>
      </c>
      <c r="O143" s="71">
        <v>0.0</v>
      </c>
      <c r="P143" s="71"/>
      <c r="Q143" s="71"/>
      <c r="Y143" s="80">
        <v>12.0</v>
      </c>
      <c r="Z143" s="80">
        <v>10.0</v>
      </c>
      <c r="AA143" s="74">
        <v>0.0</v>
      </c>
      <c r="AB143" s="72">
        <v>0.0</v>
      </c>
      <c r="AC143" s="16">
        <v>0.0</v>
      </c>
      <c r="AD143" s="76">
        <v>0.0</v>
      </c>
      <c r="AE143" s="75">
        <v>0.0</v>
      </c>
    </row>
    <row r="144" ht="15.75" customHeight="1">
      <c r="A144" s="61" t="s">
        <v>303</v>
      </c>
      <c r="B144" s="61" t="s">
        <v>423</v>
      </c>
      <c r="C144" s="61">
        <v>12.0</v>
      </c>
      <c r="D144" s="85"/>
      <c r="E144" s="64"/>
      <c r="F144" s="80" t="s">
        <v>301</v>
      </c>
      <c r="G144" s="80" t="s">
        <v>206</v>
      </c>
      <c r="H144" s="14" t="s">
        <v>434</v>
      </c>
      <c r="I144" s="67">
        <v>4380.0</v>
      </c>
      <c r="J144" s="11">
        <v>0.092</v>
      </c>
      <c r="K144" s="80">
        <v>63.0</v>
      </c>
      <c r="L144" s="69">
        <v>126.0</v>
      </c>
      <c r="M144" s="84">
        <v>139.05</v>
      </c>
      <c r="N144" s="84">
        <v>0.0</v>
      </c>
      <c r="O144" s="71">
        <v>139.05</v>
      </c>
      <c r="P144" s="71"/>
      <c r="Q144" s="71"/>
      <c r="Y144" s="80">
        <v>12.0</v>
      </c>
      <c r="Z144" s="80">
        <v>10.0</v>
      </c>
      <c r="AA144" s="74">
        <v>0.0</v>
      </c>
      <c r="AB144" s="72">
        <v>0.0</v>
      </c>
      <c r="AC144" s="16">
        <v>0.0</v>
      </c>
      <c r="AD144" s="76">
        <v>139.05</v>
      </c>
      <c r="AE144" s="75">
        <v>0.032</v>
      </c>
    </row>
    <row r="145" ht="15.75" customHeight="1">
      <c r="A145" s="61" t="s">
        <v>303</v>
      </c>
      <c r="B145" s="61" t="s">
        <v>424</v>
      </c>
      <c r="C145" s="61">
        <v>12.0</v>
      </c>
      <c r="D145" s="85"/>
      <c r="E145" s="64"/>
      <c r="F145" s="80" t="s">
        <v>301</v>
      </c>
      <c r="G145" s="80" t="s">
        <v>206</v>
      </c>
      <c r="H145" s="14" t="s">
        <v>435</v>
      </c>
      <c r="I145" s="67">
        <v>14996.0</v>
      </c>
      <c r="J145" s="11">
        <v>0.092</v>
      </c>
      <c r="K145" s="80">
        <v>43.0</v>
      </c>
      <c r="L145" s="69">
        <v>86.0</v>
      </c>
      <c r="M145" s="84">
        <v>94.91</v>
      </c>
      <c r="N145" s="84">
        <v>0.0</v>
      </c>
      <c r="O145" s="71">
        <v>94.91</v>
      </c>
      <c r="P145" s="71"/>
      <c r="Q145" s="71"/>
      <c r="Y145" s="80">
        <v>12.0</v>
      </c>
      <c r="Z145" s="80">
        <v>10.0</v>
      </c>
      <c r="AA145" s="74">
        <v>0.0</v>
      </c>
      <c r="AB145" s="72">
        <v>0.0</v>
      </c>
      <c r="AC145" s="16">
        <v>0.0</v>
      </c>
      <c r="AD145" s="76">
        <v>94.91</v>
      </c>
      <c r="AE145" s="75">
        <v>0.006</v>
      </c>
    </row>
    <row r="146" ht="15.75" customHeight="1">
      <c r="A146" s="61" t="s">
        <v>303</v>
      </c>
      <c r="B146" s="61" t="s">
        <v>425</v>
      </c>
      <c r="C146" s="61">
        <v>12.0</v>
      </c>
      <c r="D146" s="85"/>
      <c r="E146" s="64"/>
      <c r="F146" s="80" t="s">
        <v>301</v>
      </c>
      <c r="G146" s="80" t="s">
        <v>206</v>
      </c>
      <c r="H146" s="14" t="s">
        <v>436</v>
      </c>
      <c r="I146" s="67">
        <v>8376.0</v>
      </c>
      <c r="J146" s="11">
        <v>0.092</v>
      </c>
      <c r="K146" s="80">
        <v>19.0</v>
      </c>
      <c r="L146" s="69">
        <v>38.0</v>
      </c>
      <c r="M146" s="84">
        <v>41.94</v>
      </c>
      <c r="N146" s="84">
        <v>0.0</v>
      </c>
      <c r="O146" s="71">
        <v>41.94</v>
      </c>
      <c r="P146" s="71"/>
      <c r="Q146" s="71"/>
      <c r="Y146" s="80">
        <v>12.0</v>
      </c>
      <c r="Z146" s="80">
        <v>10.0</v>
      </c>
      <c r="AA146" s="74">
        <v>0.0</v>
      </c>
      <c r="AB146" s="72">
        <v>0.0</v>
      </c>
      <c r="AC146" s="16">
        <v>0.0</v>
      </c>
      <c r="AD146" s="76">
        <v>41.94</v>
      </c>
      <c r="AE146" s="75">
        <v>0.005</v>
      </c>
    </row>
    <row r="147" ht="15.75" customHeight="1">
      <c r="A147" s="61" t="s">
        <v>303</v>
      </c>
      <c r="B147" s="61" t="s">
        <v>426</v>
      </c>
      <c r="C147" s="61">
        <v>12.0</v>
      </c>
      <c r="D147" s="85"/>
      <c r="E147" s="64"/>
      <c r="F147" s="80" t="s">
        <v>301</v>
      </c>
      <c r="G147" s="80" t="s">
        <v>206</v>
      </c>
      <c r="H147" s="14" t="s">
        <v>437</v>
      </c>
      <c r="I147" s="67">
        <v>6135.0</v>
      </c>
      <c r="J147" s="11">
        <v>0.092</v>
      </c>
      <c r="K147" s="80">
        <v>26.0</v>
      </c>
      <c r="L147" s="69">
        <v>52.0</v>
      </c>
      <c r="M147" s="84">
        <v>57.39</v>
      </c>
      <c r="N147" s="84">
        <v>0.0</v>
      </c>
      <c r="O147" s="71">
        <v>57.39</v>
      </c>
      <c r="P147" s="71"/>
      <c r="Q147" s="71"/>
      <c r="Y147" s="80">
        <v>12.0</v>
      </c>
      <c r="Z147" s="80">
        <v>10.0</v>
      </c>
      <c r="AA147" s="74">
        <v>0.0</v>
      </c>
      <c r="AB147" s="72">
        <v>0.0</v>
      </c>
      <c r="AC147" s="16">
        <v>0.0</v>
      </c>
      <c r="AD147" s="76">
        <v>57.39</v>
      </c>
      <c r="AE147" s="75">
        <v>0.009</v>
      </c>
    </row>
    <row r="148" ht="15.75" customHeight="1">
      <c r="A148" s="61" t="s">
        <v>303</v>
      </c>
      <c r="B148" s="61" t="s">
        <v>427</v>
      </c>
      <c r="C148" s="61">
        <v>12.0</v>
      </c>
      <c r="D148" s="85"/>
      <c r="E148" s="64"/>
      <c r="F148" s="80" t="s">
        <v>301</v>
      </c>
      <c r="G148" s="80" t="s">
        <v>206</v>
      </c>
      <c r="H148" s="14" t="s">
        <v>438</v>
      </c>
      <c r="I148" s="67">
        <v>7938.0</v>
      </c>
      <c r="J148" s="11">
        <v>0.092</v>
      </c>
      <c r="K148" s="80">
        <v>36.0</v>
      </c>
      <c r="L148" s="69">
        <v>72.0</v>
      </c>
      <c r="M148" s="84">
        <v>79.46</v>
      </c>
      <c r="N148" s="84">
        <v>0.0</v>
      </c>
      <c r="O148" s="71">
        <v>79.46</v>
      </c>
      <c r="P148" s="71"/>
      <c r="Q148" s="71"/>
      <c r="Y148" s="80">
        <v>12.0</v>
      </c>
      <c r="Z148" s="80">
        <v>10.0</v>
      </c>
      <c r="AA148" s="74">
        <v>0.0</v>
      </c>
      <c r="AB148" s="72">
        <v>0.0</v>
      </c>
      <c r="AC148" s="16">
        <v>0.0</v>
      </c>
      <c r="AD148" s="76">
        <v>79.46</v>
      </c>
      <c r="AE148" s="75">
        <v>0.01</v>
      </c>
    </row>
    <row r="149" ht="15.75" customHeight="1">
      <c r="A149" s="61" t="s">
        <v>303</v>
      </c>
      <c r="B149" s="61" t="s">
        <v>418</v>
      </c>
      <c r="C149" s="61">
        <v>12.0</v>
      </c>
      <c r="D149" s="85"/>
      <c r="E149" s="64"/>
      <c r="F149" s="80" t="s">
        <v>301</v>
      </c>
      <c r="G149" s="80" t="s">
        <v>206</v>
      </c>
      <c r="H149" s="14" t="s">
        <v>439</v>
      </c>
      <c r="I149" s="67">
        <v>9861.0</v>
      </c>
      <c r="J149" s="11">
        <v>0.092</v>
      </c>
      <c r="K149" s="80">
        <v>21.0</v>
      </c>
      <c r="L149" s="69">
        <v>42.0</v>
      </c>
      <c r="M149" s="84">
        <v>46.35</v>
      </c>
      <c r="N149" s="84">
        <v>0.0</v>
      </c>
      <c r="O149" s="71">
        <v>46.35</v>
      </c>
      <c r="P149" s="71"/>
      <c r="Q149" s="71"/>
      <c r="Y149" s="80">
        <v>12.0</v>
      </c>
      <c r="Z149" s="80">
        <v>10.0</v>
      </c>
      <c r="AA149" s="74">
        <v>0.0</v>
      </c>
      <c r="AB149" s="72">
        <v>0.0</v>
      </c>
      <c r="AC149" s="16">
        <v>0.0</v>
      </c>
      <c r="AD149" s="76">
        <v>46.35</v>
      </c>
      <c r="AE149" s="75">
        <v>0.005</v>
      </c>
    </row>
    <row r="150" ht="15.75" customHeight="1">
      <c r="A150" s="61" t="s">
        <v>303</v>
      </c>
      <c r="B150" s="61" t="s">
        <v>428</v>
      </c>
      <c r="C150" s="61">
        <v>12.0</v>
      </c>
      <c r="D150" s="85"/>
      <c r="E150" s="64"/>
      <c r="F150" s="80" t="s">
        <v>301</v>
      </c>
      <c r="G150" s="80" t="s">
        <v>206</v>
      </c>
      <c r="H150" s="14" t="s">
        <v>440</v>
      </c>
      <c r="I150" s="67">
        <v>24012.0</v>
      </c>
      <c r="J150" s="11">
        <v>0.092</v>
      </c>
      <c r="K150" s="80">
        <v>16.0</v>
      </c>
      <c r="L150" s="69">
        <v>32.0</v>
      </c>
      <c r="M150" s="84">
        <v>35.31</v>
      </c>
      <c r="N150" s="84">
        <v>0.0</v>
      </c>
      <c r="O150" s="71">
        <v>35.31</v>
      </c>
      <c r="P150" s="71"/>
      <c r="Q150" s="71"/>
      <c r="Y150" s="80">
        <v>12.0</v>
      </c>
      <c r="Z150" s="80">
        <v>10.0</v>
      </c>
      <c r="AA150" s="74">
        <v>0.0</v>
      </c>
      <c r="AB150" s="72">
        <v>0.0</v>
      </c>
      <c r="AC150" s="16">
        <v>0.0</v>
      </c>
      <c r="AD150" s="76">
        <v>35.31</v>
      </c>
      <c r="AE150" s="75">
        <v>0.001</v>
      </c>
    </row>
    <row r="151" ht="15.75" customHeight="1">
      <c r="A151" s="61" t="s">
        <v>303</v>
      </c>
      <c r="B151" s="61" t="s">
        <v>417</v>
      </c>
      <c r="C151" s="61">
        <v>12.0</v>
      </c>
      <c r="D151" s="85"/>
      <c r="E151" s="64"/>
      <c r="F151" s="80" t="s">
        <v>301</v>
      </c>
      <c r="G151" s="80" t="s">
        <v>206</v>
      </c>
      <c r="H151" s="14" t="s">
        <v>441</v>
      </c>
      <c r="I151" s="67">
        <v>3280.0</v>
      </c>
      <c r="J151" s="11">
        <v>0.092</v>
      </c>
      <c r="K151" s="80">
        <v>26.0</v>
      </c>
      <c r="L151" s="69">
        <v>52.0</v>
      </c>
      <c r="M151" s="84">
        <v>57.39</v>
      </c>
      <c r="N151" s="84">
        <v>0.0</v>
      </c>
      <c r="O151" s="71">
        <v>57.39</v>
      </c>
      <c r="P151" s="71"/>
      <c r="Q151" s="71"/>
      <c r="Y151" s="80">
        <v>12.0</v>
      </c>
      <c r="Z151" s="80">
        <v>10.0</v>
      </c>
      <c r="AA151" s="74">
        <v>0.0</v>
      </c>
      <c r="AB151" s="72">
        <v>0.0</v>
      </c>
      <c r="AC151" s="16">
        <v>0.0</v>
      </c>
      <c r="AD151" s="76">
        <v>57.39</v>
      </c>
      <c r="AE151" s="75">
        <v>0.017</v>
      </c>
    </row>
    <row r="152" ht="15.75" customHeight="1">
      <c r="A152" s="61" t="s">
        <v>303</v>
      </c>
      <c r="B152" s="61" t="s">
        <v>429</v>
      </c>
      <c r="C152" s="61">
        <v>12.0</v>
      </c>
      <c r="D152" s="85"/>
      <c r="E152" s="64"/>
      <c r="F152" s="80" t="s">
        <v>301</v>
      </c>
      <c r="G152" s="80" t="s">
        <v>206</v>
      </c>
      <c r="H152" s="14" t="s">
        <v>442</v>
      </c>
      <c r="I152" s="67">
        <v>6602.0</v>
      </c>
      <c r="J152" s="11">
        <v>0.092</v>
      </c>
      <c r="K152" s="80">
        <v>59.0</v>
      </c>
      <c r="L152" s="69">
        <v>118.0</v>
      </c>
      <c r="M152" s="84">
        <v>130.22</v>
      </c>
      <c r="N152" s="84">
        <v>0.0</v>
      </c>
      <c r="O152" s="71">
        <v>130.22</v>
      </c>
      <c r="P152" s="71"/>
      <c r="Q152" s="71"/>
      <c r="Y152" s="80">
        <v>12.0</v>
      </c>
      <c r="Z152" s="80">
        <v>10.0</v>
      </c>
      <c r="AA152" s="74">
        <v>0.0</v>
      </c>
      <c r="AB152" s="72">
        <v>0.0</v>
      </c>
      <c r="AC152" s="16">
        <v>0.0</v>
      </c>
      <c r="AD152" s="76">
        <v>130.22</v>
      </c>
      <c r="AE152" s="75">
        <v>0.02</v>
      </c>
    </row>
    <row r="153" ht="15.75" customHeight="1">
      <c r="A153" s="61" t="s">
        <v>303</v>
      </c>
      <c r="B153" s="61" t="s">
        <v>430</v>
      </c>
      <c r="C153" s="61">
        <v>12.0</v>
      </c>
      <c r="D153" s="85"/>
      <c r="E153" s="64"/>
      <c r="F153" s="80" t="s">
        <v>301</v>
      </c>
      <c r="G153" s="80" t="s">
        <v>206</v>
      </c>
      <c r="H153" s="14" t="s">
        <v>443</v>
      </c>
      <c r="I153" s="67">
        <v>18190.0</v>
      </c>
      <c r="J153" s="11">
        <v>0.092</v>
      </c>
      <c r="K153" s="80">
        <v>45.0</v>
      </c>
      <c r="L153" s="69">
        <v>90.0</v>
      </c>
      <c r="M153" s="84">
        <v>99.32</v>
      </c>
      <c r="N153" s="84">
        <v>0.0</v>
      </c>
      <c r="O153" s="71">
        <v>99.32</v>
      </c>
      <c r="P153" s="71"/>
      <c r="Q153" s="71"/>
      <c r="Y153" s="80">
        <v>12.0</v>
      </c>
      <c r="Z153" s="80">
        <v>10.0</v>
      </c>
      <c r="AA153" s="74">
        <v>0.0</v>
      </c>
      <c r="AB153" s="72">
        <v>0.0</v>
      </c>
      <c r="AC153" s="16">
        <v>0.0</v>
      </c>
      <c r="AD153" s="76">
        <v>99.32</v>
      </c>
      <c r="AE153" s="75">
        <v>0.005</v>
      </c>
    </row>
    <row r="154" ht="15.75" customHeight="1">
      <c r="A154" s="61" t="s">
        <v>303</v>
      </c>
      <c r="B154" s="61" t="s">
        <v>431</v>
      </c>
      <c r="C154" s="61">
        <v>12.0</v>
      </c>
      <c r="D154" s="85"/>
      <c r="E154" s="64"/>
      <c r="F154" s="80" t="s">
        <v>301</v>
      </c>
      <c r="G154" s="80" t="s">
        <v>440</v>
      </c>
      <c r="H154" s="14" t="s">
        <v>444</v>
      </c>
      <c r="I154" s="67">
        <v>12649.0</v>
      </c>
      <c r="J154" s="11">
        <v>0.092</v>
      </c>
      <c r="K154" s="80">
        <v>43.0</v>
      </c>
      <c r="L154" s="69">
        <v>86.0</v>
      </c>
      <c r="M154" s="84">
        <v>94.91</v>
      </c>
      <c r="N154" s="84">
        <v>0.0</v>
      </c>
      <c r="O154" s="71">
        <v>94.91</v>
      </c>
      <c r="P154" s="71"/>
      <c r="Q154" s="71"/>
      <c r="Y154" s="80">
        <v>12.0</v>
      </c>
      <c r="Z154" s="80">
        <v>10.0</v>
      </c>
      <c r="AA154" s="74">
        <v>0.0</v>
      </c>
      <c r="AB154" s="72">
        <v>0.0</v>
      </c>
      <c r="AC154" s="16">
        <v>0.0</v>
      </c>
      <c r="AD154" s="76">
        <v>94.91</v>
      </c>
      <c r="AE154" s="75">
        <v>0.008</v>
      </c>
    </row>
    <row r="155" ht="15.75" customHeight="1">
      <c r="A155" s="61" t="s">
        <v>303</v>
      </c>
      <c r="B155" s="61" t="s">
        <v>432</v>
      </c>
      <c r="C155" s="61">
        <v>12.0</v>
      </c>
      <c r="D155" s="85"/>
      <c r="E155" s="64"/>
      <c r="F155" s="80" t="s">
        <v>301</v>
      </c>
      <c r="G155" s="80" t="s">
        <v>440</v>
      </c>
      <c r="H155" s="14" t="s">
        <v>445</v>
      </c>
      <c r="I155" s="67">
        <v>16562.0</v>
      </c>
      <c r="J155" s="11">
        <v>0.092</v>
      </c>
      <c r="K155" s="80">
        <v>22.0</v>
      </c>
      <c r="L155" s="69">
        <v>44.0</v>
      </c>
      <c r="M155" s="84">
        <v>48.56</v>
      </c>
      <c r="N155" s="84">
        <v>0.0</v>
      </c>
      <c r="O155" s="71">
        <v>48.56</v>
      </c>
      <c r="P155" s="71"/>
      <c r="Q155" s="71"/>
      <c r="Y155" s="80">
        <v>12.0</v>
      </c>
      <c r="Z155" s="80">
        <v>10.0</v>
      </c>
      <c r="AA155" s="74">
        <v>0.0</v>
      </c>
      <c r="AB155" s="72">
        <v>0.0</v>
      </c>
      <c r="AC155" s="16">
        <v>0.0</v>
      </c>
      <c r="AD155" s="76">
        <v>48.56</v>
      </c>
      <c r="AE155" s="75">
        <v>0.003</v>
      </c>
    </row>
    <row r="156" ht="15.75" customHeight="1">
      <c r="A156" s="61" t="s">
        <v>303</v>
      </c>
      <c r="B156" s="61" t="s">
        <v>433</v>
      </c>
      <c r="C156" s="61">
        <v>12.0</v>
      </c>
      <c r="D156" s="85"/>
      <c r="E156" s="64"/>
      <c r="F156" s="80" t="s">
        <v>301</v>
      </c>
      <c r="G156" s="80" t="s">
        <v>440</v>
      </c>
      <c r="H156" s="14" t="s">
        <v>446</v>
      </c>
      <c r="I156" s="67">
        <v>12372.0</v>
      </c>
      <c r="J156" s="11">
        <v>0.092</v>
      </c>
      <c r="K156" s="80">
        <v>11.0</v>
      </c>
      <c r="L156" s="69">
        <v>22.0</v>
      </c>
      <c r="M156" s="84">
        <v>24.28</v>
      </c>
      <c r="N156" s="84">
        <v>0.0</v>
      </c>
      <c r="O156" s="71">
        <v>24.28</v>
      </c>
      <c r="P156" s="71"/>
      <c r="Q156" s="71"/>
      <c r="Y156" s="80">
        <v>12.0</v>
      </c>
      <c r="Z156" s="80">
        <v>10.0</v>
      </c>
      <c r="AA156" s="74">
        <v>0.0</v>
      </c>
      <c r="AB156" s="72">
        <v>0.0</v>
      </c>
      <c r="AC156" s="16">
        <v>0.0</v>
      </c>
      <c r="AD156" s="76">
        <v>24.28</v>
      </c>
      <c r="AE156" s="75">
        <v>0.002</v>
      </c>
    </row>
    <row r="157" ht="15.75" customHeight="1">
      <c r="A157" s="61" t="s">
        <v>303</v>
      </c>
      <c r="B157" s="61" t="s">
        <v>434</v>
      </c>
      <c r="C157" s="61">
        <v>12.0</v>
      </c>
      <c r="D157" s="85"/>
      <c r="E157" s="64"/>
      <c r="F157" s="80" t="s">
        <v>301</v>
      </c>
      <c r="G157" s="80" t="s">
        <v>440</v>
      </c>
      <c r="H157" s="14" t="s">
        <v>447</v>
      </c>
      <c r="I157" s="67">
        <v>12175.0</v>
      </c>
      <c r="J157" s="11">
        <v>0.092</v>
      </c>
      <c r="K157" s="80">
        <v>37.0</v>
      </c>
      <c r="L157" s="69">
        <v>74.0</v>
      </c>
      <c r="M157" s="84">
        <v>81.67</v>
      </c>
      <c r="N157" s="84">
        <v>0.0</v>
      </c>
      <c r="O157" s="71">
        <v>81.67</v>
      </c>
      <c r="P157" s="71"/>
      <c r="Q157" s="71"/>
      <c r="Y157" s="80">
        <v>12.0</v>
      </c>
      <c r="Z157" s="80">
        <v>10.0</v>
      </c>
      <c r="AA157" s="74">
        <v>0.0</v>
      </c>
      <c r="AB157" s="72">
        <v>0.0</v>
      </c>
      <c r="AC157" s="16">
        <v>0.0</v>
      </c>
      <c r="AD157" s="76">
        <v>81.67</v>
      </c>
      <c r="AE157" s="75">
        <v>0.007</v>
      </c>
    </row>
    <row r="158" ht="15.75" customHeight="1">
      <c r="A158" s="61" t="s">
        <v>303</v>
      </c>
      <c r="B158" s="61" t="s">
        <v>435</v>
      </c>
      <c r="C158" s="61">
        <v>12.0</v>
      </c>
      <c r="D158" s="85"/>
      <c r="E158" s="64"/>
      <c r="F158" s="80" t="s">
        <v>301</v>
      </c>
      <c r="G158" s="80" t="s">
        <v>440</v>
      </c>
      <c r="H158" s="14" t="s">
        <v>448</v>
      </c>
      <c r="I158" s="67">
        <v>15728.0</v>
      </c>
      <c r="J158" s="11">
        <v>0.092</v>
      </c>
      <c r="K158" s="80">
        <v>45.0</v>
      </c>
      <c r="L158" s="69">
        <v>90.0</v>
      </c>
      <c r="M158" s="84">
        <v>99.32</v>
      </c>
      <c r="N158" s="84">
        <v>0.0</v>
      </c>
      <c r="O158" s="71">
        <v>99.32</v>
      </c>
      <c r="P158" s="71"/>
      <c r="Q158" s="71"/>
      <c r="Y158" s="80">
        <v>12.0</v>
      </c>
      <c r="Z158" s="80">
        <v>10.0</v>
      </c>
      <c r="AA158" s="74">
        <v>0.0</v>
      </c>
      <c r="AB158" s="72">
        <v>0.0</v>
      </c>
      <c r="AC158" s="16">
        <v>0.0</v>
      </c>
      <c r="AD158" s="76">
        <v>99.32</v>
      </c>
      <c r="AE158" s="75">
        <v>0.006</v>
      </c>
    </row>
    <row r="159" ht="15.75" customHeight="1">
      <c r="A159" s="61" t="s">
        <v>303</v>
      </c>
      <c r="B159" s="61" t="s">
        <v>436</v>
      </c>
      <c r="C159" s="61">
        <v>12.0</v>
      </c>
      <c r="D159" s="85"/>
      <c r="E159" s="64"/>
      <c r="F159" s="80" t="s">
        <v>301</v>
      </c>
      <c r="G159" s="80" t="s">
        <v>440</v>
      </c>
      <c r="H159" s="14" t="s">
        <v>449</v>
      </c>
      <c r="I159" s="67">
        <v>10648.0</v>
      </c>
      <c r="J159" s="11">
        <v>0.092</v>
      </c>
      <c r="K159" s="80">
        <v>42.0</v>
      </c>
      <c r="L159" s="69">
        <v>84.0</v>
      </c>
      <c r="M159" s="84">
        <v>92.7</v>
      </c>
      <c r="N159" s="84">
        <v>0.0</v>
      </c>
      <c r="O159" s="71">
        <v>92.7</v>
      </c>
      <c r="P159" s="71"/>
      <c r="Q159" s="71"/>
      <c r="Y159" s="80">
        <v>12.0</v>
      </c>
      <c r="Z159" s="80">
        <v>10.0</v>
      </c>
      <c r="AA159" s="74">
        <v>0.0</v>
      </c>
      <c r="AB159" s="72">
        <v>0.0</v>
      </c>
      <c r="AC159" s="16">
        <v>0.0</v>
      </c>
      <c r="AD159" s="76">
        <v>92.7</v>
      </c>
      <c r="AE159" s="75">
        <v>0.009</v>
      </c>
    </row>
    <row r="160" ht="15.75" customHeight="1">
      <c r="A160" s="61" t="s">
        <v>303</v>
      </c>
      <c r="B160" s="61" t="s">
        <v>437</v>
      </c>
      <c r="C160" s="61">
        <v>12.0</v>
      </c>
      <c r="D160" s="85"/>
      <c r="E160" s="64"/>
      <c r="F160" s="80" t="s">
        <v>301</v>
      </c>
      <c r="G160" s="80" t="s">
        <v>440</v>
      </c>
      <c r="H160" s="14" t="s">
        <v>450</v>
      </c>
      <c r="I160" s="67">
        <v>10171.0</v>
      </c>
      <c r="J160" s="11">
        <v>0.092</v>
      </c>
      <c r="K160" s="80">
        <v>27.0</v>
      </c>
      <c r="L160" s="69">
        <v>54.0</v>
      </c>
      <c r="M160" s="84">
        <v>59.59</v>
      </c>
      <c r="N160" s="84">
        <v>0.0</v>
      </c>
      <c r="O160" s="71">
        <v>59.59</v>
      </c>
      <c r="P160" s="71"/>
      <c r="Q160" s="71"/>
      <c r="Y160" s="80">
        <v>12.0</v>
      </c>
      <c r="Z160" s="80">
        <v>10.0</v>
      </c>
      <c r="AA160" s="74">
        <v>0.0</v>
      </c>
      <c r="AB160" s="72">
        <v>0.0</v>
      </c>
      <c r="AC160" s="16">
        <v>0.0</v>
      </c>
      <c r="AD160" s="76">
        <v>59.59</v>
      </c>
      <c r="AE160" s="75">
        <v>0.006</v>
      </c>
    </row>
    <row r="161" ht="15.75" customHeight="1">
      <c r="A161" s="61" t="s">
        <v>303</v>
      </c>
      <c r="B161" s="61" t="s">
        <v>438</v>
      </c>
      <c r="C161" s="61">
        <v>12.0</v>
      </c>
      <c r="D161" s="85"/>
      <c r="E161" s="64"/>
      <c r="F161" s="80" t="s">
        <v>301</v>
      </c>
      <c r="G161" s="80" t="s">
        <v>440</v>
      </c>
      <c r="H161" s="14" t="s">
        <v>451</v>
      </c>
      <c r="I161" s="67">
        <v>16632.0</v>
      </c>
      <c r="J161" s="11">
        <v>0.092</v>
      </c>
      <c r="K161" s="80">
        <v>25.0</v>
      </c>
      <c r="L161" s="69">
        <v>50.0</v>
      </c>
      <c r="M161" s="84">
        <v>55.18</v>
      </c>
      <c r="N161" s="84">
        <v>0.0</v>
      </c>
      <c r="O161" s="71">
        <v>55.18</v>
      </c>
      <c r="P161" s="71"/>
      <c r="Q161" s="71"/>
      <c r="Y161" s="80">
        <v>12.0</v>
      </c>
      <c r="Z161" s="80">
        <v>10.0</v>
      </c>
      <c r="AA161" s="74">
        <v>0.0</v>
      </c>
      <c r="AB161" s="72">
        <v>0.0</v>
      </c>
      <c r="AC161" s="16">
        <v>0.0</v>
      </c>
      <c r="AD161" s="76">
        <v>55.18</v>
      </c>
      <c r="AE161" s="75">
        <v>0.003</v>
      </c>
    </row>
    <row r="162" ht="15.75" customHeight="1">
      <c r="A162" s="61" t="s">
        <v>303</v>
      </c>
      <c r="B162" s="61" t="s">
        <v>439</v>
      </c>
      <c r="C162" s="61">
        <v>12.0</v>
      </c>
      <c r="D162" s="85"/>
      <c r="E162" s="64"/>
      <c r="F162" s="80" t="s">
        <v>301</v>
      </c>
      <c r="G162" s="80" t="s">
        <v>440</v>
      </c>
      <c r="H162" s="14" t="s">
        <v>452</v>
      </c>
      <c r="I162" s="67">
        <v>35194.0</v>
      </c>
      <c r="J162" s="11">
        <v>0.092</v>
      </c>
      <c r="K162" s="80">
        <v>55.0</v>
      </c>
      <c r="L162" s="69">
        <v>110.0</v>
      </c>
      <c r="M162" s="84">
        <v>121.39</v>
      </c>
      <c r="N162" s="84">
        <v>0.0</v>
      </c>
      <c r="O162" s="71">
        <v>121.39</v>
      </c>
      <c r="P162" s="71"/>
      <c r="Q162" s="71"/>
      <c r="Y162" s="80">
        <v>12.0</v>
      </c>
      <c r="Z162" s="80">
        <v>10.0</v>
      </c>
      <c r="AA162" s="74">
        <v>0.0</v>
      </c>
      <c r="AB162" s="72">
        <v>0.0</v>
      </c>
      <c r="AC162" s="16">
        <v>0.0</v>
      </c>
      <c r="AD162" s="76">
        <v>121.39</v>
      </c>
      <c r="AE162" s="75">
        <v>0.003</v>
      </c>
    </row>
    <row r="163" ht="15.75" customHeight="1">
      <c r="A163" s="61" t="s">
        <v>303</v>
      </c>
      <c r="B163" s="61" t="s">
        <v>440</v>
      </c>
      <c r="C163" s="61">
        <v>12.0</v>
      </c>
      <c r="D163" s="85"/>
      <c r="E163" s="64"/>
      <c r="F163" s="80" t="s">
        <v>301</v>
      </c>
      <c r="G163" s="80" t="s">
        <v>440</v>
      </c>
      <c r="H163" s="14" t="s">
        <v>453</v>
      </c>
      <c r="I163" s="67">
        <v>41574.0</v>
      </c>
      <c r="J163" s="11">
        <v>0.092</v>
      </c>
      <c r="K163" s="80">
        <v>0.0</v>
      </c>
      <c r="L163" s="69">
        <v>0.0</v>
      </c>
      <c r="M163" s="84">
        <v>0.0</v>
      </c>
      <c r="N163" s="84">
        <v>0.0</v>
      </c>
      <c r="O163" s="71">
        <v>0.0</v>
      </c>
      <c r="P163" s="71"/>
      <c r="Q163" s="71"/>
      <c r="Y163" s="80">
        <v>12.0</v>
      </c>
      <c r="Z163" s="80">
        <v>10.0</v>
      </c>
      <c r="AA163" s="74">
        <v>0.0</v>
      </c>
      <c r="AB163" s="72">
        <v>0.0</v>
      </c>
      <c r="AC163" s="16">
        <v>0.0</v>
      </c>
      <c r="AD163" s="76">
        <v>0.0</v>
      </c>
      <c r="AE163" s="75">
        <v>0.0</v>
      </c>
    </row>
    <row r="164" ht="15.75" customHeight="1">
      <c r="A164" s="61" t="s">
        <v>303</v>
      </c>
      <c r="B164" s="61" t="s">
        <v>441</v>
      </c>
      <c r="C164" s="61">
        <v>12.0</v>
      </c>
      <c r="D164" s="85"/>
      <c r="E164" s="64"/>
      <c r="F164" s="80" t="s">
        <v>301</v>
      </c>
      <c r="G164" s="80" t="s">
        <v>440</v>
      </c>
      <c r="H164" s="14" t="s">
        <v>454</v>
      </c>
      <c r="I164" s="67">
        <v>27620.0</v>
      </c>
      <c r="J164" s="11">
        <v>0.092</v>
      </c>
      <c r="K164" s="80">
        <v>35.0</v>
      </c>
      <c r="L164" s="69">
        <v>70.0</v>
      </c>
      <c r="M164" s="84">
        <v>77.25</v>
      </c>
      <c r="N164" s="84">
        <v>0.0</v>
      </c>
      <c r="O164" s="71">
        <v>77.25</v>
      </c>
      <c r="P164" s="71"/>
      <c r="Q164" s="71"/>
      <c r="Y164" s="80">
        <v>12.0</v>
      </c>
      <c r="Z164" s="80">
        <v>10.0</v>
      </c>
      <c r="AA164" s="74">
        <v>0.0</v>
      </c>
      <c r="AB164" s="72">
        <v>0.0</v>
      </c>
      <c r="AC164" s="16">
        <v>0.0</v>
      </c>
      <c r="AD164" s="76">
        <v>77.25</v>
      </c>
      <c r="AE164" s="75">
        <v>0.003</v>
      </c>
    </row>
    <row r="165" ht="15.75" customHeight="1">
      <c r="A165" s="61" t="s">
        <v>303</v>
      </c>
      <c r="B165" s="61" t="s">
        <v>442</v>
      </c>
      <c r="C165" s="61">
        <v>12.0</v>
      </c>
      <c r="D165" s="85"/>
      <c r="E165" s="64"/>
      <c r="F165" s="80" t="s">
        <v>301</v>
      </c>
      <c r="G165" s="80" t="s">
        <v>440</v>
      </c>
      <c r="H165" s="14" t="s">
        <v>455</v>
      </c>
      <c r="I165" s="67">
        <v>19220.0</v>
      </c>
      <c r="J165" s="11">
        <v>0.092</v>
      </c>
      <c r="K165" s="80">
        <v>63.0</v>
      </c>
      <c r="L165" s="69">
        <v>126.0</v>
      </c>
      <c r="M165" s="84">
        <v>139.05</v>
      </c>
      <c r="N165" s="84">
        <v>0.0</v>
      </c>
      <c r="O165" s="71">
        <v>139.05</v>
      </c>
      <c r="P165" s="71"/>
      <c r="Q165" s="71"/>
      <c r="Y165" s="80">
        <v>12.0</v>
      </c>
      <c r="Z165" s="80">
        <v>10.0</v>
      </c>
      <c r="AA165" s="74">
        <v>0.0</v>
      </c>
      <c r="AB165" s="72">
        <v>0.0</v>
      </c>
      <c r="AC165" s="16">
        <v>0.0</v>
      </c>
      <c r="AD165" s="76">
        <v>139.05</v>
      </c>
      <c r="AE165" s="75">
        <v>0.007</v>
      </c>
    </row>
    <row r="166" ht="15.75" customHeight="1">
      <c r="A166" s="61" t="s">
        <v>303</v>
      </c>
      <c r="B166" s="61" t="s">
        <v>443</v>
      </c>
      <c r="C166" s="61">
        <v>12.0</v>
      </c>
      <c r="D166" s="85"/>
      <c r="E166" s="64"/>
      <c r="F166" s="80" t="s">
        <v>301</v>
      </c>
      <c r="G166" s="80" t="s">
        <v>440</v>
      </c>
      <c r="H166" s="14" t="s">
        <v>456</v>
      </c>
      <c r="I166" s="67">
        <v>23284.0</v>
      </c>
      <c r="J166" s="11">
        <v>0.092</v>
      </c>
      <c r="K166" s="80">
        <v>30.0</v>
      </c>
      <c r="L166" s="69">
        <v>60.0</v>
      </c>
      <c r="M166" s="84">
        <v>66.22</v>
      </c>
      <c r="N166" s="84">
        <v>0.0</v>
      </c>
      <c r="O166" s="71">
        <v>66.22</v>
      </c>
      <c r="P166" s="71"/>
      <c r="Q166" s="71"/>
      <c r="Y166" s="80">
        <v>12.0</v>
      </c>
      <c r="Z166" s="80">
        <v>10.0</v>
      </c>
      <c r="AA166" s="74">
        <v>0.0</v>
      </c>
      <c r="AB166" s="72">
        <v>0.0</v>
      </c>
      <c r="AC166" s="16">
        <v>0.0</v>
      </c>
      <c r="AD166" s="76">
        <v>66.22</v>
      </c>
      <c r="AE166" s="75">
        <v>0.003</v>
      </c>
    </row>
    <row r="167" ht="15.75" customHeight="1">
      <c r="A167" s="61" t="s">
        <v>303</v>
      </c>
      <c r="B167" s="61" t="s">
        <v>444</v>
      </c>
      <c r="C167" s="61">
        <v>12.0</v>
      </c>
      <c r="D167" s="85"/>
      <c r="E167" s="64"/>
      <c r="F167" s="80" t="s">
        <v>301</v>
      </c>
      <c r="G167" s="80" t="s">
        <v>440</v>
      </c>
      <c r="H167" s="14" t="s">
        <v>457</v>
      </c>
      <c r="I167" s="67">
        <v>11355.0</v>
      </c>
      <c r="J167" s="11">
        <v>0.092</v>
      </c>
      <c r="K167" s="80">
        <v>7.0</v>
      </c>
      <c r="L167" s="69">
        <v>14.0</v>
      </c>
      <c r="M167" s="84">
        <v>15.45</v>
      </c>
      <c r="N167" s="84">
        <v>0.0</v>
      </c>
      <c r="O167" s="71">
        <v>15.45</v>
      </c>
      <c r="P167" s="71"/>
      <c r="Q167" s="71"/>
      <c r="Y167" s="80">
        <v>12.0</v>
      </c>
      <c r="Z167" s="80">
        <v>10.0</v>
      </c>
      <c r="AA167" s="74">
        <v>0.0</v>
      </c>
      <c r="AB167" s="72">
        <v>0.0</v>
      </c>
      <c r="AC167" s="16">
        <v>0.0</v>
      </c>
      <c r="AD167" s="76">
        <v>15.45</v>
      </c>
      <c r="AE167" s="75">
        <v>0.001</v>
      </c>
    </row>
    <row r="168" ht="15.75" customHeight="1">
      <c r="A168" s="61" t="s">
        <v>303</v>
      </c>
      <c r="B168" s="61" t="s">
        <v>445</v>
      </c>
      <c r="C168" s="61">
        <v>12.0</v>
      </c>
      <c r="D168" s="85"/>
      <c r="E168" s="64"/>
      <c r="F168" s="80" t="s">
        <v>301</v>
      </c>
      <c r="G168" s="80" t="s">
        <v>440</v>
      </c>
      <c r="H168" s="14" t="s">
        <v>204</v>
      </c>
      <c r="I168" s="67">
        <v>22268.0</v>
      </c>
      <c r="J168" s="11">
        <v>0.092</v>
      </c>
      <c r="K168" s="80">
        <v>15.0</v>
      </c>
      <c r="L168" s="69">
        <v>30.0</v>
      </c>
      <c r="M168" s="84">
        <v>33.11</v>
      </c>
      <c r="N168" s="84">
        <v>0.0</v>
      </c>
      <c r="O168" s="71">
        <v>33.11</v>
      </c>
      <c r="P168" s="71"/>
      <c r="Q168" s="71"/>
      <c r="Y168" s="80">
        <v>12.0</v>
      </c>
      <c r="Z168" s="80">
        <v>10.0</v>
      </c>
      <c r="AA168" s="74">
        <v>0.0</v>
      </c>
      <c r="AB168" s="72">
        <v>0.0</v>
      </c>
      <c r="AC168" s="16">
        <v>0.0</v>
      </c>
      <c r="AD168" s="76">
        <v>33.11</v>
      </c>
      <c r="AE168" s="75">
        <v>0.001</v>
      </c>
    </row>
    <row r="169" ht="15.75" customHeight="1">
      <c r="A169" s="61" t="s">
        <v>303</v>
      </c>
      <c r="B169" s="61" t="s">
        <v>446</v>
      </c>
      <c r="C169" s="61">
        <v>12.0</v>
      </c>
      <c r="D169" s="85"/>
      <c r="E169" s="64"/>
      <c r="F169" s="80" t="s">
        <v>301</v>
      </c>
      <c r="G169" s="80" t="s">
        <v>440</v>
      </c>
      <c r="H169" s="14" t="s">
        <v>458</v>
      </c>
      <c r="I169" s="67">
        <v>10507.0</v>
      </c>
      <c r="J169" s="11">
        <v>0.092</v>
      </c>
      <c r="K169" s="80">
        <v>55.0</v>
      </c>
      <c r="L169" s="69">
        <v>110.0</v>
      </c>
      <c r="M169" s="84">
        <v>121.39</v>
      </c>
      <c r="N169" s="84">
        <v>0.0</v>
      </c>
      <c r="O169" s="71">
        <v>121.39</v>
      </c>
      <c r="P169" s="71"/>
      <c r="Q169" s="71"/>
      <c r="Y169" s="80">
        <v>12.0</v>
      </c>
      <c r="Z169" s="80">
        <v>10.0</v>
      </c>
      <c r="AA169" s="74">
        <v>0.0</v>
      </c>
      <c r="AB169" s="72">
        <v>0.0</v>
      </c>
      <c r="AC169" s="16">
        <v>0.0</v>
      </c>
      <c r="AD169" s="76">
        <v>121.39</v>
      </c>
      <c r="AE169" s="75">
        <v>0.012</v>
      </c>
    </row>
    <row r="170" ht="15.75" customHeight="1">
      <c r="A170" s="61" t="s">
        <v>303</v>
      </c>
      <c r="B170" s="61" t="s">
        <v>447</v>
      </c>
      <c r="C170" s="61">
        <v>12.0</v>
      </c>
      <c r="D170" s="85"/>
      <c r="E170" s="64"/>
      <c r="F170" s="80" t="s">
        <v>301</v>
      </c>
      <c r="G170" s="80" t="s">
        <v>440</v>
      </c>
      <c r="H170" s="14" t="s">
        <v>459</v>
      </c>
      <c r="I170" s="14" t="e">
        <v>#N/A</v>
      </c>
      <c r="J170" s="11">
        <v>0.092</v>
      </c>
      <c r="K170" s="80">
        <v>78.0</v>
      </c>
      <c r="L170" s="69">
        <v>156.0</v>
      </c>
      <c r="M170" s="84">
        <v>172.16</v>
      </c>
      <c r="N170" s="84">
        <v>0.0</v>
      </c>
      <c r="O170" s="71">
        <v>172.16</v>
      </c>
      <c r="P170" s="71"/>
      <c r="Q170" s="71"/>
      <c r="Y170" s="80">
        <v>12.0</v>
      </c>
      <c r="Z170" s="80">
        <v>10.0</v>
      </c>
      <c r="AA170" s="74">
        <v>0.0</v>
      </c>
      <c r="AB170" s="72">
        <v>0.0</v>
      </c>
      <c r="AC170" s="16">
        <v>0.0</v>
      </c>
      <c r="AD170" s="76">
        <v>172.16</v>
      </c>
      <c r="AE170" s="75" t="e">
        <v>#N/A</v>
      </c>
    </row>
    <row r="171" ht="15.75" customHeight="1">
      <c r="A171" s="61" t="s">
        <v>303</v>
      </c>
      <c r="B171" s="61" t="s">
        <v>448</v>
      </c>
      <c r="C171" s="61">
        <v>12.0</v>
      </c>
      <c r="D171" s="85"/>
      <c r="E171" s="64"/>
      <c r="F171" s="80" t="s">
        <v>301</v>
      </c>
      <c r="G171" s="80" t="s">
        <v>204</v>
      </c>
      <c r="H171" s="14" t="s">
        <v>460</v>
      </c>
      <c r="I171" s="67">
        <v>11888.0</v>
      </c>
      <c r="J171" s="11">
        <v>0.092</v>
      </c>
      <c r="K171" s="80">
        <v>15.0</v>
      </c>
      <c r="L171" s="69">
        <v>30.0</v>
      </c>
      <c r="M171" s="84">
        <v>33.11</v>
      </c>
      <c r="N171" s="84">
        <v>0.0</v>
      </c>
      <c r="O171" s="71">
        <v>33.11</v>
      </c>
      <c r="P171" s="71"/>
      <c r="Q171" s="71"/>
      <c r="Y171" s="80">
        <v>12.0</v>
      </c>
      <c r="Z171" s="80">
        <v>10.0</v>
      </c>
      <c r="AA171" s="74">
        <v>0.0</v>
      </c>
      <c r="AB171" s="72">
        <v>0.0</v>
      </c>
      <c r="AC171" s="16">
        <v>0.0</v>
      </c>
      <c r="AD171" s="76">
        <v>33.11</v>
      </c>
      <c r="AE171" s="75">
        <v>0.003</v>
      </c>
    </row>
    <row r="172" ht="15.75" customHeight="1">
      <c r="A172" s="61" t="s">
        <v>303</v>
      </c>
      <c r="B172" s="61" t="s">
        <v>449</v>
      </c>
      <c r="C172" s="61">
        <v>12.0</v>
      </c>
      <c r="D172" s="85"/>
      <c r="E172" s="64"/>
      <c r="F172" s="80" t="s">
        <v>301</v>
      </c>
      <c r="G172" s="80" t="s">
        <v>204</v>
      </c>
      <c r="H172" s="14" t="s">
        <v>461</v>
      </c>
      <c r="I172" s="14" t="e">
        <v>#N/A</v>
      </c>
      <c r="J172" s="11">
        <v>0.092</v>
      </c>
      <c r="K172" s="80">
        <v>15.5</v>
      </c>
      <c r="L172" s="69">
        <v>31.0</v>
      </c>
      <c r="M172" s="84">
        <v>34.21</v>
      </c>
      <c r="N172" s="84">
        <v>0.0</v>
      </c>
      <c r="O172" s="71">
        <v>34.21</v>
      </c>
      <c r="P172" s="71"/>
      <c r="Q172" s="71"/>
      <c r="Y172" s="80">
        <v>12.0</v>
      </c>
      <c r="Z172" s="80">
        <v>10.0</v>
      </c>
      <c r="AA172" s="74">
        <v>0.0</v>
      </c>
      <c r="AB172" s="72">
        <v>0.0</v>
      </c>
      <c r="AC172" s="16">
        <v>0.0</v>
      </c>
      <c r="AD172" s="76">
        <v>34.21</v>
      </c>
      <c r="AE172" s="75" t="e">
        <v>#N/A</v>
      </c>
    </row>
    <row r="173" ht="15.75" customHeight="1">
      <c r="A173" s="61" t="s">
        <v>303</v>
      </c>
      <c r="B173" s="61" t="s">
        <v>450</v>
      </c>
      <c r="C173" s="61">
        <v>12.0</v>
      </c>
      <c r="D173" s="85"/>
      <c r="E173" s="64"/>
      <c r="F173" s="80" t="s">
        <v>301</v>
      </c>
      <c r="G173" s="80" t="s">
        <v>204</v>
      </c>
      <c r="H173" s="14" t="s">
        <v>462</v>
      </c>
      <c r="I173" s="67">
        <v>15875.0</v>
      </c>
      <c r="J173" s="11">
        <v>0.092</v>
      </c>
      <c r="K173" s="80">
        <v>15.0</v>
      </c>
      <c r="L173" s="69">
        <v>30.0</v>
      </c>
      <c r="M173" s="84">
        <v>33.11</v>
      </c>
      <c r="N173" s="84">
        <v>0.0</v>
      </c>
      <c r="O173" s="71">
        <v>33.11</v>
      </c>
      <c r="P173" s="71"/>
      <c r="Q173" s="71"/>
      <c r="Y173" s="80">
        <v>12.0</v>
      </c>
      <c r="Z173" s="80">
        <v>10.0</v>
      </c>
      <c r="AA173" s="74">
        <v>0.0</v>
      </c>
      <c r="AB173" s="72">
        <v>0.0</v>
      </c>
      <c r="AC173" s="16">
        <v>0.0</v>
      </c>
      <c r="AD173" s="76">
        <v>33.11</v>
      </c>
      <c r="AE173" s="75">
        <v>0.002</v>
      </c>
    </row>
    <row r="174" ht="15.75" customHeight="1">
      <c r="A174" s="61" t="s">
        <v>303</v>
      </c>
      <c r="B174" s="61" t="s">
        <v>451</v>
      </c>
      <c r="C174" s="61">
        <v>12.0</v>
      </c>
      <c r="D174" s="85"/>
      <c r="E174" s="64"/>
      <c r="F174" s="80" t="s">
        <v>301</v>
      </c>
      <c r="G174" s="80" t="s">
        <v>204</v>
      </c>
      <c r="H174" s="14" t="s">
        <v>463</v>
      </c>
      <c r="I174" s="67">
        <v>12495.0</v>
      </c>
      <c r="J174" s="11">
        <v>0.092</v>
      </c>
      <c r="K174" s="80">
        <v>30.0</v>
      </c>
      <c r="L174" s="69">
        <v>60.0</v>
      </c>
      <c r="M174" s="84">
        <v>66.22</v>
      </c>
      <c r="N174" s="84">
        <v>0.0</v>
      </c>
      <c r="O174" s="71">
        <v>66.22</v>
      </c>
      <c r="P174" s="71"/>
      <c r="Q174" s="71"/>
      <c r="Y174" s="80">
        <v>12.0</v>
      </c>
      <c r="Z174" s="80">
        <v>10.0</v>
      </c>
      <c r="AA174" s="74">
        <v>0.0</v>
      </c>
      <c r="AB174" s="72">
        <v>0.0</v>
      </c>
      <c r="AC174" s="16">
        <v>0.0</v>
      </c>
      <c r="AD174" s="76">
        <v>66.22</v>
      </c>
      <c r="AE174" s="75">
        <v>0.005</v>
      </c>
    </row>
    <row r="175" ht="15.75" customHeight="1">
      <c r="A175" s="61" t="s">
        <v>303</v>
      </c>
      <c r="B175" s="61" t="s">
        <v>452</v>
      </c>
      <c r="C175" s="61">
        <v>12.0</v>
      </c>
      <c r="D175" s="85"/>
      <c r="E175" s="64"/>
      <c r="F175" s="80" t="s">
        <v>301</v>
      </c>
      <c r="G175" s="80" t="s">
        <v>204</v>
      </c>
      <c r="H175" s="14" t="s">
        <v>464</v>
      </c>
      <c r="I175" s="14" t="e">
        <v>#N/A</v>
      </c>
      <c r="J175" s="11">
        <v>0.092</v>
      </c>
      <c r="K175" s="80">
        <v>25.0</v>
      </c>
      <c r="L175" s="69">
        <v>50.0</v>
      </c>
      <c r="M175" s="84">
        <v>55.18</v>
      </c>
      <c r="N175" s="84">
        <v>0.0</v>
      </c>
      <c r="O175" s="71">
        <v>55.18</v>
      </c>
      <c r="P175" s="71"/>
      <c r="Q175" s="71"/>
      <c r="Y175" s="80">
        <v>12.0</v>
      </c>
      <c r="Z175" s="80">
        <v>10.0</v>
      </c>
      <c r="AA175" s="74">
        <v>0.0</v>
      </c>
      <c r="AB175" s="72">
        <v>0.0</v>
      </c>
      <c r="AC175" s="16">
        <v>0.0</v>
      </c>
      <c r="AD175" s="76">
        <v>55.18</v>
      </c>
      <c r="AE175" s="75" t="e">
        <v>#N/A</v>
      </c>
    </row>
    <row r="176" ht="15.75" customHeight="1">
      <c r="A176" s="61" t="s">
        <v>303</v>
      </c>
      <c r="B176" s="61" t="s">
        <v>453</v>
      </c>
      <c r="C176" s="61">
        <v>12.0</v>
      </c>
      <c r="D176" s="85"/>
      <c r="E176" s="64"/>
      <c r="F176" s="80" t="s">
        <v>301</v>
      </c>
      <c r="G176" s="80" t="s">
        <v>204</v>
      </c>
      <c r="H176" s="14" t="s">
        <v>465</v>
      </c>
      <c r="I176" s="67">
        <v>4018.0</v>
      </c>
      <c r="J176" s="11">
        <v>0.092</v>
      </c>
      <c r="K176" s="80">
        <v>45.0</v>
      </c>
      <c r="L176" s="69">
        <v>90.0</v>
      </c>
      <c r="M176" s="84">
        <v>99.32</v>
      </c>
      <c r="N176" s="84">
        <v>0.0</v>
      </c>
      <c r="O176" s="71">
        <v>99.32</v>
      </c>
      <c r="P176" s="71"/>
      <c r="Q176" s="71"/>
      <c r="Y176" s="80">
        <v>12.0</v>
      </c>
      <c r="Z176" s="80">
        <v>10.0</v>
      </c>
      <c r="AA176" s="74">
        <v>0.0</v>
      </c>
      <c r="AB176" s="72">
        <v>0.0</v>
      </c>
      <c r="AC176" s="16">
        <v>0.0</v>
      </c>
      <c r="AD176" s="76">
        <v>99.32</v>
      </c>
      <c r="AE176" s="75">
        <v>0.025</v>
      </c>
    </row>
    <row r="177" ht="15.75" customHeight="1">
      <c r="A177" s="61" t="s">
        <v>303</v>
      </c>
      <c r="B177" s="61" t="s">
        <v>454</v>
      </c>
      <c r="C177" s="61">
        <v>12.0</v>
      </c>
      <c r="D177" s="85"/>
      <c r="E177" s="64"/>
      <c r="F177" s="80" t="s">
        <v>301</v>
      </c>
      <c r="G177" s="80" t="s">
        <v>204</v>
      </c>
      <c r="H177" s="14" t="s">
        <v>466</v>
      </c>
      <c r="I177" s="67">
        <v>16808.0</v>
      </c>
      <c r="J177" s="11">
        <v>0.092</v>
      </c>
      <c r="K177" s="80">
        <v>42.0</v>
      </c>
      <c r="L177" s="69">
        <v>84.0</v>
      </c>
      <c r="M177" s="84">
        <v>92.7</v>
      </c>
      <c r="N177" s="84">
        <v>0.0</v>
      </c>
      <c r="O177" s="71">
        <v>92.7</v>
      </c>
      <c r="P177" s="71"/>
      <c r="Q177" s="71"/>
      <c r="Y177" s="80">
        <v>12.0</v>
      </c>
      <c r="Z177" s="80">
        <v>10.0</v>
      </c>
      <c r="AA177" s="74">
        <v>0.0</v>
      </c>
      <c r="AB177" s="72">
        <v>0.0</v>
      </c>
      <c r="AC177" s="16">
        <v>0.0</v>
      </c>
      <c r="AD177" s="76">
        <v>92.7</v>
      </c>
      <c r="AE177" s="75">
        <v>0.006</v>
      </c>
    </row>
    <row r="178" ht="15.75" customHeight="1">
      <c r="A178" s="61" t="s">
        <v>303</v>
      </c>
      <c r="B178" s="61" t="s">
        <v>455</v>
      </c>
      <c r="C178" s="61">
        <v>12.0</v>
      </c>
      <c r="D178" s="85"/>
      <c r="E178" s="64"/>
      <c r="F178" s="80" t="s">
        <v>301</v>
      </c>
      <c r="G178" s="80" t="s">
        <v>204</v>
      </c>
      <c r="H178" s="14" t="s">
        <v>467</v>
      </c>
      <c r="I178" s="67">
        <v>7726.0</v>
      </c>
      <c r="J178" s="11">
        <v>0.092</v>
      </c>
      <c r="K178" s="80">
        <v>47.0</v>
      </c>
      <c r="L178" s="69">
        <v>94.0</v>
      </c>
      <c r="M178" s="84">
        <v>103.74</v>
      </c>
      <c r="N178" s="84">
        <v>0.0</v>
      </c>
      <c r="O178" s="71">
        <v>103.74</v>
      </c>
      <c r="P178" s="71"/>
      <c r="Q178" s="71"/>
      <c r="Y178" s="80">
        <v>12.0</v>
      </c>
      <c r="Z178" s="80">
        <v>10.0</v>
      </c>
      <c r="AA178" s="74">
        <v>0.0</v>
      </c>
      <c r="AB178" s="72">
        <v>0.0</v>
      </c>
      <c r="AC178" s="16">
        <v>0.0</v>
      </c>
      <c r="AD178" s="76">
        <v>103.74</v>
      </c>
      <c r="AE178" s="75">
        <v>0.013</v>
      </c>
    </row>
    <row r="179" ht="15.75" customHeight="1">
      <c r="A179" s="61" t="s">
        <v>303</v>
      </c>
      <c r="B179" s="61" t="s">
        <v>456</v>
      </c>
      <c r="C179" s="61">
        <v>12.0</v>
      </c>
      <c r="D179" s="85"/>
      <c r="E179" s="64"/>
      <c r="F179" s="80" t="s">
        <v>301</v>
      </c>
      <c r="G179" s="80" t="s">
        <v>204</v>
      </c>
      <c r="H179" s="14" t="s">
        <v>468</v>
      </c>
      <c r="I179" s="14" t="e">
        <v>#N/A</v>
      </c>
      <c r="J179" s="11">
        <v>0.092</v>
      </c>
      <c r="K179" s="80">
        <v>0.5</v>
      </c>
      <c r="L179" s="69">
        <v>1.0</v>
      </c>
      <c r="M179" s="84">
        <v>1.1</v>
      </c>
      <c r="N179" s="84">
        <v>0.0</v>
      </c>
      <c r="O179" s="71">
        <v>1.1</v>
      </c>
      <c r="P179" s="71"/>
      <c r="Q179" s="71"/>
      <c r="Y179" s="80">
        <v>12.0</v>
      </c>
      <c r="Z179" s="80">
        <v>10.0</v>
      </c>
      <c r="AA179" s="74">
        <v>0.0</v>
      </c>
      <c r="AB179" s="72">
        <v>0.0</v>
      </c>
      <c r="AC179" s="16">
        <v>0.0</v>
      </c>
      <c r="AD179" s="76">
        <v>1.1</v>
      </c>
      <c r="AE179" s="75" t="e">
        <v>#N/A</v>
      </c>
    </row>
    <row r="180" ht="15.75" customHeight="1">
      <c r="A180" s="61" t="s">
        <v>303</v>
      </c>
      <c r="B180" s="61" t="s">
        <v>457</v>
      </c>
      <c r="C180" s="61">
        <v>12.0</v>
      </c>
      <c r="D180" s="85"/>
      <c r="E180" s="64"/>
      <c r="F180" s="80" t="s">
        <v>301</v>
      </c>
      <c r="G180" s="80" t="s">
        <v>204</v>
      </c>
      <c r="H180" s="14" t="s">
        <v>469</v>
      </c>
      <c r="I180" s="14" t="e">
        <v>#N/A</v>
      </c>
      <c r="J180" s="11">
        <v>0.092</v>
      </c>
      <c r="K180" s="80">
        <v>7.5</v>
      </c>
      <c r="L180" s="69">
        <v>15.0</v>
      </c>
      <c r="M180" s="84">
        <v>16.55</v>
      </c>
      <c r="N180" s="84">
        <v>0.0</v>
      </c>
      <c r="O180" s="71">
        <v>16.55</v>
      </c>
      <c r="P180" s="71"/>
      <c r="Q180" s="71"/>
      <c r="Y180" s="80">
        <v>12.0</v>
      </c>
      <c r="Z180" s="80">
        <v>10.0</v>
      </c>
      <c r="AA180" s="74">
        <v>0.0</v>
      </c>
      <c r="AB180" s="72">
        <v>0.0</v>
      </c>
      <c r="AC180" s="16">
        <v>0.0</v>
      </c>
      <c r="AD180" s="76">
        <v>16.55</v>
      </c>
      <c r="AE180" s="75" t="e">
        <v>#N/A</v>
      </c>
    </row>
    <row r="181" ht="15.75" customHeight="1">
      <c r="A181" s="61" t="s">
        <v>303</v>
      </c>
      <c r="B181" s="61" t="s">
        <v>204</v>
      </c>
      <c r="C181" s="61">
        <v>12.0</v>
      </c>
      <c r="D181" s="85"/>
      <c r="E181" s="64"/>
      <c r="F181" s="80" t="s">
        <v>301</v>
      </c>
      <c r="G181" s="80" t="s">
        <v>204</v>
      </c>
      <c r="H181" s="14" t="s">
        <v>470</v>
      </c>
      <c r="I181" s="14" t="e">
        <v>#N/A</v>
      </c>
      <c r="J181" s="11">
        <v>0.092</v>
      </c>
      <c r="K181" s="80">
        <v>0.0</v>
      </c>
      <c r="L181" s="69">
        <v>0.0</v>
      </c>
      <c r="M181" s="84">
        <v>0.0</v>
      </c>
      <c r="N181" s="84">
        <v>0.0</v>
      </c>
      <c r="O181" s="71">
        <v>0.0</v>
      </c>
      <c r="P181" s="71"/>
      <c r="Q181" s="71"/>
      <c r="Y181" s="80">
        <v>12.0</v>
      </c>
      <c r="Z181" s="80">
        <v>10.0</v>
      </c>
      <c r="AA181" s="74">
        <v>0.0</v>
      </c>
      <c r="AB181" s="72">
        <v>0.0</v>
      </c>
      <c r="AC181" s="16">
        <v>0.0</v>
      </c>
      <c r="AD181" s="76">
        <v>0.0</v>
      </c>
      <c r="AE181" s="75" t="e">
        <v>#N/A</v>
      </c>
    </row>
    <row r="182" ht="15.75" customHeight="1">
      <c r="A182" s="61" t="s">
        <v>303</v>
      </c>
      <c r="B182" s="61" t="s">
        <v>458</v>
      </c>
      <c r="C182" s="61">
        <v>12.0</v>
      </c>
      <c r="D182" s="85"/>
      <c r="E182" s="64"/>
      <c r="F182" s="80" t="s">
        <v>301</v>
      </c>
      <c r="G182" s="80" t="s">
        <v>204</v>
      </c>
      <c r="H182" s="14" t="s">
        <v>471</v>
      </c>
      <c r="I182" s="14" t="e">
        <v>#N/A</v>
      </c>
      <c r="J182" s="11">
        <v>0.092</v>
      </c>
      <c r="K182" s="80">
        <v>6.0</v>
      </c>
      <c r="L182" s="69">
        <v>12.0</v>
      </c>
      <c r="M182" s="84">
        <v>13.24</v>
      </c>
      <c r="N182" s="84">
        <v>0.0</v>
      </c>
      <c r="O182" s="71">
        <v>13.24</v>
      </c>
      <c r="P182" s="71"/>
      <c r="Q182" s="71"/>
      <c r="Y182" s="80">
        <v>12.0</v>
      </c>
      <c r="Z182" s="80">
        <v>10.0</v>
      </c>
      <c r="AA182" s="74">
        <v>0.0</v>
      </c>
      <c r="AB182" s="72">
        <v>0.0</v>
      </c>
      <c r="AC182" s="16">
        <v>0.0</v>
      </c>
      <c r="AD182" s="76">
        <v>13.24</v>
      </c>
      <c r="AE182" s="75" t="e">
        <v>#N/A</v>
      </c>
    </row>
    <row r="183" ht="15.75" customHeight="1">
      <c r="A183" s="61" t="s">
        <v>303</v>
      </c>
      <c r="B183" s="61" t="s">
        <v>459</v>
      </c>
      <c r="C183" s="61">
        <v>12.0</v>
      </c>
      <c r="D183" s="85"/>
      <c r="E183" s="64"/>
      <c r="F183" s="80" t="s">
        <v>301</v>
      </c>
      <c r="G183" s="80" t="s">
        <v>204</v>
      </c>
      <c r="H183" s="14" t="s">
        <v>472</v>
      </c>
      <c r="I183" s="14">
        <v>0.0</v>
      </c>
      <c r="J183" s="11">
        <v>0.092</v>
      </c>
      <c r="K183" s="80">
        <v>19.0</v>
      </c>
      <c r="L183" s="69">
        <v>38.0</v>
      </c>
      <c r="M183" s="84">
        <v>41.94</v>
      </c>
      <c r="N183" s="84">
        <v>0.0</v>
      </c>
      <c r="O183" s="71">
        <v>41.94</v>
      </c>
      <c r="P183" s="71"/>
      <c r="Q183" s="71"/>
      <c r="Y183" s="80">
        <v>12.0</v>
      </c>
      <c r="Z183" s="80">
        <v>10.0</v>
      </c>
      <c r="AA183" s="74">
        <v>0.0</v>
      </c>
      <c r="AB183" s="72">
        <v>0.0</v>
      </c>
      <c r="AC183" s="16">
        <v>0.0</v>
      </c>
      <c r="AD183" s="76">
        <v>41.94</v>
      </c>
      <c r="AE183" s="75" t="e">
        <v>#DIV/0!</v>
      </c>
    </row>
    <row r="184" ht="15.75" customHeight="1">
      <c r="A184" s="61" t="s">
        <v>303</v>
      </c>
      <c r="B184" s="61" t="s">
        <v>460</v>
      </c>
      <c r="C184" s="61">
        <v>12.0</v>
      </c>
      <c r="D184" s="85"/>
      <c r="E184" s="64"/>
      <c r="F184" s="80" t="s">
        <v>301</v>
      </c>
      <c r="G184" s="80" t="s">
        <v>204</v>
      </c>
      <c r="H184" s="14" t="s">
        <v>473</v>
      </c>
      <c r="I184" s="67">
        <v>18187.0</v>
      </c>
      <c r="J184" s="11">
        <v>0.092</v>
      </c>
      <c r="K184" s="80">
        <v>85.0</v>
      </c>
      <c r="L184" s="69">
        <v>170.0</v>
      </c>
      <c r="M184" s="84">
        <v>187.61</v>
      </c>
      <c r="N184" s="84">
        <v>0.0</v>
      </c>
      <c r="O184" s="71">
        <v>187.61</v>
      </c>
      <c r="P184" s="71"/>
      <c r="Q184" s="71"/>
      <c r="Y184" s="80">
        <v>12.0</v>
      </c>
      <c r="Z184" s="80">
        <v>10.0</v>
      </c>
      <c r="AA184" s="74">
        <v>0.0</v>
      </c>
      <c r="AB184" s="72">
        <v>0.0</v>
      </c>
      <c r="AC184" s="16">
        <v>0.0</v>
      </c>
      <c r="AD184" s="76">
        <v>187.61</v>
      </c>
      <c r="AE184" s="75">
        <v>0.01</v>
      </c>
    </row>
    <row r="185" ht="15.75" customHeight="1">
      <c r="A185" s="61" t="s">
        <v>265</v>
      </c>
      <c r="B185" s="61" t="s">
        <v>200</v>
      </c>
      <c r="C185" s="61" t="s">
        <v>303</v>
      </c>
      <c r="D185" s="85" t="s">
        <v>461</v>
      </c>
      <c r="E185" s="64">
        <v>12.0</v>
      </c>
      <c r="H185" s="14" t="s">
        <v>301</v>
      </c>
      <c r="I185" s="14" t="s">
        <v>204</v>
      </c>
      <c r="J185" s="11" t="s">
        <v>461</v>
      </c>
      <c r="L185" s="69">
        <f t="shared" ref="L185:L212" si="1">(538/585)/10</f>
        <v>0.09196581197</v>
      </c>
      <c r="M185" s="84" t="s">
        <v>474</v>
      </c>
      <c r="N185" s="84">
        <f t="shared" ref="N185:N212" si="2">M185*2</f>
        <v>84</v>
      </c>
      <c r="O185" s="71">
        <f t="shared" ref="O185:O212" si="3">L185*N185*E185</f>
        <v>92.70153846</v>
      </c>
      <c r="P185" s="71">
        <v>0.0</v>
      </c>
      <c r="Q185" s="71">
        <f t="shared" ref="Q185:Q212" si="4">O185+P185</f>
        <v>92.70153846</v>
      </c>
      <c r="AA185" s="74">
        <f t="shared" ref="AA185:AA212" si="5">E185</f>
        <v>12</v>
      </c>
      <c r="AB185" s="72">
        <v>10.0</v>
      </c>
      <c r="AC185" s="16">
        <f t="shared" ref="AC185:AC212" si="6">V185*AA185*R185</f>
        <v>0</v>
      </c>
      <c r="AD185" s="76">
        <v>0.0</v>
      </c>
      <c r="AE185" s="75">
        <v>0.0</v>
      </c>
    </row>
    <row r="186" ht="15.75" customHeight="1">
      <c r="A186" s="61" t="s">
        <v>265</v>
      </c>
      <c r="B186" s="61" t="s">
        <v>200</v>
      </c>
      <c r="C186" s="61" t="s">
        <v>303</v>
      </c>
      <c r="D186" s="85" t="s">
        <v>462</v>
      </c>
      <c r="E186" s="64">
        <v>12.0</v>
      </c>
      <c r="H186" s="14" t="s">
        <v>301</v>
      </c>
      <c r="I186" s="14" t="s">
        <v>204</v>
      </c>
      <c r="J186" s="11" t="s">
        <v>462</v>
      </c>
      <c r="L186" s="69">
        <f t="shared" si="1"/>
        <v>0.09196581197</v>
      </c>
      <c r="M186" s="84" t="s">
        <v>475</v>
      </c>
      <c r="N186" s="84">
        <f t="shared" si="2"/>
        <v>24</v>
      </c>
      <c r="O186" s="71">
        <f t="shared" si="3"/>
        <v>26.48615385</v>
      </c>
      <c r="P186" s="71">
        <v>0.0</v>
      </c>
      <c r="Q186" s="71">
        <f t="shared" si="4"/>
        <v>26.48615385</v>
      </c>
      <c r="AA186" s="74">
        <f t="shared" si="5"/>
        <v>12</v>
      </c>
      <c r="AB186" s="72">
        <v>10.0</v>
      </c>
      <c r="AC186" s="16">
        <f t="shared" si="6"/>
        <v>0</v>
      </c>
      <c r="AD186" s="76">
        <v>0.0</v>
      </c>
      <c r="AE186" s="75">
        <v>0.0</v>
      </c>
    </row>
    <row r="187" ht="15.75" customHeight="1">
      <c r="A187" s="61" t="s">
        <v>265</v>
      </c>
      <c r="B187" s="61" t="s">
        <v>200</v>
      </c>
      <c r="C187" s="61" t="s">
        <v>303</v>
      </c>
      <c r="D187" s="85" t="s">
        <v>463</v>
      </c>
      <c r="E187" s="64">
        <v>12.0</v>
      </c>
      <c r="H187" s="14" t="s">
        <v>301</v>
      </c>
      <c r="I187" s="14" t="s">
        <v>204</v>
      </c>
      <c r="J187" s="11" t="s">
        <v>463</v>
      </c>
      <c r="L187" s="69">
        <f t="shared" si="1"/>
        <v>0.09196581197</v>
      </c>
      <c r="M187" s="84" t="s">
        <v>476</v>
      </c>
      <c r="N187" s="84">
        <f t="shared" si="2"/>
        <v>48</v>
      </c>
      <c r="O187" s="71">
        <f t="shared" si="3"/>
        <v>52.97230769</v>
      </c>
      <c r="P187" s="71">
        <v>0.0</v>
      </c>
      <c r="Q187" s="71">
        <f t="shared" si="4"/>
        <v>52.97230769</v>
      </c>
      <c r="AA187" s="74">
        <f t="shared" si="5"/>
        <v>12</v>
      </c>
      <c r="AB187" s="72">
        <v>10.0</v>
      </c>
      <c r="AC187" s="16">
        <f t="shared" si="6"/>
        <v>0</v>
      </c>
      <c r="AD187" s="76">
        <v>0.0</v>
      </c>
      <c r="AE187" s="75">
        <v>0.0</v>
      </c>
    </row>
    <row r="188" ht="15.75" customHeight="1">
      <c r="A188" s="61" t="s">
        <v>265</v>
      </c>
      <c r="B188" s="61" t="s">
        <v>200</v>
      </c>
      <c r="C188" s="61" t="s">
        <v>303</v>
      </c>
      <c r="D188" s="85" t="s">
        <v>307</v>
      </c>
      <c r="E188" s="64">
        <v>12.0</v>
      </c>
      <c r="H188" s="14" t="s">
        <v>301</v>
      </c>
      <c r="I188" s="14" t="s">
        <v>201</v>
      </c>
      <c r="J188" s="11" t="s">
        <v>307</v>
      </c>
      <c r="L188" s="69">
        <f t="shared" si="1"/>
        <v>0.09196581197</v>
      </c>
      <c r="M188" s="84" t="s">
        <v>477</v>
      </c>
      <c r="N188" s="84">
        <f t="shared" si="2"/>
        <v>28</v>
      </c>
      <c r="O188" s="71">
        <f t="shared" si="3"/>
        <v>30.90051282</v>
      </c>
      <c r="P188" s="71">
        <v>0.0</v>
      </c>
      <c r="Q188" s="71">
        <f t="shared" si="4"/>
        <v>30.90051282</v>
      </c>
      <c r="AA188" s="74">
        <f t="shared" si="5"/>
        <v>12</v>
      </c>
      <c r="AB188" s="72">
        <v>10.0</v>
      </c>
      <c r="AC188" s="16">
        <f t="shared" si="6"/>
        <v>0</v>
      </c>
      <c r="AD188" s="76">
        <v>0.0</v>
      </c>
      <c r="AE188" s="75">
        <v>0.0</v>
      </c>
    </row>
    <row r="189" ht="15.75" customHeight="1">
      <c r="A189" s="61" t="s">
        <v>265</v>
      </c>
      <c r="B189" s="61" t="s">
        <v>200</v>
      </c>
      <c r="C189" s="61" t="s">
        <v>303</v>
      </c>
      <c r="D189" s="85" t="s">
        <v>464</v>
      </c>
      <c r="E189" s="64">
        <v>12.0</v>
      </c>
      <c r="H189" s="14" t="s">
        <v>301</v>
      </c>
      <c r="I189" s="14" t="s">
        <v>209</v>
      </c>
      <c r="J189" s="11" t="s">
        <v>464</v>
      </c>
      <c r="L189" s="69">
        <f t="shared" si="1"/>
        <v>0.09196581197</v>
      </c>
      <c r="M189" s="84" t="s">
        <v>477</v>
      </c>
      <c r="N189" s="84">
        <f t="shared" si="2"/>
        <v>28</v>
      </c>
      <c r="O189" s="71">
        <f t="shared" si="3"/>
        <v>30.90051282</v>
      </c>
      <c r="P189" s="71">
        <v>0.0</v>
      </c>
      <c r="Q189" s="71">
        <f t="shared" si="4"/>
        <v>30.90051282</v>
      </c>
      <c r="AA189" s="74">
        <f t="shared" si="5"/>
        <v>12</v>
      </c>
      <c r="AB189" s="72">
        <v>10.0</v>
      </c>
      <c r="AC189" s="16">
        <f t="shared" si="6"/>
        <v>0</v>
      </c>
      <c r="AD189" s="76">
        <v>0.0</v>
      </c>
      <c r="AE189" s="75">
        <v>0.0</v>
      </c>
    </row>
    <row r="190" ht="15.75" customHeight="1">
      <c r="A190" s="61" t="s">
        <v>265</v>
      </c>
      <c r="B190" s="61" t="s">
        <v>200</v>
      </c>
      <c r="C190" s="61" t="s">
        <v>303</v>
      </c>
      <c r="D190" s="85" t="s">
        <v>335</v>
      </c>
      <c r="E190" s="64">
        <v>12.0</v>
      </c>
      <c r="H190" s="14" t="s">
        <v>301</v>
      </c>
      <c r="I190" s="14" t="s">
        <v>209</v>
      </c>
      <c r="J190" s="11" t="s">
        <v>335</v>
      </c>
      <c r="L190" s="69">
        <f t="shared" si="1"/>
        <v>0.09196581197</v>
      </c>
      <c r="M190" s="84" t="s">
        <v>478</v>
      </c>
      <c r="N190" s="84">
        <f t="shared" si="2"/>
        <v>76</v>
      </c>
      <c r="O190" s="71">
        <f t="shared" si="3"/>
        <v>83.87282051</v>
      </c>
      <c r="P190" s="71">
        <v>0.0</v>
      </c>
      <c r="Q190" s="71">
        <f t="shared" si="4"/>
        <v>83.87282051</v>
      </c>
      <c r="AA190" s="74">
        <f t="shared" si="5"/>
        <v>12</v>
      </c>
      <c r="AB190" s="72">
        <v>10.0</v>
      </c>
      <c r="AC190" s="16">
        <f t="shared" si="6"/>
        <v>0</v>
      </c>
      <c r="AD190" s="76">
        <v>0.0</v>
      </c>
      <c r="AE190" s="75">
        <v>0.0</v>
      </c>
    </row>
    <row r="191" ht="15.75" customHeight="1">
      <c r="A191" s="61" t="s">
        <v>265</v>
      </c>
      <c r="B191" s="61" t="s">
        <v>200</v>
      </c>
      <c r="C191" s="61" t="s">
        <v>303</v>
      </c>
      <c r="D191" s="85" t="s">
        <v>336</v>
      </c>
      <c r="E191" s="64">
        <v>12.0</v>
      </c>
      <c r="H191" s="14" t="s">
        <v>301</v>
      </c>
      <c r="I191" s="14" t="s">
        <v>209</v>
      </c>
      <c r="J191" s="11" t="s">
        <v>336</v>
      </c>
      <c r="L191" s="69">
        <f t="shared" si="1"/>
        <v>0.09196581197</v>
      </c>
      <c r="M191" s="84" t="s">
        <v>479</v>
      </c>
      <c r="N191" s="84">
        <f t="shared" si="2"/>
        <v>30</v>
      </c>
      <c r="O191" s="71">
        <f t="shared" si="3"/>
        <v>33.10769231</v>
      </c>
      <c r="P191" s="71">
        <v>0.0</v>
      </c>
      <c r="Q191" s="71">
        <f t="shared" si="4"/>
        <v>33.10769231</v>
      </c>
      <c r="AA191" s="74">
        <f t="shared" si="5"/>
        <v>12</v>
      </c>
      <c r="AB191" s="72">
        <v>10.0</v>
      </c>
      <c r="AC191" s="16">
        <f t="shared" si="6"/>
        <v>0</v>
      </c>
      <c r="AD191" s="76">
        <v>0.0</v>
      </c>
      <c r="AE191" s="75">
        <v>0.0</v>
      </c>
    </row>
    <row r="192" ht="15.75" customHeight="1">
      <c r="A192" s="61" t="s">
        <v>265</v>
      </c>
      <c r="B192" s="61" t="s">
        <v>200</v>
      </c>
      <c r="C192" s="61" t="s">
        <v>303</v>
      </c>
      <c r="D192" s="85" t="s">
        <v>337</v>
      </c>
      <c r="E192" s="64">
        <v>12.0</v>
      </c>
      <c r="H192" s="14" t="s">
        <v>301</v>
      </c>
      <c r="I192" s="14" t="s">
        <v>209</v>
      </c>
      <c r="J192" s="11" t="s">
        <v>337</v>
      </c>
      <c r="L192" s="69">
        <f t="shared" si="1"/>
        <v>0.09196581197</v>
      </c>
      <c r="M192" s="84" t="s">
        <v>480</v>
      </c>
      <c r="N192" s="84">
        <f t="shared" si="2"/>
        <v>50</v>
      </c>
      <c r="O192" s="71">
        <f t="shared" si="3"/>
        <v>55.17948718</v>
      </c>
      <c r="P192" s="71">
        <v>0.0</v>
      </c>
      <c r="Q192" s="71">
        <f t="shared" si="4"/>
        <v>55.17948718</v>
      </c>
      <c r="AA192" s="74">
        <f t="shared" si="5"/>
        <v>12</v>
      </c>
      <c r="AB192" s="72">
        <v>10.0</v>
      </c>
      <c r="AC192" s="16">
        <f t="shared" si="6"/>
        <v>0</v>
      </c>
      <c r="AD192" s="76">
        <v>0.0</v>
      </c>
      <c r="AE192" s="75">
        <v>0.0</v>
      </c>
    </row>
    <row r="193" ht="15.75" customHeight="1">
      <c r="A193" s="61" t="s">
        <v>265</v>
      </c>
      <c r="B193" s="61" t="s">
        <v>200</v>
      </c>
      <c r="C193" s="61" t="s">
        <v>303</v>
      </c>
      <c r="D193" s="85" t="s">
        <v>338</v>
      </c>
      <c r="E193" s="64">
        <v>12.0</v>
      </c>
      <c r="H193" s="14" t="s">
        <v>301</v>
      </c>
      <c r="I193" s="14" t="s">
        <v>209</v>
      </c>
      <c r="J193" s="11" t="s">
        <v>338</v>
      </c>
      <c r="L193" s="69">
        <f t="shared" si="1"/>
        <v>0.09196581197</v>
      </c>
      <c r="M193" s="84" t="s">
        <v>481</v>
      </c>
      <c r="N193" s="84">
        <f t="shared" si="2"/>
        <v>54</v>
      </c>
      <c r="O193" s="71">
        <f t="shared" si="3"/>
        <v>59.59384615</v>
      </c>
      <c r="P193" s="71">
        <v>0.0</v>
      </c>
      <c r="Q193" s="71">
        <f t="shared" si="4"/>
        <v>59.59384615</v>
      </c>
      <c r="AA193" s="74">
        <f t="shared" si="5"/>
        <v>12</v>
      </c>
      <c r="AB193" s="72">
        <v>10.0</v>
      </c>
      <c r="AC193" s="16">
        <f t="shared" si="6"/>
        <v>0</v>
      </c>
      <c r="AD193" s="76">
        <v>0.0</v>
      </c>
      <c r="AE193" s="75">
        <v>0.0</v>
      </c>
    </row>
    <row r="194" ht="15.75" customHeight="1">
      <c r="A194" s="61" t="s">
        <v>265</v>
      </c>
      <c r="B194" s="61" t="s">
        <v>200</v>
      </c>
      <c r="C194" s="61" t="s">
        <v>303</v>
      </c>
      <c r="D194" s="85" t="s">
        <v>465</v>
      </c>
      <c r="E194" s="64">
        <v>12.0</v>
      </c>
      <c r="H194" s="14" t="s">
        <v>301</v>
      </c>
      <c r="I194" s="14" t="s">
        <v>209</v>
      </c>
      <c r="J194" s="11" t="s">
        <v>465</v>
      </c>
      <c r="L194" s="69">
        <f t="shared" si="1"/>
        <v>0.09196581197</v>
      </c>
      <c r="M194" s="84" t="s">
        <v>482</v>
      </c>
      <c r="N194" s="84">
        <f t="shared" si="2"/>
        <v>80</v>
      </c>
      <c r="O194" s="71">
        <f t="shared" si="3"/>
        <v>88.28717949</v>
      </c>
      <c r="P194" s="71">
        <v>0.0</v>
      </c>
      <c r="Q194" s="71">
        <f t="shared" si="4"/>
        <v>88.28717949</v>
      </c>
      <c r="AA194" s="74">
        <f t="shared" si="5"/>
        <v>12</v>
      </c>
      <c r="AB194" s="72">
        <v>10.0</v>
      </c>
      <c r="AC194" s="16">
        <f t="shared" si="6"/>
        <v>0</v>
      </c>
      <c r="AD194" s="76">
        <v>0.0</v>
      </c>
      <c r="AE194" s="75">
        <v>0.0</v>
      </c>
    </row>
    <row r="195" ht="15.75" customHeight="1">
      <c r="A195" s="61" t="s">
        <v>265</v>
      </c>
      <c r="B195" s="61" t="s">
        <v>200</v>
      </c>
      <c r="C195" s="61" t="s">
        <v>303</v>
      </c>
      <c r="D195" s="85" t="s">
        <v>409</v>
      </c>
      <c r="E195" s="64">
        <v>12.0</v>
      </c>
      <c r="H195" s="14" t="s">
        <v>301</v>
      </c>
      <c r="I195" s="14" t="s">
        <v>207</v>
      </c>
      <c r="J195" s="11" t="s">
        <v>409</v>
      </c>
      <c r="L195" s="69">
        <f t="shared" si="1"/>
        <v>0.09196581197</v>
      </c>
      <c r="M195" s="84" t="s">
        <v>483</v>
      </c>
      <c r="N195" s="84">
        <f t="shared" si="2"/>
        <v>14</v>
      </c>
      <c r="O195" s="71">
        <f t="shared" si="3"/>
        <v>15.45025641</v>
      </c>
      <c r="P195" s="71">
        <v>0.0</v>
      </c>
      <c r="Q195" s="71">
        <f t="shared" si="4"/>
        <v>15.45025641</v>
      </c>
      <c r="AA195" s="74">
        <f t="shared" si="5"/>
        <v>12</v>
      </c>
      <c r="AB195" s="72">
        <v>10.0</v>
      </c>
      <c r="AC195" s="16">
        <f t="shared" si="6"/>
        <v>0</v>
      </c>
      <c r="AD195" s="76">
        <v>0.0</v>
      </c>
      <c r="AE195" s="75">
        <v>0.0</v>
      </c>
    </row>
    <row r="196" ht="15.75" customHeight="1">
      <c r="A196" s="61" t="s">
        <v>265</v>
      </c>
      <c r="B196" s="61" t="s">
        <v>200</v>
      </c>
      <c r="C196" s="61" t="s">
        <v>303</v>
      </c>
      <c r="D196" s="85" t="s">
        <v>407</v>
      </c>
      <c r="E196" s="64">
        <v>12.0</v>
      </c>
      <c r="H196" s="14" t="s">
        <v>301</v>
      </c>
      <c r="I196" s="14" t="s">
        <v>207</v>
      </c>
      <c r="J196" s="11" t="s">
        <v>407</v>
      </c>
      <c r="L196" s="69">
        <f t="shared" si="1"/>
        <v>0.09196581197</v>
      </c>
      <c r="M196" s="84" t="s">
        <v>484</v>
      </c>
      <c r="N196" s="84">
        <f t="shared" si="2"/>
        <v>18</v>
      </c>
      <c r="O196" s="71">
        <f t="shared" si="3"/>
        <v>19.86461538</v>
      </c>
      <c r="P196" s="71">
        <v>0.0</v>
      </c>
      <c r="Q196" s="71">
        <f t="shared" si="4"/>
        <v>19.86461538</v>
      </c>
      <c r="AA196" s="74">
        <f t="shared" si="5"/>
        <v>12</v>
      </c>
      <c r="AB196" s="72">
        <v>10.0</v>
      </c>
      <c r="AC196" s="16">
        <f t="shared" si="6"/>
        <v>0</v>
      </c>
      <c r="AD196" s="76">
        <v>0.0</v>
      </c>
      <c r="AE196" s="75">
        <v>0.0</v>
      </c>
    </row>
    <row r="197" ht="15.75" customHeight="1">
      <c r="A197" s="61" t="s">
        <v>265</v>
      </c>
      <c r="B197" s="61" t="s">
        <v>200</v>
      </c>
      <c r="C197" s="61" t="s">
        <v>303</v>
      </c>
      <c r="D197" s="85" t="s">
        <v>407</v>
      </c>
      <c r="E197" s="64">
        <v>12.0</v>
      </c>
      <c r="H197" s="14" t="s">
        <v>301</v>
      </c>
      <c r="I197" s="14" t="s">
        <v>207</v>
      </c>
      <c r="J197" s="11" t="s">
        <v>407</v>
      </c>
      <c r="L197" s="69">
        <f t="shared" si="1"/>
        <v>0.09196581197</v>
      </c>
      <c r="M197" s="84" t="s">
        <v>483</v>
      </c>
      <c r="N197" s="84">
        <f t="shared" si="2"/>
        <v>14</v>
      </c>
      <c r="O197" s="71">
        <f t="shared" si="3"/>
        <v>15.45025641</v>
      </c>
      <c r="P197" s="71">
        <v>0.0</v>
      </c>
      <c r="Q197" s="71">
        <f t="shared" si="4"/>
        <v>15.45025641</v>
      </c>
      <c r="AA197" s="74">
        <f t="shared" si="5"/>
        <v>12</v>
      </c>
      <c r="AB197" s="72">
        <v>10.0</v>
      </c>
      <c r="AC197" s="16">
        <f t="shared" si="6"/>
        <v>0</v>
      </c>
      <c r="AD197" s="76">
        <v>0.0</v>
      </c>
      <c r="AE197" s="75">
        <v>0.0</v>
      </c>
    </row>
    <row r="198" ht="15.75" customHeight="1">
      <c r="A198" s="61" t="s">
        <v>265</v>
      </c>
      <c r="B198" s="61" t="s">
        <v>200</v>
      </c>
      <c r="C198" s="61" t="s">
        <v>303</v>
      </c>
      <c r="D198" s="85" t="s">
        <v>407</v>
      </c>
      <c r="E198" s="64">
        <v>12.0</v>
      </c>
      <c r="H198" s="14" t="s">
        <v>301</v>
      </c>
      <c r="I198" s="14" t="s">
        <v>207</v>
      </c>
      <c r="J198" s="11" t="s">
        <v>407</v>
      </c>
      <c r="L198" s="69">
        <f t="shared" si="1"/>
        <v>0.09196581197</v>
      </c>
      <c r="M198" s="84" t="s">
        <v>477</v>
      </c>
      <c r="N198" s="84">
        <f t="shared" si="2"/>
        <v>28</v>
      </c>
      <c r="O198" s="71">
        <f t="shared" si="3"/>
        <v>30.90051282</v>
      </c>
      <c r="P198" s="71">
        <v>0.0</v>
      </c>
      <c r="Q198" s="71">
        <f t="shared" si="4"/>
        <v>30.90051282</v>
      </c>
      <c r="AA198" s="74">
        <f t="shared" si="5"/>
        <v>12</v>
      </c>
      <c r="AB198" s="72">
        <v>10.0</v>
      </c>
      <c r="AC198" s="16">
        <f t="shared" si="6"/>
        <v>0</v>
      </c>
      <c r="AD198" s="76">
        <v>0.0</v>
      </c>
      <c r="AE198" s="75">
        <v>0.0</v>
      </c>
    </row>
    <row r="199" ht="15.75" customHeight="1">
      <c r="A199" s="61" t="s">
        <v>265</v>
      </c>
      <c r="B199" s="61" t="s">
        <v>200</v>
      </c>
      <c r="C199" s="61" t="s">
        <v>303</v>
      </c>
      <c r="D199" s="85" t="s">
        <v>411</v>
      </c>
      <c r="E199" s="64">
        <v>12.0</v>
      </c>
      <c r="H199" s="14" t="s">
        <v>301</v>
      </c>
      <c r="I199" s="14" t="s">
        <v>207</v>
      </c>
      <c r="J199" s="11" t="s">
        <v>411</v>
      </c>
      <c r="L199" s="69">
        <f t="shared" si="1"/>
        <v>0.09196581197</v>
      </c>
      <c r="M199" s="84" t="s">
        <v>485</v>
      </c>
      <c r="N199" s="84">
        <f t="shared" si="2"/>
        <v>10</v>
      </c>
      <c r="O199" s="71">
        <f t="shared" si="3"/>
        <v>11.03589744</v>
      </c>
      <c r="P199" s="71">
        <v>0.0</v>
      </c>
      <c r="Q199" s="71">
        <f t="shared" si="4"/>
        <v>11.03589744</v>
      </c>
      <c r="AA199" s="74">
        <f t="shared" si="5"/>
        <v>12</v>
      </c>
      <c r="AB199" s="72">
        <v>10.0</v>
      </c>
      <c r="AC199" s="16">
        <f t="shared" si="6"/>
        <v>0</v>
      </c>
      <c r="AD199" s="76">
        <v>0.0</v>
      </c>
      <c r="AE199" s="75">
        <v>0.0</v>
      </c>
    </row>
    <row r="200" ht="15.75" customHeight="1">
      <c r="A200" s="61" t="s">
        <v>265</v>
      </c>
      <c r="B200" s="61" t="s">
        <v>200</v>
      </c>
      <c r="C200" s="61" t="s">
        <v>303</v>
      </c>
      <c r="D200" s="85" t="s">
        <v>406</v>
      </c>
      <c r="E200" s="64">
        <v>12.0</v>
      </c>
      <c r="H200" s="14" t="s">
        <v>301</v>
      </c>
      <c r="I200" s="14" t="s">
        <v>207</v>
      </c>
      <c r="J200" s="11" t="s">
        <v>406</v>
      </c>
      <c r="L200" s="69">
        <f t="shared" si="1"/>
        <v>0.09196581197</v>
      </c>
      <c r="M200" s="84" t="s">
        <v>486</v>
      </c>
      <c r="N200" s="84">
        <f t="shared" si="2"/>
        <v>46</v>
      </c>
      <c r="O200" s="71">
        <f t="shared" si="3"/>
        <v>50.76512821</v>
      </c>
      <c r="P200" s="71">
        <v>0.0</v>
      </c>
      <c r="Q200" s="71">
        <f t="shared" si="4"/>
        <v>50.76512821</v>
      </c>
      <c r="AA200" s="74">
        <f t="shared" si="5"/>
        <v>12</v>
      </c>
      <c r="AB200" s="72">
        <v>10.0</v>
      </c>
      <c r="AC200" s="16">
        <f t="shared" si="6"/>
        <v>0</v>
      </c>
      <c r="AD200" s="76">
        <v>0.0</v>
      </c>
      <c r="AE200" s="75">
        <v>0.0</v>
      </c>
    </row>
    <row r="201" ht="15.75" customHeight="1">
      <c r="A201" s="61" t="s">
        <v>265</v>
      </c>
      <c r="B201" s="61" t="s">
        <v>200</v>
      </c>
      <c r="C201" s="61" t="s">
        <v>303</v>
      </c>
      <c r="D201" s="85" t="s">
        <v>466</v>
      </c>
      <c r="E201" s="64">
        <v>12.0</v>
      </c>
      <c r="H201" s="14" t="s">
        <v>301</v>
      </c>
      <c r="I201" s="14" t="s">
        <v>204</v>
      </c>
      <c r="J201" s="11" t="s">
        <v>466</v>
      </c>
      <c r="L201" s="69">
        <f t="shared" si="1"/>
        <v>0.09196581197</v>
      </c>
      <c r="M201" s="84" t="s">
        <v>480</v>
      </c>
      <c r="N201" s="84">
        <f t="shared" si="2"/>
        <v>50</v>
      </c>
      <c r="O201" s="71">
        <f t="shared" si="3"/>
        <v>55.17948718</v>
      </c>
      <c r="P201" s="71">
        <v>0.0</v>
      </c>
      <c r="Q201" s="71">
        <f t="shared" si="4"/>
        <v>55.17948718</v>
      </c>
      <c r="AA201" s="74">
        <f t="shared" si="5"/>
        <v>12</v>
      </c>
      <c r="AB201" s="72">
        <v>10.0</v>
      </c>
      <c r="AC201" s="16">
        <f t="shared" si="6"/>
        <v>0</v>
      </c>
      <c r="AD201" s="76">
        <v>0.0</v>
      </c>
      <c r="AE201" s="75">
        <v>0.0</v>
      </c>
    </row>
    <row r="202" ht="15.75" customHeight="1">
      <c r="A202" s="61" t="s">
        <v>265</v>
      </c>
      <c r="B202" s="61" t="s">
        <v>200</v>
      </c>
      <c r="C202" s="61" t="s">
        <v>303</v>
      </c>
      <c r="D202" s="85" t="s">
        <v>462</v>
      </c>
      <c r="E202" s="64">
        <v>12.0</v>
      </c>
      <c r="H202" s="14" t="s">
        <v>301</v>
      </c>
      <c r="I202" s="14" t="s">
        <v>204</v>
      </c>
      <c r="J202" s="11" t="s">
        <v>462</v>
      </c>
      <c r="L202" s="69">
        <f t="shared" si="1"/>
        <v>0.09196581197</v>
      </c>
      <c r="M202" s="84" t="s">
        <v>487</v>
      </c>
      <c r="N202" s="84">
        <f t="shared" si="2"/>
        <v>20</v>
      </c>
      <c r="O202" s="71">
        <f t="shared" si="3"/>
        <v>22.07179487</v>
      </c>
      <c r="P202" s="71">
        <v>0.0</v>
      </c>
      <c r="Q202" s="71">
        <f t="shared" si="4"/>
        <v>22.07179487</v>
      </c>
      <c r="AA202" s="74">
        <f t="shared" si="5"/>
        <v>12</v>
      </c>
      <c r="AB202" s="72">
        <v>10.0</v>
      </c>
      <c r="AC202" s="16">
        <f t="shared" si="6"/>
        <v>0</v>
      </c>
      <c r="AD202" s="76">
        <v>0.0</v>
      </c>
      <c r="AE202" s="75">
        <v>0.0</v>
      </c>
    </row>
    <row r="203" ht="15.75" customHeight="1">
      <c r="A203" s="61" t="s">
        <v>265</v>
      </c>
      <c r="B203" s="61" t="s">
        <v>200</v>
      </c>
      <c r="C203" s="61" t="s">
        <v>303</v>
      </c>
      <c r="D203" s="85" t="s">
        <v>463</v>
      </c>
      <c r="E203" s="64">
        <v>12.0</v>
      </c>
      <c r="H203" s="14" t="s">
        <v>301</v>
      </c>
      <c r="I203" s="14" t="s">
        <v>204</v>
      </c>
      <c r="J203" s="11" t="s">
        <v>463</v>
      </c>
      <c r="L203" s="69">
        <f t="shared" si="1"/>
        <v>0.09196581197</v>
      </c>
      <c r="M203" s="84" t="s">
        <v>486</v>
      </c>
      <c r="N203" s="84">
        <f t="shared" si="2"/>
        <v>46</v>
      </c>
      <c r="O203" s="71">
        <f t="shared" si="3"/>
        <v>50.76512821</v>
      </c>
      <c r="P203" s="71">
        <v>0.0</v>
      </c>
      <c r="Q203" s="71">
        <f t="shared" si="4"/>
        <v>50.76512821</v>
      </c>
      <c r="AA203" s="74">
        <f t="shared" si="5"/>
        <v>12</v>
      </c>
      <c r="AB203" s="72">
        <v>10.0</v>
      </c>
      <c r="AC203" s="16">
        <f t="shared" si="6"/>
        <v>0</v>
      </c>
      <c r="AD203" s="76">
        <v>0.0</v>
      </c>
      <c r="AE203" s="75">
        <v>0.0</v>
      </c>
    </row>
    <row r="204" ht="15.75" customHeight="1">
      <c r="A204" s="61" t="s">
        <v>265</v>
      </c>
      <c r="B204" s="61" t="s">
        <v>200</v>
      </c>
      <c r="C204" s="61" t="s">
        <v>303</v>
      </c>
      <c r="D204" s="85" t="s">
        <v>460</v>
      </c>
      <c r="E204" s="64">
        <v>12.0</v>
      </c>
      <c r="H204" s="14" t="s">
        <v>301</v>
      </c>
      <c r="I204" s="14" t="s">
        <v>204</v>
      </c>
      <c r="J204" s="11" t="s">
        <v>460</v>
      </c>
      <c r="L204" s="69">
        <f t="shared" si="1"/>
        <v>0.09196581197</v>
      </c>
      <c r="M204" s="84" t="s">
        <v>488</v>
      </c>
      <c r="N204" s="84">
        <f t="shared" si="2"/>
        <v>70</v>
      </c>
      <c r="O204" s="71">
        <f t="shared" si="3"/>
        <v>77.25128205</v>
      </c>
      <c r="P204" s="71">
        <v>0.0</v>
      </c>
      <c r="Q204" s="71">
        <f t="shared" si="4"/>
        <v>77.25128205</v>
      </c>
      <c r="AA204" s="74">
        <f t="shared" si="5"/>
        <v>12</v>
      </c>
      <c r="AB204" s="72">
        <v>10.0</v>
      </c>
      <c r="AC204" s="16">
        <f t="shared" si="6"/>
        <v>0</v>
      </c>
      <c r="AD204" s="76">
        <v>0.0</v>
      </c>
      <c r="AE204" s="75">
        <v>0.0</v>
      </c>
    </row>
    <row r="205" ht="15.75" customHeight="1">
      <c r="A205" s="61" t="s">
        <v>265</v>
      </c>
      <c r="B205" s="61" t="s">
        <v>200</v>
      </c>
      <c r="C205" s="61" t="s">
        <v>303</v>
      </c>
      <c r="D205" s="85" t="s">
        <v>442</v>
      </c>
      <c r="E205" s="64">
        <v>12.0</v>
      </c>
      <c r="H205" s="14" t="s">
        <v>301</v>
      </c>
      <c r="I205" s="14" t="s">
        <v>440</v>
      </c>
      <c r="J205" s="11" t="s">
        <v>442</v>
      </c>
      <c r="L205" s="69">
        <f t="shared" si="1"/>
        <v>0.09196581197</v>
      </c>
      <c r="M205" s="84" t="s">
        <v>485</v>
      </c>
      <c r="N205" s="84">
        <f t="shared" si="2"/>
        <v>10</v>
      </c>
      <c r="O205" s="71">
        <f t="shared" si="3"/>
        <v>11.03589744</v>
      </c>
      <c r="P205" s="71">
        <v>0.0</v>
      </c>
      <c r="Q205" s="71">
        <f t="shared" si="4"/>
        <v>11.03589744</v>
      </c>
      <c r="AA205" s="74">
        <f t="shared" si="5"/>
        <v>12</v>
      </c>
      <c r="AB205" s="72">
        <v>10.0</v>
      </c>
      <c r="AC205" s="16">
        <f t="shared" si="6"/>
        <v>0</v>
      </c>
      <c r="AD205" s="76">
        <v>0.0</v>
      </c>
      <c r="AE205" s="75">
        <v>0.0</v>
      </c>
    </row>
    <row r="206" ht="15.75" customHeight="1">
      <c r="A206" s="61" t="s">
        <v>265</v>
      </c>
      <c r="B206" s="61" t="s">
        <v>200</v>
      </c>
      <c r="C206" s="61" t="s">
        <v>303</v>
      </c>
      <c r="D206" s="85" t="s">
        <v>467</v>
      </c>
      <c r="E206" s="64">
        <v>12.0</v>
      </c>
      <c r="H206" s="14" t="s">
        <v>301</v>
      </c>
      <c r="I206" s="14" t="s">
        <v>200</v>
      </c>
      <c r="J206" s="11" t="s">
        <v>467</v>
      </c>
      <c r="L206" s="69">
        <f t="shared" si="1"/>
        <v>0.09196581197</v>
      </c>
      <c r="M206" s="84" t="s">
        <v>481</v>
      </c>
      <c r="N206" s="84">
        <f t="shared" si="2"/>
        <v>54</v>
      </c>
      <c r="O206" s="71">
        <f t="shared" si="3"/>
        <v>59.59384615</v>
      </c>
      <c r="P206" s="71">
        <v>0.0</v>
      </c>
      <c r="Q206" s="71">
        <f t="shared" si="4"/>
        <v>59.59384615</v>
      </c>
      <c r="AA206" s="74">
        <f t="shared" si="5"/>
        <v>12</v>
      </c>
      <c r="AB206" s="72">
        <v>10.0</v>
      </c>
      <c r="AC206" s="16">
        <f t="shared" si="6"/>
        <v>0</v>
      </c>
      <c r="AD206" s="76">
        <v>0.0</v>
      </c>
      <c r="AE206" s="75">
        <v>0.0</v>
      </c>
    </row>
    <row r="207" ht="15.75" customHeight="1">
      <c r="A207" s="61" t="s">
        <v>265</v>
      </c>
      <c r="B207" s="61" t="s">
        <v>200</v>
      </c>
      <c r="C207" s="61" t="s">
        <v>303</v>
      </c>
      <c r="D207" s="85" t="s">
        <v>468</v>
      </c>
      <c r="E207" s="64">
        <v>12.0</v>
      </c>
      <c r="H207" s="14" t="s">
        <v>301</v>
      </c>
      <c r="I207" s="14" t="s">
        <v>200</v>
      </c>
      <c r="J207" s="11" t="s">
        <v>468</v>
      </c>
      <c r="L207" s="69">
        <f t="shared" si="1"/>
        <v>0.09196581197</v>
      </c>
      <c r="M207" s="84" t="s">
        <v>489</v>
      </c>
      <c r="N207" s="84">
        <f t="shared" si="2"/>
        <v>6</v>
      </c>
      <c r="O207" s="71">
        <f t="shared" si="3"/>
        <v>6.621538462</v>
      </c>
      <c r="P207" s="71">
        <v>0.0</v>
      </c>
      <c r="Q207" s="71">
        <f t="shared" si="4"/>
        <v>6.621538462</v>
      </c>
      <c r="AA207" s="74">
        <f t="shared" si="5"/>
        <v>12</v>
      </c>
      <c r="AB207" s="72">
        <v>10.0</v>
      </c>
      <c r="AC207" s="16">
        <f t="shared" si="6"/>
        <v>0</v>
      </c>
      <c r="AD207" s="76">
        <v>0.0</v>
      </c>
      <c r="AE207" s="75">
        <v>0.0</v>
      </c>
    </row>
    <row r="208" ht="15.75" customHeight="1">
      <c r="A208" s="61" t="s">
        <v>265</v>
      </c>
      <c r="B208" s="61" t="s">
        <v>200</v>
      </c>
      <c r="C208" s="61" t="s">
        <v>303</v>
      </c>
      <c r="D208" s="85" t="s">
        <v>469</v>
      </c>
      <c r="E208" s="64">
        <v>12.0</v>
      </c>
      <c r="H208" s="14" t="s">
        <v>301</v>
      </c>
      <c r="I208" s="14" t="s">
        <v>200</v>
      </c>
      <c r="J208" s="11" t="s">
        <v>469</v>
      </c>
      <c r="L208" s="69">
        <f t="shared" si="1"/>
        <v>0.09196581197</v>
      </c>
      <c r="M208" s="84" t="s">
        <v>490</v>
      </c>
      <c r="N208" s="84">
        <f t="shared" si="2"/>
        <v>4</v>
      </c>
      <c r="O208" s="71">
        <f t="shared" si="3"/>
        <v>4.414358974</v>
      </c>
      <c r="P208" s="71">
        <v>0.0</v>
      </c>
      <c r="Q208" s="71">
        <f t="shared" si="4"/>
        <v>4.414358974</v>
      </c>
      <c r="AA208" s="74">
        <f t="shared" si="5"/>
        <v>12</v>
      </c>
      <c r="AB208" s="72">
        <v>10.0</v>
      </c>
      <c r="AC208" s="16">
        <f t="shared" si="6"/>
        <v>0</v>
      </c>
      <c r="AD208" s="76">
        <v>0.0</v>
      </c>
      <c r="AE208" s="75">
        <v>0.0</v>
      </c>
    </row>
    <row r="209" ht="15.75" customHeight="1">
      <c r="A209" s="61" t="s">
        <v>265</v>
      </c>
      <c r="B209" s="61" t="s">
        <v>200</v>
      </c>
      <c r="C209" s="61" t="s">
        <v>303</v>
      </c>
      <c r="D209" s="85" t="s">
        <v>470</v>
      </c>
      <c r="E209" s="64">
        <v>12.0</v>
      </c>
      <c r="H209" s="14" t="s">
        <v>301</v>
      </c>
      <c r="I209" s="14" t="s">
        <v>200</v>
      </c>
      <c r="J209" s="11" t="s">
        <v>470</v>
      </c>
      <c r="L209" s="69">
        <f t="shared" si="1"/>
        <v>0.09196581197</v>
      </c>
      <c r="M209" s="84" t="s">
        <v>479</v>
      </c>
      <c r="N209" s="84">
        <f t="shared" si="2"/>
        <v>30</v>
      </c>
      <c r="O209" s="71">
        <f t="shared" si="3"/>
        <v>33.10769231</v>
      </c>
      <c r="P209" s="71">
        <v>0.0</v>
      </c>
      <c r="Q209" s="71">
        <f t="shared" si="4"/>
        <v>33.10769231</v>
      </c>
      <c r="AA209" s="74">
        <f t="shared" si="5"/>
        <v>12</v>
      </c>
      <c r="AB209" s="72">
        <v>10.0</v>
      </c>
      <c r="AC209" s="16">
        <f t="shared" si="6"/>
        <v>0</v>
      </c>
      <c r="AD209" s="76">
        <v>0.0</v>
      </c>
      <c r="AE209" s="75">
        <v>0.0</v>
      </c>
    </row>
    <row r="210" ht="15.75" customHeight="1">
      <c r="A210" s="61" t="s">
        <v>265</v>
      </c>
      <c r="B210" s="61" t="s">
        <v>200</v>
      </c>
      <c r="C210" s="61" t="s">
        <v>303</v>
      </c>
      <c r="D210" s="85" t="s">
        <v>471</v>
      </c>
      <c r="E210" s="64">
        <v>12.0</v>
      </c>
      <c r="H210" s="14" t="s">
        <v>301</v>
      </c>
      <c r="I210" s="14" t="s">
        <v>440</v>
      </c>
      <c r="J210" s="11" t="s">
        <v>471</v>
      </c>
      <c r="L210" s="69">
        <f t="shared" si="1"/>
        <v>0.09196581197</v>
      </c>
      <c r="M210" s="84" t="s">
        <v>491</v>
      </c>
      <c r="N210" s="84">
        <f t="shared" si="2"/>
        <v>34</v>
      </c>
      <c r="O210" s="71">
        <f t="shared" si="3"/>
        <v>37.52205128</v>
      </c>
      <c r="P210" s="71">
        <v>0.0</v>
      </c>
      <c r="Q210" s="71">
        <f t="shared" si="4"/>
        <v>37.52205128</v>
      </c>
      <c r="AA210" s="74">
        <f t="shared" si="5"/>
        <v>12</v>
      </c>
      <c r="AB210" s="72">
        <v>10.0</v>
      </c>
      <c r="AC210" s="16">
        <f t="shared" si="6"/>
        <v>0</v>
      </c>
      <c r="AD210" s="76">
        <v>0.0</v>
      </c>
      <c r="AE210" s="75">
        <v>0.0</v>
      </c>
    </row>
    <row r="211" ht="15.75" customHeight="1">
      <c r="A211" s="61" t="s">
        <v>265</v>
      </c>
      <c r="B211" s="61" t="s">
        <v>200</v>
      </c>
      <c r="C211" s="61" t="s">
        <v>303</v>
      </c>
      <c r="D211" s="85" t="s">
        <v>472</v>
      </c>
      <c r="E211" s="64">
        <v>12.0</v>
      </c>
      <c r="H211" s="14" t="s">
        <v>301</v>
      </c>
      <c r="I211" s="14" t="s">
        <v>440</v>
      </c>
      <c r="J211" s="11" t="s">
        <v>472</v>
      </c>
      <c r="L211" s="69">
        <f t="shared" si="1"/>
        <v>0.09196581197</v>
      </c>
      <c r="M211" s="84" t="s">
        <v>492</v>
      </c>
      <c r="N211" s="84">
        <f t="shared" si="2"/>
        <v>74</v>
      </c>
      <c r="O211" s="71">
        <f t="shared" si="3"/>
        <v>81.66564103</v>
      </c>
      <c r="P211" s="71">
        <v>0.0</v>
      </c>
      <c r="Q211" s="71">
        <f t="shared" si="4"/>
        <v>81.66564103</v>
      </c>
      <c r="AA211" s="74">
        <f t="shared" si="5"/>
        <v>12</v>
      </c>
      <c r="AB211" s="72">
        <v>10.0</v>
      </c>
      <c r="AC211" s="16">
        <f t="shared" si="6"/>
        <v>0</v>
      </c>
      <c r="AD211" s="76">
        <v>0.0</v>
      </c>
      <c r="AE211" s="75">
        <v>0.0</v>
      </c>
    </row>
    <row r="212" ht="15.75" customHeight="1">
      <c r="A212" s="61" t="s">
        <v>265</v>
      </c>
      <c r="B212" s="61" t="s">
        <v>200</v>
      </c>
      <c r="C212" s="61" t="s">
        <v>303</v>
      </c>
      <c r="D212" s="85" t="s">
        <v>473</v>
      </c>
      <c r="E212" s="64">
        <v>12.0</v>
      </c>
      <c r="H212" s="14" t="s">
        <v>301</v>
      </c>
      <c r="I212" s="14" t="s">
        <v>206</v>
      </c>
      <c r="J212" s="11" t="s">
        <v>473</v>
      </c>
      <c r="L212" s="69">
        <f t="shared" si="1"/>
        <v>0.09196581197</v>
      </c>
      <c r="M212" s="84" t="s">
        <v>493</v>
      </c>
      <c r="N212" s="84">
        <f t="shared" si="2"/>
        <v>0</v>
      </c>
      <c r="O212" s="71">
        <f t="shared" si="3"/>
        <v>0</v>
      </c>
      <c r="P212" s="71">
        <v>0.0</v>
      </c>
      <c r="Q212" s="71">
        <f t="shared" si="4"/>
        <v>0</v>
      </c>
      <c r="AA212" s="74">
        <f t="shared" si="5"/>
        <v>12</v>
      </c>
      <c r="AB212" s="72">
        <v>10.0</v>
      </c>
      <c r="AC212" s="16">
        <f t="shared" si="6"/>
        <v>0</v>
      </c>
      <c r="AD212" s="76">
        <v>0.0</v>
      </c>
      <c r="AE212" s="75">
        <v>0.0</v>
      </c>
    </row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6" width="12.63"/>
  </cols>
  <sheetData>
    <row r="1"/>
    <row r="2"/>
    <row r="3"/>
    <row r="4"/>
    <row r="5"/>
    <row r="6"/>
    <row r="7"/>
    <row r="8"/>
    <row r="9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>
      <c r="L1" s="11" t="s">
        <v>494</v>
      </c>
      <c r="O1" s="11" t="s">
        <v>495</v>
      </c>
      <c r="P1" s="11" t="s">
        <v>496</v>
      </c>
      <c r="Q1" s="11" t="s">
        <v>497</v>
      </c>
    </row>
    <row r="2">
      <c r="L2" s="11">
        <f t="shared" ref="L2:L11" si="1">SUM(B2:K2)</f>
        <v>51</v>
      </c>
      <c r="O2" s="11" t="s">
        <v>498</v>
      </c>
      <c r="P2" s="11">
        <v>0.0</v>
      </c>
      <c r="Q2" s="11">
        <v>0.0</v>
      </c>
    </row>
    <row r="3">
      <c r="L3" s="11">
        <f t="shared" si="1"/>
        <v>40</v>
      </c>
      <c r="O3" s="11" t="s">
        <v>499</v>
      </c>
      <c r="P3" s="11">
        <v>0.0</v>
      </c>
      <c r="Q3" s="11">
        <v>10.0</v>
      </c>
    </row>
    <row r="4">
      <c r="L4" s="11">
        <f t="shared" si="1"/>
        <v>20</v>
      </c>
      <c r="O4" s="11" t="s">
        <v>500</v>
      </c>
      <c r="P4" s="11">
        <v>10.0</v>
      </c>
      <c r="Q4" s="11">
        <v>10.0</v>
      </c>
    </row>
    <row r="5">
      <c r="L5" s="11">
        <f t="shared" si="1"/>
        <v>65</v>
      </c>
      <c r="O5" s="11" t="s">
        <v>501</v>
      </c>
      <c r="P5" s="11">
        <v>10.0</v>
      </c>
      <c r="Q5" s="11">
        <v>60.0</v>
      </c>
    </row>
    <row r="6">
      <c r="L6" s="11">
        <f t="shared" si="1"/>
        <v>40</v>
      </c>
      <c r="O6" s="11" t="s">
        <v>502</v>
      </c>
      <c r="P6" s="11">
        <v>20.0</v>
      </c>
      <c r="Q6" s="11">
        <v>80.0</v>
      </c>
    </row>
    <row r="7">
      <c r="L7" s="11">
        <f t="shared" si="1"/>
        <v>46</v>
      </c>
      <c r="O7" s="11" t="s">
        <v>503</v>
      </c>
      <c r="P7" s="11">
        <v>44.0</v>
      </c>
      <c r="Q7" s="11">
        <v>0.0</v>
      </c>
    </row>
    <row r="8">
      <c r="L8" s="11">
        <f t="shared" si="1"/>
        <v>70</v>
      </c>
      <c r="O8" s="11" t="s">
        <v>504</v>
      </c>
      <c r="P8" s="11">
        <v>92.0</v>
      </c>
      <c r="Q8" s="11">
        <v>0.0</v>
      </c>
    </row>
    <row r="9">
      <c r="L9" s="11">
        <f t="shared" si="1"/>
        <v>44</v>
      </c>
      <c r="O9" s="11" t="s">
        <v>505</v>
      </c>
      <c r="P9" s="11">
        <v>100.0</v>
      </c>
      <c r="Q9" s="11">
        <v>60.0</v>
      </c>
    </row>
    <row r="10">
      <c r="L10" s="11">
        <f t="shared" si="1"/>
        <v>40</v>
      </c>
      <c r="O10" s="11" t="s">
        <v>506</v>
      </c>
      <c r="P10" s="11">
        <v>100.0</v>
      </c>
      <c r="Q10" s="11">
        <v>120.0</v>
      </c>
    </row>
    <row r="11">
      <c r="L11" s="11">
        <f t="shared" si="1"/>
        <v>90</v>
      </c>
      <c r="O11" s="11" t="s">
        <v>507</v>
      </c>
      <c r="P11" s="11">
        <v>130.0</v>
      </c>
      <c r="Q11" s="11">
        <v>0.0</v>
      </c>
    </row>
    <row r="12">
      <c r="B12" s="11">
        <f t="shared" ref="B12:K12" si="2">SUM(B2:B11)</f>
        <v>20</v>
      </c>
      <c r="C12" s="11">
        <f t="shared" si="2"/>
        <v>100</v>
      </c>
      <c r="D12" s="11">
        <f t="shared" si="2"/>
        <v>10</v>
      </c>
      <c r="E12" s="11">
        <f t="shared" si="2"/>
        <v>0</v>
      </c>
      <c r="F12" s="11">
        <f t="shared" si="2"/>
        <v>44</v>
      </c>
      <c r="G12" s="11">
        <f t="shared" si="2"/>
        <v>92</v>
      </c>
      <c r="H12" s="11">
        <f t="shared" si="2"/>
        <v>0</v>
      </c>
      <c r="I12" s="11">
        <f t="shared" si="2"/>
        <v>100</v>
      </c>
      <c r="J12" s="11">
        <f t="shared" si="2"/>
        <v>10</v>
      </c>
      <c r="K12" s="11">
        <f t="shared" si="2"/>
        <v>130</v>
      </c>
    </row>
    <row r="21" ht="15.75" customHeight="1"/>
    <row r="22" ht="15.75" customHeight="1"/>
    <row r="23" ht="15.75" customHeight="1"/>
    <row r="24" ht="15.75" customHeight="1"/>
    <row r="25" ht="15.75" customHeight="1">
      <c r="L25" s="11" t="s">
        <v>518</v>
      </c>
    </row>
    <row r="26" ht="15.75" customHeight="1">
      <c r="L26" s="11">
        <f t="shared" ref="L26:L35" si="3">SUM(B26:K26)</f>
        <v>20</v>
      </c>
    </row>
    <row r="27" ht="15.75" customHeight="1">
      <c r="L27" s="11">
        <f t="shared" si="3"/>
        <v>10</v>
      </c>
    </row>
    <row r="28" ht="15.75" customHeight="1">
      <c r="L28" s="11">
        <f t="shared" si="3"/>
        <v>50</v>
      </c>
    </row>
    <row r="29" ht="15.75" customHeight="1">
      <c r="L29" s="11">
        <f t="shared" si="3"/>
        <v>20</v>
      </c>
    </row>
    <row r="30" ht="15.75" customHeight="1">
      <c r="L30" s="11">
        <f t="shared" si="3"/>
        <v>110</v>
      </c>
    </row>
    <row r="31" ht="15.75" customHeight="1">
      <c r="L31" s="11">
        <f t="shared" si="3"/>
        <v>0</v>
      </c>
    </row>
    <row r="32" ht="15.75" customHeight="1">
      <c r="L32" s="11">
        <f t="shared" si="3"/>
        <v>10</v>
      </c>
    </row>
    <row r="33" ht="15.75" customHeight="1">
      <c r="L33" s="11">
        <f t="shared" si="3"/>
        <v>10</v>
      </c>
    </row>
    <row r="34" ht="15.75" customHeight="1">
      <c r="L34" s="11">
        <f t="shared" si="3"/>
        <v>40</v>
      </c>
    </row>
    <row r="35" ht="15.75" customHeight="1">
      <c r="L35" s="11">
        <f t="shared" si="3"/>
        <v>70</v>
      </c>
    </row>
    <row r="36" ht="15.75" customHeight="1">
      <c r="B36" s="11">
        <f t="shared" ref="B36:K36" si="4">SUM(B26:B35)</f>
        <v>80</v>
      </c>
      <c r="C36" s="11">
        <f t="shared" si="4"/>
        <v>60</v>
      </c>
      <c r="D36" s="11">
        <f t="shared" si="4"/>
        <v>10</v>
      </c>
      <c r="E36" s="11">
        <f t="shared" si="4"/>
        <v>0</v>
      </c>
      <c r="F36" s="11">
        <f t="shared" si="4"/>
        <v>0</v>
      </c>
      <c r="G36" s="11">
        <f t="shared" si="4"/>
        <v>0</v>
      </c>
      <c r="H36" s="11">
        <f t="shared" si="4"/>
        <v>10</v>
      </c>
      <c r="I36" s="11">
        <f t="shared" si="4"/>
        <v>120</v>
      </c>
      <c r="J36" s="11">
        <f t="shared" si="4"/>
        <v>60</v>
      </c>
      <c r="K36" s="11">
        <f t="shared" si="4"/>
        <v>0</v>
      </c>
    </row>
    <row r="37" ht="15.75" customHeight="1">
      <c r="B37" s="11">
        <v>80.0</v>
      </c>
      <c r="C37" s="11">
        <v>60.0</v>
      </c>
      <c r="D37" s="11">
        <v>10.0</v>
      </c>
      <c r="E37" s="11">
        <v>0.0</v>
      </c>
      <c r="F37" s="11">
        <v>0.0</v>
      </c>
      <c r="G37" s="11">
        <v>0.0</v>
      </c>
      <c r="H37" s="11">
        <v>10.0</v>
      </c>
      <c r="I37" s="11">
        <v>120.0</v>
      </c>
      <c r="J37" s="11">
        <v>60.0</v>
      </c>
      <c r="K37" s="11">
        <v>0.0</v>
      </c>
    </row>
    <row r="38" ht="15.75" customHeight="1"/>
    <row r="39" ht="15.75" customHeight="1"/>
    <row r="40" ht="15.75" customHeight="1">
      <c r="A40" s="49" t="s">
        <v>65</v>
      </c>
      <c r="B40" s="11" t="s">
        <v>519</v>
      </c>
      <c r="C40" s="11" t="s">
        <v>518</v>
      </c>
    </row>
    <row r="41" ht="15.75" customHeight="1">
      <c r="A41" s="49">
        <v>44217.0</v>
      </c>
      <c r="B41" s="11">
        <v>51.0</v>
      </c>
      <c r="C41" s="11">
        <v>20.0</v>
      </c>
    </row>
    <row r="42" ht="15.75" customHeight="1">
      <c r="A42" s="49">
        <v>44248.0</v>
      </c>
      <c r="B42" s="11">
        <v>40.0</v>
      </c>
      <c r="C42" s="11">
        <v>10.0</v>
      </c>
    </row>
    <row r="43" ht="15.75" customHeight="1">
      <c r="A43" s="49">
        <v>44276.0</v>
      </c>
      <c r="B43" s="11">
        <v>20.0</v>
      </c>
      <c r="C43" s="11">
        <v>50.0</v>
      </c>
    </row>
    <row r="44" ht="15.75" customHeight="1">
      <c r="A44" s="49">
        <v>44307.0</v>
      </c>
      <c r="B44" s="11">
        <v>65.0</v>
      </c>
      <c r="C44" s="11">
        <v>20.0</v>
      </c>
    </row>
    <row r="45" ht="15.75" customHeight="1">
      <c r="A45" s="49">
        <v>44337.0</v>
      </c>
      <c r="B45" s="11">
        <v>40.0</v>
      </c>
      <c r="C45" s="11">
        <v>110.0</v>
      </c>
    </row>
    <row r="46" ht="15.75" customHeight="1">
      <c r="A46" s="49">
        <v>44368.0</v>
      </c>
      <c r="B46" s="11">
        <v>46.0</v>
      </c>
      <c r="C46" s="11">
        <v>0.0</v>
      </c>
    </row>
    <row r="47" ht="15.75" customHeight="1">
      <c r="A47" s="49">
        <v>44398.0</v>
      </c>
      <c r="B47" s="11">
        <v>70.0</v>
      </c>
      <c r="C47" s="11">
        <v>10.0</v>
      </c>
    </row>
    <row r="48" ht="15.75" customHeight="1">
      <c r="A48" s="49">
        <v>44429.0</v>
      </c>
      <c r="B48" s="11">
        <v>44.0</v>
      </c>
      <c r="C48" s="11">
        <v>10.0</v>
      </c>
    </row>
    <row r="49" ht="15.75" customHeight="1">
      <c r="A49" s="49">
        <v>44460.0</v>
      </c>
      <c r="B49" s="11">
        <v>40.0</v>
      </c>
      <c r="C49" s="11">
        <v>40.0</v>
      </c>
    </row>
    <row r="50" ht="15.75" customHeight="1">
      <c r="A50" s="49">
        <v>44490.0</v>
      </c>
      <c r="B50" s="11">
        <v>90.0</v>
      </c>
      <c r="C50" s="11">
        <v>70.0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O$1:$Q$11"/>
  <printOptions/>
  <pageMargins bottom="0.75" footer="0.0" header="0.0" left="0.7" right="0.7" top="0.75"/>
  <pageSetup orientation="landscape"/>
  <drawing r:id="rId3"/>
</worksheet>
</file>