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Othman SALAHI\Desktop\Revision\Analyse De Données\"/>
    </mc:Choice>
  </mc:AlternateContent>
  <xr:revisionPtr revIDLastSave="0" documentId="13_ncr:1_{AA1E989E-416B-4A4C-839D-CF1EADF3D414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3" l="1"/>
  <c r="I17" i="3"/>
  <c r="J17" i="3"/>
  <c r="I18" i="3"/>
  <c r="J18" i="3"/>
  <c r="I19" i="3"/>
  <c r="J19" i="3"/>
  <c r="I20" i="3"/>
  <c r="J20" i="3"/>
  <c r="H18" i="3"/>
  <c r="H19" i="3"/>
  <c r="H20" i="3"/>
  <c r="H17" i="3"/>
  <c r="M10" i="3"/>
  <c r="N10" i="3"/>
  <c r="M11" i="3"/>
  <c r="N11" i="3"/>
  <c r="M12" i="3"/>
  <c r="N12" i="3"/>
  <c r="M13" i="3"/>
  <c r="N13" i="3"/>
  <c r="L11" i="3"/>
  <c r="L12" i="3"/>
  <c r="L13" i="3"/>
  <c r="L10" i="3"/>
  <c r="I10" i="3"/>
  <c r="J10" i="3"/>
  <c r="I11" i="3"/>
  <c r="J11" i="3"/>
  <c r="I12" i="3"/>
  <c r="J12" i="3"/>
  <c r="I13" i="3"/>
  <c r="J13" i="3"/>
  <c r="H11" i="3"/>
  <c r="H12" i="3"/>
  <c r="H13" i="3"/>
  <c r="H10" i="3"/>
  <c r="D11" i="3"/>
  <c r="D12" i="3"/>
  <c r="D13" i="3"/>
  <c r="D10" i="3"/>
  <c r="C11" i="3"/>
  <c r="C12" i="3"/>
  <c r="C13" i="3"/>
  <c r="C10" i="3"/>
  <c r="B10" i="3"/>
  <c r="B11" i="3"/>
  <c r="B12" i="3"/>
  <c r="B13" i="3"/>
  <c r="E6" i="3"/>
  <c r="E5" i="3"/>
  <c r="E4" i="3"/>
  <c r="E3" i="3"/>
  <c r="E2" i="3"/>
  <c r="D6" i="3"/>
  <c r="C6" i="3"/>
  <c r="B14" i="2"/>
  <c r="B10" i="2"/>
  <c r="B9" i="2"/>
  <c r="B8" i="2"/>
  <c r="E16" i="2"/>
  <c r="E17" i="2"/>
  <c r="E15" i="2"/>
  <c r="F11" i="2"/>
  <c r="F12" i="2" s="1"/>
  <c r="F17" i="2" l="1"/>
  <c r="F16" i="2"/>
  <c r="F15" i="2"/>
  <c r="F18" i="2" s="1"/>
  <c r="F19" i="2" s="1"/>
  <c r="D15" i="1" l="1"/>
  <c r="D14" i="1"/>
  <c r="H9" i="1"/>
  <c r="H3" i="1"/>
  <c r="H4" i="1"/>
  <c r="H5" i="1"/>
  <c r="H6" i="1"/>
  <c r="H7" i="1"/>
  <c r="H8" i="1"/>
  <c r="H2" i="1"/>
  <c r="F3" i="1"/>
  <c r="F4" i="1"/>
  <c r="G4" i="1" s="1"/>
  <c r="F5" i="1"/>
  <c r="F6" i="1"/>
  <c r="F7" i="1"/>
  <c r="F8" i="1"/>
  <c r="G8" i="1" s="1"/>
  <c r="F2" i="1"/>
  <c r="G2" i="1" s="1"/>
  <c r="D13" i="1"/>
  <c r="G3" i="1"/>
  <c r="G5" i="1"/>
  <c r="G6" i="1"/>
  <c r="G7" i="1"/>
  <c r="E9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<sst xmlns="http://schemas.openxmlformats.org/spreadsheetml/2006/main" count="63" uniqueCount="49">
  <si>
    <t>Tranche de Montant de Commandes (€)</t>
  </si>
  <si>
    <t>Fréquence Absolue (Nombre de Commandes)</t>
  </si>
  <si>
    <t>Fréquence Relative (%)</t>
  </si>
  <si>
    <t>0 - 50</t>
  </si>
  <si>
    <t>51 - 100</t>
  </si>
  <si>
    <t>101 - 150</t>
  </si>
  <si>
    <t>151 - 200</t>
  </si>
  <si>
    <t>201 - 250</t>
  </si>
  <si>
    <t>251 - 300</t>
  </si>
  <si>
    <t>301 +</t>
  </si>
  <si>
    <t>Total</t>
  </si>
  <si>
    <t>xi</t>
  </si>
  <si>
    <t>fi * xi</t>
  </si>
  <si>
    <t>xi - X</t>
  </si>
  <si>
    <t>(xi - X)^2</t>
  </si>
  <si>
    <t>moyenne</t>
  </si>
  <si>
    <t>variance</t>
  </si>
  <si>
    <t>fi(xi - X)^2</t>
  </si>
  <si>
    <t>ecart-type</t>
  </si>
  <si>
    <t>Faible</t>
  </si>
  <si>
    <t xml:space="preserve">         Modéré</t>
  </si>
  <si>
    <t xml:space="preserve">        Intense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</si>
  <si>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</si>
  <si>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</si>
  <si>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</si>
  <si>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</si>
  <si>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</si>
  <si>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</si>
  <si>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</si>
  <si>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</si>
  <si>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</si>
  <si>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</si>
  <si>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</si>
  <si>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</si>
  <si>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</si>
  <si>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</si>
  <si>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</si>
  <si>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</si>
  <si>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</si>
  <si>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X - G</t>
  </si>
  <si>
    <t>Motif_Retour</t>
  </si>
  <si>
    <t>Vêtements</t>
  </si>
  <si>
    <t>Accessoires</t>
  </si>
  <si>
    <t>Chaussures</t>
  </si>
  <si>
    <t>Taille</t>
  </si>
  <si>
    <t>Couleur</t>
  </si>
  <si>
    <t>Défectueux</t>
  </si>
  <si>
    <t>Autre</t>
  </si>
  <si>
    <t>Vo - 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</si>
</sst>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E14" sqref="E14"/>
    </sheetView>
  </sheetViews>
  <sheetFormatPr defaultRowHeight="15" x14ac:dyDescent="0.25"/>
  <cols>
    <col min="2" max="2" width="40.85546875" customWidth="1"/>
    <col min="3" max="3" width="32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14</v>
      </c>
      <c r="H1" t="s">
        <v>17</v>
      </c>
    </row>
    <row r="2" spans="1:8" x14ac:dyDescent="0.25">
      <c r="A2" t="s">
        <v>3</v>
      </c>
      <c r="B2">
        <v>3</v>
      </c>
      <c r="C2" s="1">
        <v>0.15</v>
      </c>
      <c r="D2">
        <v>25</v>
      </c>
      <c r="E2">
        <f>D2*B2</f>
        <v>75</v>
      </c>
      <c r="F2">
        <f>D2-D$13</f>
        <v>-135.42500000000001</v>
      </c>
      <c r="G2">
        <f>F2*F2</f>
        <v>18339.930625000005</v>
      </c>
      <c r="H2">
        <f>B2*G2</f>
        <v>55019.79187500001</v>
      </c>
    </row>
    <row r="3" spans="1:8" x14ac:dyDescent="0.25">
      <c r="A3" t="s">
        <v>4</v>
      </c>
      <c r="B3">
        <v>2</v>
      </c>
      <c r="C3" s="1">
        <v>0.1</v>
      </c>
      <c r="D3">
        <v>75.5</v>
      </c>
      <c r="E3">
        <f t="shared" ref="E3:E8" si="0">D3*B3</f>
        <v>151</v>
      </c>
      <c r="F3">
        <f t="shared" ref="F3:F8" si="1">D3-D$13</f>
        <v>-84.925000000000011</v>
      </c>
      <c r="G3">
        <f t="shared" ref="G3:G8" si="2">F3*F3</f>
        <v>7212.2556250000016</v>
      </c>
      <c r="H3">
        <f t="shared" ref="H3:H8" si="3">B3*G3</f>
        <v>14424.511250000003</v>
      </c>
    </row>
    <row r="4" spans="1:8" x14ac:dyDescent="0.25">
      <c r="A4" t="s">
        <v>5</v>
      </c>
      <c r="B4">
        <v>4</v>
      </c>
      <c r="C4" s="1">
        <v>0.2</v>
      </c>
      <c r="D4">
        <v>125.5</v>
      </c>
      <c r="E4">
        <f t="shared" si="0"/>
        <v>502</v>
      </c>
      <c r="F4">
        <f t="shared" si="1"/>
        <v>-34.925000000000011</v>
      </c>
      <c r="G4">
        <f t="shared" si="2"/>
        <v>1219.7556250000007</v>
      </c>
      <c r="H4">
        <f t="shared" si="3"/>
        <v>4879.0225000000028</v>
      </c>
    </row>
    <row r="5" spans="1:8" x14ac:dyDescent="0.25">
      <c r="A5" t="s">
        <v>6</v>
      </c>
      <c r="B5">
        <v>4</v>
      </c>
      <c r="C5" s="1">
        <v>0.2</v>
      </c>
      <c r="D5">
        <v>175.5</v>
      </c>
      <c r="E5">
        <f t="shared" si="0"/>
        <v>702</v>
      </c>
      <c r="F5">
        <f t="shared" si="1"/>
        <v>15.074999999999989</v>
      </c>
      <c r="G5">
        <f t="shared" si="2"/>
        <v>227.25562499999967</v>
      </c>
      <c r="H5">
        <f t="shared" si="3"/>
        <v>909.02249999999867</v>
      </c>
    </row>
    <row r="6" spans="1:8" x14ac:dyDescent="0.25">
      <c r="A6" t="s">
        <v>7</v>
      </c>
      <c r="B6">
        <v>4</v>
      </c>
      <c r="C6" s="1">
        <v>0.2</v>
      </c>
      <c r="D6">
        <v>225.5</v>
      </c>
      <c r="E6">
        <f t="shared" si="0"/>
        <v>902</v>
      </c>
      <c r="F6">
        <f t="shared" si="1"/>
        <v>65.074999999999989</v>
      </c>
      <c r="G6">
        <f t="shared" si="2"/>
        <v>4234.7556249999989</v>
      </c>
      <c r="H6">
        <f t="shared" si="3"/>
        <v>16939.022499999995</v>
      </c>
    </row>
    <row r="7" spans="1:8" x14ac:dyDescent="0.25">
      <c r="A7" t="s">
        <v>8</v>
      </c>
      <c r="B7">
        <v>2</v>
      </c>
      <c r="C7" s="1">
        <v>0.1</v>
      </c>
      <c r="D7">
        <v>275.5</v>
      </c>
      <c r="E7">
        <f t="shared" si="0"/>
        <v>551</v>
      </c>
      <c r="F7">
        <f t="shared" si="1"/>
        <v>115.07499999999999</v>
      </c>
      <c r="G7">
        <f t="shared" si="2"/>
        <v>13242.255624999998</v>
      </c>
      <c r="H7">
        <f t="shared" si="3"/>
        <v>26484.511249999996</v>
      </c>
    </row>
    <row r="8" spans="1:8" x14ac:dyDescent="0.25">
      <c r="A8" t="s">
        <v>9</v>
      </c>
      <c r="B8">
        <v>1</v>
      </c>
      <c r="C8" s="1">
        <v>0.05</v>
      </c>
      <c r="D8">
        <v>325.5</v>
      </c>
      <c r="E8">
        <f t="shared" si="0"/>
        <v>325.5</v>
      </c>
      <c r="F8">
        <f t="shared" si="1"/>
        <v>165.07499999999999</v>
      </c>
      <c r="G8">
        <f t="shared" si="2"/>
        <v>27249.755624999998</v>
      </c>
      <c r="H8">
        <f t="shared" si="3"/>
        <v>27249.755624999998</v>
      </c>
    </row>
    <row r="9" spans="1:8" x14ac:dyDescent="0.25">
      <c r="A9" t="s">
        <v>10</v>
      </c>
      <c r="B9">
        <v>20</v>
      </c>
      <c r="C9" s="1">
        <v>1</v>
      </c>
      <c r="E9">
        <f>SUM(E2:E8)</f>
        <v>3208.5</v>
      </c>
      <c r="H9">
        <f>SUM(H2:H8)</f>
        <v>145905.63749999998</v>
      </c>
    </row>
    <row r="13" spans="1:8" x14ac:dyDescent="0.25">
      <c r="C13" t="s">
        <v>15</v>
      </c>
      <c r="D13">
        <f>E9/20</f>
        <v>160.42500000000001</v>
      </c>
    </row>
    <row r="14" spans="1:8" x14ac:dyDescent="0.25">
      <c r="C14" t="s">
        <v>16</v>
      </c>
      <c r="D14">
        <f>H9/20</f>
        <v>7295.2818749999988</v>
      </c>
    </row>
    <row r="15" spans="1:8" x14ac:dyDescent="0.25">
      <c r="C15" t="s">
        <v>18</v>
      </c>
      <c r="D15">
        <f>SQRT(D14)</f>
        <v>85.412422252269593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1CBF5-9015-4CBC-8AB7-421F57A3C4A2}">
  <dimension ref="A1:O22"/>
  <sheetViews>
    <sheetView topLeftCell="A2" zoomScaleNormal="100" workbookViewId="0">
      <selection activeCell="B15" sqref="B15"/>
    </sheetView>
  </sheetViews>
  <sheetFormatPr defaultRowHeight="15" x14ac:dyDescent="0.25"/>
  <cols>
    <col min="2" max="2" width="17" customWidth="1"/>
    <col min="3" max="3" width="25.42578125" customWidth="1"/>
  </cols>
  <sheetData>
    <row r="1" spans="1:13" x14ac:dyDescent="0.25">
      <c r="A1" t="s">
        <v>19</v>
      </c>
      <c r="B1" t="s">
        <v>20</v>
      </c>
      <c r="C1" t="s">
        <v>21</v>
      </c>
    </row>
    <row r="2" spans="1:13" x14ac:dyDescent="0.25">
      <c r="A2">
        <v>150</v>
      </c>
      <c r="B2">
        <v>120</v>
      </c>
      <c r="C2">
        <v>150</v>
      </c>
    </row>
    <row r="3" spans="1:13" x14ac:dyDescent="0.25">
      <c r="A3">
        <v>200</v>
      </c>
      <c r="B3">
        <v>170</v>
      </c>
      <c r="C3">
        <v>230</v>
      </c>
    </row>
    <row r="4" spans="1:13" x14ac:dyDescent="0.25">
      <c r="A4">
        <v>100</v>
      </c>
      <c r="B4">
        <v>230</v>
      </c>
      <c r="C4">
        <v>145</v>
      </c>
    </row>
    <row r="5" spans="1:13" x14ac:dyDescent="0.25">
      <c r="A5">
        <v>250</v>
      </c>
      <c r="B5">
        <v>110</v>
      </c>
      <c r="C5">
        <v>220</v>
      </c>
    </row>
    <row r="6" spans="1:13" x14ac:dyDescent="0.25">
      <c r="A6">
        <v>300</v>
      </c>
      <c r="B6">
        <v>240</v>
      </c>
      <c r="C6">
        <v>240</v>
      </c>
    </row>
    <row r="7" spans="1:13" x14ac:dyDescent="0.25">
      <c r="A7">
        <v>250</v>
      </c>
      <c r="B7">
        <v>290</v>
      </c>
      <c r="C7">
        <v>255</v>
      </c>
      <c r="F7" s="2">
        <v>208.33333333333334</v>
      </c>
    </row>
    <row r="8" spans="1:13" x14ac:dyDescent="0.25">
      <c r="B8">
        <f>SUM(B2:B7)</f>
        <v>1160</v>
      </c>
      <c r="F8" s="2">
        <v>193.33333333333334</v>
      </c>
      <c r="I8" t="s">
        <v>22</v>
      </c>
    </row>
    <row r="9" spans="1:13" ht="15.75" thickBot="1" x14ac:dyDescent="0.3">
      <c r="B9">
        <f>B8/6</f>
        <v>193.33333333333334</v>
      </c>
      <c r="F9" s="3">
        <v>206.66666666666666</v>
      </c>
    </row>
    <row r="10" spans="1:13" ht="15.75" thickBot="1" x14ac:dyDescent="0.3">
      <c r="B10">
        <f>AVERAGE(B2:B7)</f>
        <v>193.33333333333334</v>
      </c>
      <c r="I10" t="s">
        <v>23</v>
      </c>
    </row>
    <row r="11" spans="1:13" x14ac:dyDescent="0.25">
      <c r="F11">
        <f>F7+F8+F9</f>
        <v>608.33333333333337</v>
      </c>
      <c r="I11" s="4" t="s">
        <v>24</v>
      </c>
      <c r="J11" s="4" t="s">
        <v>25</v>
      </c>
      <c r="K11" s="4" t="s">
        <v>26</v>
      </c>
      <c r="L11" s="4" t="s">
        <v>27</v>
      </c>
      <c r="M11" s="4" t="s">
        <v>28</v>
      </c>
    </row>
    <row r="12" spans="1:13" x14ac:dyDescent="0.25">
      <c r="F12">
        <f>F11/3</f>
        <v>202.7777777777778</v>
      </c>
      <c r="I12" s="2" t="s">
        <v>19</v>
      </c>
      <c r="J12" s="2">
        <v>6</v>
      </c>
      <c r="K12" s="2">
        <v>1250</v>
      </c>
      <c r="L12" s="2">
        <v>208.33333333333334</v>
      </c>
      <c r="M12" s="2">
        <v>5416.6666666666688</v>
      </c>
    </row>
    <row r="13" spans="1:13" x14ac:dyDescent="0.25">
      <c r="I13" s="2" t="s">
        <v>20</v>
      </c>
      <c r="J13" s="2">
        <v>6</v>
      </c>
      <c r="K13" s="2">
        <v>1160</v>
      </c>
      <c r="L13" s="2">
        <v>193.33333333333334</v>
      </c>
      <c r="M13" s="2">
        <v>5146.6666666666688</v>
      </c>
    </row>
    <row r="14" spans="1:13" ht="15.75" thickBot="1" x14ac:dyDescent="0.3">
      <c r="B14">
        <f>AVERAGE(A2:C7)</f>
        <v>202.77777777777777</v>
      </c>
      <c r="E14" t="s">
        <v>39</v>
      </c>
      <c r="I14" s="3" t="s">
        <v>21</v>
      </c>
      <c r="J14" s="3">
        <v>6</v>
      </c>
      <c r="K14" s="3">
        <v>1240</v>
      </c>
      <c r="L14" s="3">
        <v>206.66666666666666</v>
      </c>
      <c r="M14" s="3">
        <v>2236.6666666666688</v>
      </c>
    </row>
    <row r="15" spans="1:13" x14ac:dyDescent="0.25">
      <c r="E15">
        <f>F7-F$12</f>
        <v>5.5555555555555429</v>
      </c>
      <c r="F15">
        <f>E15*E15</f>
        <v>30.864197530864057</v>
      </c>
    </row>
    <row r="16" spans="1:13" x14ac:dyDescent="0.25">
      <c r="E16">
        <f t="shared" ref="E16:E17" si="0">F8-F$12</f>
        <v>-9.4444444444444571</v>
      </c>
      <c r="F16">
        <f t="shared" ref="F16:F17" si="1">E16*E16</f>
        <v>89.197530864197773</v>
      </c>
    </row>
    <row r="17" spans="5:15" ht="15.75" thickBot="1" x14ac:dyDescent="0.3">
      <c r="E17">
        <f t="shared" si="0"/>
        <v>3.8888888888888573</v>
      </c>
      <c r="F17">
        <f t="shared" si="1"/>
        <v>15.12345679012321</v>
      </c>
      <c r="I17" t="s">
        <v>29</v>
      </c>
    </row>
    <row r="18" spans="5:15" x14ac:dyDescent="0.25">
      <c r="F18">
        <f>SUM(F15:F17)</f>
        <v>135.18518518518505</v>
      </c>
      <c r="I18" s="4" t="s">
        <v>30</v>
      </c>
      <c r="J18" s="4" t="s">
        <v>31</v>
      </c>
      <c r="K18" s="4" t="s">
        <v>32</v>
      </c>
      <c r="L18" s="4" t="s">
        <v>33</v>
      </c>
      <c r="M18" s="4" t="s">
        <v>34</v>
      </c>
      <c r="N18" s="4" t="s">
        <v>35</v>
      </c>
      <c r="O18" s="4" t="s">
        <v>36</v>
      </c>
    </row>
    <row r="19" spans="5:15" x14ac:dyDescent="0.25">
      <c r="F19">
        <f>F18*5</f>
        <v>675.92592592592518</v>
      </c>
      <c r="I19" s="2" t="s">
        <v>37</v>
      </c>
      <c r="J19" s="2">
        <v>811.11111111110904</v>
      </c>
      <c r="K19" s="2">
        <v>2</v>
      </c>
      <c r="L19" s="2">
        <v>405.55555555555475</v>
      </c>
      <c r="M19" s="2">
        <v>9.5052083333333134E-2</v>
      </c>
      <c r="N19" s="2">
        <v>0.90986886160903402</v>
      </c>
      <c r="O19" s="2">
        <v>3.6823203436732408</v>
      </c>
    </row>
    <row r="20" spans="5:15" x14ac:dyDescent="0.25">
      <c r="I20" s="2" t="s">
        <v>38</v>
      </c>
      <c r="J20" s="2">
        <v>64000</v>
      </c>
      <c r="K20" s="2">
        <v>15</v>
      </c>
      <c r="L20" s="2">
        <v>4266.666666666667</v>
      </c>
      <c r="M20" s="2"/>
      <c r="N20" s="2"/>
      <c r="O20" s="2"/>
    </row>
    <row r="21" spans="5:15" x14ac:dyDescent="0.25">
      <c r="I21" s="2"/>
      <c r="J21" s="2"/>
      <c r="K21" s="2"/>
      <c r="L21" s="2"/>
      <c r="M21" s="2"/>
      <c r="N21" s="2"/>
      <c r="O21" s="2"/>
    </row>
    <row r="22" spans="5:15" ht="15.75" thickBot="1" x14ac:dyDescent="0.3">
      <c r="I22" s="3" t="s">
        <v>10</v>
      </c>
      <c r="J22" s="3">
        <v>64811.111111111109</v>
      </c>
      <c r="K22" s="3">
        <v>17</v>
      </c>
      <c r="L22" s="3"/>
      <c r="M22" s="3"/>
      <c r="N22" s="3"/>
      <c r="O2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7407-C652-41B7-8FF3-2CDFC028093E}">
  <dimension ref="A1:N23"/>
  <sheetViews>
    <sheetView tabSelected="1" topLeftCell="B7" workbookViewId="0">
      <selection activeCell="H24" sqref="H24"/>
    </sheetView>
  </sheetViews>
  <sheetFormatPr defaultRowHeight="15" x14ac:dyDescent="0.25"/>
  <cols>
    <col min="1" max="1" width="21.5703125" customWidth="1"/>
    <col min="2" max="2" width="29" customWidth="1"/>
    <col min="3" max="3" width="19" customWidth="1"/>
    <col min="4" max="4" width="22.7109375" customWidth="1"/>
  </cols>
  <sheetData>
    <row r="1" spans="1:14" x14ac:dyDescent="0.25">
      <c r="A1" t="s">
        <v>40</v>
      </c>
      <c r="B1" t="s">
        <v>41</v>
      </c>
      <c r="C1" t="s">
        <v>42</v>
      </c>
      <c r="D1" t="s">
        <v>43</v>
      </c>
      <c r="E1" t="s">
        <v>10</v>
      </c>
    </row>
    <row r="2" spans="1:14" x14ac:dyDescent="0.25">
      <c r="A2" t="s">
        <v>44</v>
      </c>
      <c r="B2">
        <v>25</v>
      </c>
      <c r="C2">
        <v>5</v>
      </c>
      <c r="D2">
        <v>2</v>
      </c>
      <c r="E2">
        <f>SUM(B2:D2)</f>
        <v>32</v>
      </c>
    </row>
    <row r="3" spans="1:14" x14ac:dyDescent="0.25">
      <c r="A3" t="s">
        <v>45</v>
      </c>
      <c r="B3">
        <v>10</v>
      </c>
      <c r="C3">
        <v>10</v>
      </c>
      <c r="D3">
        <v>3</v>
      </c>
      <c r="E3">
        <f>SUM(B3:D3)</f>
        <v>23</v>
      </c>
    </row>
    <row r="4" spans="1:14" x14ac:dyDescent="0.25">
      <c r="A4" t="s">
        <v>46</v>
      </c>
      <c r="B4">
        <v>5</v>
      </c>
      <c r="C4">
        <v>7</v>
      </c>
      <c r="D4">
        <v>10</v>
      </c>
      <c r="E4">
        <f>SUM(B4:D4)</f>
        <v>22</v>
      </c>
    </row>
    <row r="5" spans="1:14" x14ac:dyDescent="0.25">
      <c r="A5" t="s">
        <v>47</v>
      </c>
      <c r="B5">
        <v>10</v>
      </c>
      <c r="C5">
        <v>3</v>
      </c>
      <c r="D5">
        <v>10</v>
      </c>
      <c r="E5">
        <f>SUM(B5:D5)</f>
        <v>23</v>
      </c>
    </row>
    <row r="6" spans="1:14" x14ac:dyDescent="0.25">
      <c r="A6" t="s">
        <v>10</v>
      </c>
      <c r="B6">
        <v>50</v>
      </c>
      <c r="C6">
        <f>SUM(C2:C5)</f>
        <v>25</v>
      </c>
      <c r="D6">
        <f>SUM(D2:D5)</f>
        <v>25</v>
      </c>
      <c r="E6">
        <f>SUM(E2:E5)</f>
        <v>100</v>
      </c>
    </row>
    <row r="9" spans="1:14" x14ac:dyDescent="0.25">
      <c r="A9" t="s">
        <v>40</v>
      </c>
      <c r="B9" t="s">
        <v>41</v>
      </c>
      <c r="C9" t="s">
        <v>42</v>
      </c>
      <c r="D9" t="s">
        <v>43</v>
      </c>
      <c r="H9" t="s">
        <v>48</v>
      </c>
    </row>
    <row r="10" spans="1:14" x14ac:dyDescent="0.25">
      <c r="A10" t="s">
        <v>44</v>
      </c>
      <c r="B10">
        <f>E2*B$6/100</f>
        <v>16</v>
      </c>
      <c r="C10">
        <f>E2*C$6/100</f>
        <v>8</v>
      </c>
      <c r="D10">
        <f>E2*D$6/100</f>
        <v>8</v>
      </c>
      <c r="H10">
        <f>B2-B10</f>
        <v>9</v>
      </c>
      <c r="I10">
        <f t="shared" ref="I10:J13" si="0">C2-C10</f>
        <v>-3</v>
      </c>
      <c r="J10">
        <f t="shared" si="0"/>
        <v>-6</v>
      </c>
      <c r="L10">
        <f>H10*H10</f>
        <v>81</v>
      </c>
      <c r="M10">
        <f t="shared" ref="M10:N13" si="1">I10*I10</f>
        <v>9</v>
      </c>
      <c r="N10">
        <f t="shared" si="1"/>
        <v>36</v>
      </c>
    </row>
    <row r="11" spans="1:14" x14ac:dyDescent="0.25">
      <c r="A11" t="s">
        <v>45</v>
      </c>
      <c r="B11">
        <f t="shared" ref="B11:B13" si="2">E3*B$6/100</f>
        <v>11.5</v>
      </c>
      <c r="C11">
        <f t="shared" ref="C11:C13" si="3">E3*C$6/100</f>
        <v>5.75</v>
      </c>
      <c r="D11">
        <f t="shared" ref="D11:D13" si="4">E3*D$6/100</f>
        <v>5.75</v>
      </c>
      <c r="H11">
        <f t="shared" ref="H11:H13" si="5">B3-B11</f>
        <v>-1.5</v>
      </c>
      <c r="I11">
        <f t="shared" si="0"/>
        <v>4.25</v>
      </c>
      <c r="J11">
        <f t="shared" si="0"/>
        <v>-2.75</v>
      </c>
      <c r="L11">
        <f t="shared" ref="L11:L13" si="6">H11*H11</f>
        <v>2.25</v>
      </c>
      <c r="M11">
        <f t="shared" si="1"/>
        <v>18.0625</v>
      </c>
      <c r="N11">
        <f t="shared" si="1"/>
        <v>7.5625</v>
      </c>
    </row>
    <row r="12" spans="1:14" x14ac:dyDescent="0.25">
      <c r="A12" t="s">
        <v>46</v>
      </c>
      <c r="B12">
        <f t="shared" si="2"/>
        <v>11</v>
      </c>
      <c r="C12">
        <f t="shared" si="3"/>
        <v>5.5</v>
      </c>
      <c r="D12">
        <f t="shared" si="4"/>
        <v>5.5</v>
      </c>
      <c r="H12">
        <f t="shared" si="5"/>
        <v>-6</v>
      </c>
      <c r="I12">
        <f t="shared" si="0"/>
        <v>1.5</v>
      </c>
      <c r="J12">
        <f t="shared" si="0"/>
        <v>4.5</v>
      </c>
      <c r="L12">
        <f t="shared" si="6"/>
        <v>36</v>
      </c>
      <c r="M12">
        <f t="shared" si="1"/>
        <v>2.25</v>
      </c>
      <c r="N12">
        <f t="shared" si="1"/>
        <v>20.25</v>
      </c>
    </row>
    <row r="13" spans="1:14" x14ac:dyDescent="0.25">
      <c r="A13" t="s">
        <v>47</v>
      </c>
      <c r="B13">
        <f t="shared" si="2"/>
        <v>11.5</v>
      </c>
      <c r="C13">
        <f t="shared" si="3"/>
        <v>5.75</v>
      </c>
      <c r="D13">
        <f t="shared" si="4"/>
        <v>5.75</v>
      </c>
      <c r="H13">
        <f t="shared" si="5"/>
        <v>-1.5</v>
      </c>
      <c r="I13">
        <f t="shared" si="0"/>
        <v>-2.75</v>
      </c>
      <c r="J13">
        <f t="shared" si="0"/>
        <v>4.25</v>
      </c>
      <c r="L13">
        <f t="shared" si="6"/>
        <v>2.25</v>
      </c>
      <c r="M13">
        <f t="shared" si="1"/>
        <v>7.5625</v>
      </c>
      <c r="N13">
        <f t="shared" si="1"/>
        <v>18.0625</v>
      </c>
    </row>
    <row r="17" spans="8:10" x14ac:dyDescent="0.25">
      <c r="H17">
        <f>L10/B10</f>
        <v>5.0625</v>
      </c>
      <c r="I17">
        <f t="shared" ref="I17:J20" si="7">M10/C10</f>
        <v>1.125</v>
      </c>
      <c r="J17">
        <f t="shared" si="7"/>
        <v>4.5</v>
      </c>
    </row>
    <row r="18" spans="8:10" x14ac:dyDescent="0.25">
      <c r="H18">
        <f t="shared" ref="H18:H20" si="8">L11/B11</f>
        <v>0.19565217391304349</v>
      </c>
      <c r="I18">
        <f t="shared" si="7"/>
        <v>3.1413043478260869</v>
      </c>
      <c r="J18">
        <f t="shared" si="7"/>
        <v>1.3152173913043479</v>
      </c>
    </row>
    <row r="19" spans="8:10" x14ac:dyDescent="0.25">
      <c r="H19">
        <f t="shared" si="8"/>
        <v>3.2727272727272729</v>
      </c>
      <c r="I19">
        <f t="shared" si="7"/>
        <v>0.40909090909090912</v>
      </c>
      <c r="J19">
        <f t="shared" si="7"/>
        <v>3.6818181818181817</v>
      </c>
    </row>
    <row r="20" spans="8:10" x14ac:dyDescent="0.25">
      <c r="H20">
        <f t="shared" si="8"/>
        <v>0.19565217391304349</v>
      </c>
      <c r="I20">
        <f t="shared" si="7"/>
        <v>1.3152173913043479</v>
      </c>
      <c r="J20">
        <f t="shared" si="7"/>
        <v>3.1413043478260869</v>
      </c>
    </row>
    <row r="23" spans="8:10" x14ac:dyDescent="0.25">
      <c r="H23">
        <f>SUM(H17:J20)</f>
        <v>27.35548418972332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Othman SALAHI</dc:creator>
  <cp:lastModifiedBy>João Manoel Clemente Messias Vieira</cp:lastModifiedBy>
  <dcterms:created xsi:type="dcterms:W3CDTF">2015-06-05T18:17:20Z</dcterms:created>
  <dcterms:modified xsi:type="dcterms:W3CDTF">2025-01-02T18:51:50Z</dcterms:modified>
</cp:coreProperties>
</file>