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8CFB1352-0650-40ED-9D2C-E689ACB3EC54}" xr6:coauthVersionLast="47" xr6:coauthVersionMax="47" xr10:uidLastSave="{00000000-0000-0000-0000-000000000000}"/>
  <bookViews>
    <workbookView xWindow="-108" yWindow="-108" windowWidth="23256" windowHeight="12456" firstSheet="9" activeTab="11" xr2:uid="{24F4462C-6C6D-4463-9C53-A1DAA6D4CAF3}"/>
  </bookViews>
  <sheets>
    <sheet name="Excel_jumia(2)" sheetId="1" r:id="rId1"/>
    <sheet name="Jumia Filtered" sheetId="3" r:id="rId2"/>
    <sheet name="Discount % and Reviews" sheetId="4" r:id="rId3"/>
    <sheet name="Rating and Reviews" sheetId="9" r:id="rId4"/>
    <sheet name="Top 10 Products by Review" sheetId="10" r:id="rId5"/>
    <sheet name="Top Product by Rating" sheetId="15" r:id="rId6"/>
    <sheet name="Top Products, Discount" sheetId="16" r:id="rId7"/>
    <sheet name="Rating, review, and discount %" sheetId="12" r:id="rId8"/>
    <sheet name="Rating Category $ Review" sheetId="17" r:id="rId9"/>
    <sheet name="Product Categories by Rating" sheetId="18" r:id="rId10"/>
    <sheet name="Product Categories by Discount" sheetId="19" r:id="rId11"/>
    <sheet name="My Dashboard" sheetId="20" r:id="rId12"/>
    <sheet name="Insights" sheetId="21" r:id="rId13"/>
  </sheets>
  <definedNames>
    <definedName name="_xlnm._FilterDatabase" localSheetId="0" hidden="1">'Excel_jumia(2)'!$J$1:$J$134</definedName>
    <definedName name="Slicer_Discount_Category1">#N/A</definedName>
    <definedName name="Slicer_Rating_Category1">#N/A</definedName>
  </definedNames>
  <calcPr calcId="181029"/>
  <pivotCaches>
    <pivotCache cacheId="0" r:id="rId14"/>
    <pivotCache cacheId="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28" i="1" l="1"/>
  <c r="I64" i="3"/>
  <c r="F63" i="3" l="1"/>
  <c r="K62" i="3"/>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2" i="1"/>
  <c r="E134" i="1"/>
  <c r="C4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2"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2" i="1"/>
  <c r="C2" i="1"/>
  <c r="C3" i="1"/>
  <c r="E3" i="1"/>
  <c r="E4" i="1"/>
  <c r="F4" i="1" s="1"/>
  <c r="E5" i="1"/>
  <c r="E6" i="1"/>
  <c r="E7" i="1"/>
  <c r="E8" i="1"/>
  <c r="F8" i="1" s="1"/>
  <c r="E9" i="1"/>
  <c r="E10" i="1"/>
  <c r="E11" i="1"/>
  <c r="E12" i="1"/>
  <c r="F12" i="1" s="1"/>
  <c r="E13" i="1"/>
  <c r="E14" i="1"/>
  <c r="E15" i="1"/>
  <c r="E16" i="1"/>
  <c r="F16" i="1" s="1"/>
  <c r="E17" i="1"/>
  <c r="E18" i="1"/>
  <c r="E19" i="1"/>
  <c r="E20" i="1"/>
  <c r="F20" i="1" s="1"/>
  <c r="E21" i="1"/>
  <c r="E22" i="1"/>
  <c r="E23" i="1"/>
  <c r="E24" i="1"/>
  <c r="F24" i="1" s="1"/>
  <c r="E25" i="1"/>
  <c r="E26" i="1"/>
  <c r="E27" i="1"/>
  <c r="E28" i="1"/>
  <c r="F28" i="1" s="1"/>
  <c r="E29" i="1"/>
  <c r="E30" i="1"/>
  <c r="E31" i="1"/>
  <c r="E32" i="1"/>
  <c r="F32" i="1" s="1"/>
  <c r="E33" i="1"/>
  <c r="E34" i="1"/>
  <c r="E35" i="1"/>
  <c r="E36" i="1"/>
  <c r="F36" i="1" s="1"/>
  <c r="E37" i="1"/>
  <c r="E38" i="1"/>
  <c r="E39" i="1"/>
  <c r="E40" i="1"/>
  <c r="F40" i="1" s="1"/>
  <c r="E41" i="1"/>
  <c r="E42" i="1"/>
  <c r="E43" i="1"/>
  <c r="E44" i="1"/>
  <c r="F44" i="1" s="1"/>
  <c r="E45" i="1"/>
  <c r="E46" i="1"/>
  <c r="E47" i="1"/>
  <c r="E48" i="1"/>
  <c r="F48" i="1" s="1"/>
  <c r="E49" i="1"/>
  <c r="E50" i="1"/>
  <c r="E51" i="1"/>
  <c r="E52" i="1"/>
  <c r="F52" i="1" s="1"/>
  <c r="E53" i="1"/>
  <c r="E54" i="1"/>
  <c r="E55" i="1"/>
  <c r="E56" i="1"/>
  <c r="F56" i="1" s="1"/>
  <c r="E57" i="1"/>
  <c r="E58" i="1"/>
  <c r="E59" i="1"/>
  <c r="E60" i="1"/>
  <c r="F60" i="1" s="1"/>
  <c r="E61" i="1"/>
  <c r="E62" i="1"/>
  <c r="E63" i="1"/>
  <c r="E64" i="1"/>
  <c r="F64" i="1" s="1"/>
  <c r="E65" i="1"/>
  <c r="E66" i="1"/>
  <c r="E67" i="1"/>
  <c r="E68" i="1"/>
  <c r="F68" i="1" s="1"/>
  <c r="E69" i="1"/>
  <c r="E70" i="1"/>
  <c r="E71" i="1"/>
  <c r="E72" i="1"/>
  <c r="F72" i="1" s="1"/>
  <c r="E73" i="1"/>
  <c r="E74" i="1"/>
  <c r="E75" i="1"/>
  <c r="E76" i="1"/>
  <c r="F76" i="1" s="1"/>
  <c r="E77" i="1"/>
  <c r="E78" i="1"/>
  <c r="E79" i="1"/>
  <c r="E80" i="1"/>
  <c r="F80" i="1" s="1"/>
  <c r="E81" i="1"/>
  <c r="E82" i="1"/>
  <c r="E83" i="1"/>
  <c r="E84" i="1"/>
  <c r="F84" i="1" s="1"/>
  <c r="E85" i="1"/>
  <c r="E86" i="1"/>
  <c r="E87" i="1"/>
  <c r="E88" i="1"/>
  <c r="F88" i="1" s="1"/>
  <c r="E89" i="1"/>
  <c r="E90" i="1"/>
  <c r="E91" i="1"/>
  <c r="E92" i="1"/>
  <c r="F92" i="1" s="1"/>
  <c r="E93" i="1"/>
  <c r="E94" i="1"/>
  <c r="E95" i="1"/>
  <c r="E96" i="1"/>
  <c r="F96" i="1" s="1"/>
  <c r="E97" i="1"/>
  <c r="E98" i="1"/>
  <c r="E99" i="1"/>
  <c r="E100" i="1"/>
  <c r="F100" i="1" s="1"/>
  <c r="E101" i="1"/>
  <c r="E102" i="1"/>
  <c r="E103" i="1"/>
  <c r="E104" i="1"/>
  <c r="F104" i="1" s="1"/>
  <c r="E105" i="1"/>
  <c r="E106" i="1"/>
  <c r="E107" i="1"/>
  <c r="E108" i="1"/>
  <c r="F108" i="1" s="1"/>
  <c r="E109" i="1"/>
  <c r="E110" i="1"/>
  <c r="E111" i="1"/>
  <c r="E112" i="1"/>
  <c r="F112" i="1" s="1"/>
  <c r="E113" i="1"/>
  <c r="E2" i="1"/>
  <c r="F2" i="1" s="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F109" i="1" l="1"/>
  <c r="F101" i="1"/>
  <c r="F93" i="1"/>
  <c r="F85" i="1"/>
  <c r="F77" i="1"/>
  <c r="F69" i="1"/>
  <c r="F61" i="1"/>
  <c r="F53" i="1"/>
  <c r="F45" i="1"/>
  <c r="F37" i="1"/>
  <c r="F29" i="1"/>
  <c r="F21" i="1"/>
  <c r="F13" i="1"/>
  <c r="F5" i="1"/>
  <c r="F107" i="1"/>
  <c r="F99" i="1"/>
  <c r="F91" i="1"/>
  <c r="F83" i="1"/>
  <c r="F75" i="1"/>
  <c r="F67" i="1"/>
  <c r="F59" i="1"/>
  <c r="F51" i="1"/>
  <c r="F43" i="1"/>
  <c r="F35" i="1"/>
  <c r="F27" i="1"/>
  <c r="F19" i="1"/>
  <c r="F11" i="1"/>
  <c r="F3" i="1"/>
  <c r="F34" i="1"/>
  <c r="F26" i="1"/>
  <c r="F18" i="1"/>
  <c r="F10" i="1"/>
  <c r="F111" i="1"/>
  <c r="F103" i="1"/>
  <c r="F95" i="1"/>
  <c r="F87" i="1"/>
  <c r="F79" i="1"/>
  <c r="F71" i="1"/>
  <c r="F63" i="1"/>
  <c r="F55" i="1"/>
  <c r="F47" i="1"/>
  <c r="F39" i="1"/>
  <c r="F31" i="1"/>
  <c r="F23" i="1"/>
  <c r="F15" i="1"/>
  <c r="F7" i="1"/>
  <c r="L129" i="1"/>
  <c r="F110" i="1"/>
  <c r="F102" i="1"/>
  <c r="F94" i="1"/>
  <c r="F86" i="1"/>
  <c r="F78" i="1"/>
  <c r="F70" i="1"/>
  <c r="F62" i="1"/>
  <c r="F54" i="1"/>
  <c r="F46" i="1"/>
  <c r="F38" i="1"/>
  <c r="F30" i="1"/>
  <c r="F22" i="1"/>
  <c r="F14" i="1"/>
  <c r="F6" i="1"/>
  <c r="F106" i="1"/>
  <c r="F98" i="1"/>
  <c r="F90" i="1"/>
  <c r="F82" i="1"/>
  <c r="F74" i="1"/>
  <c r="F66" i="1"/>
  <c r="F58" i="1"/>
  <c r="F50" i="1"/>
  <c r="F42" i="1"/>
  <c r="F113" i="1"/>
  <c r="F105" i="1"/>
  <c r="F97" i="1"/>
  <c r="F89" i="1"/>
  <c r="F81" i="1"/>
  <c r="F73" i="1"/>
  <c r="F65" i="1"/>
  <c r="F57" i="1"/>
  <c r="F49" i="1"/>
  <c r="F41" i="1"/>
  <c r="F33" i="1"/>
  <c r="F25" i="1"/>
  <c r="F17" i="1"/>
  <c r="F9" i="1"/>
  <c r="M98" i="1"/>
  <c r="M66" i="1"/>
  <c r="M42" i="1"/>
  <c r="M18" i="1"/>
  <c r="M113" i="1"/>
  <c r="M105" i="1"/>
  <c r="M97" i="1"/>
  <c r="M89" i="1"/>
  <c r="M81" i="1"/>
  <c r="M73" i="1"/>
  <c r="M57" i="1"/>
  <c r="M49" i="1"/>
  <c r="M33" i="1"/>
  <c r="M9" i="1"/>
  <c r="M112" i="1"/>
  <c r="M104" i="1"/>
  <c r="M96" i="1"/>
  <c r="M88" i="1"/>
  <c r="M80" i="1"/>
  <c r="M72" i="1"/>
  <c r="M64" i="1"/>
  <c r="M56" i="1"/>
  <c r="M48" i="1"/>
  <c r="M40" i="1"/>
  <c r="M32" i="1"/>
  <c r="M24" i="1"/>
  <c r="M16" i="1"/>
  <c r="M8" i="1"/>
  <c r="M74" i="1"/>
  <c r="M50" i="1"/>
  <c r="M10" i="1"/>
  <c r="M65" i="1"/>
  <c r="M41" i="1"/>
  <c r="M25" i="1"/>
  <c r="M17" i="1"/>
  <c r="M111" i="1"/>
  <c r="M103" i="1"/>
  <c r="M95" i="1"/>
  <c r="M87" i="1"/>
  <c r="M79" i="1"/>
  <c r="M71" i="1"/>
  <c r="M63" i="1"/>
  <c r="M55" i="1"/>
  <c r="M47" i="1"/>
  <c r="M39" i="1"/>
  <c r="M31" i="1"/>
  <c r="M23" i="1"/>
  <c r="M15" i="1"/>
  <c r="M7" i="1"/>
  <c r="M82" i="1"/>
  <c r="M34" i="1"/>
  <c r="M102" i="1"/>
  <c r="M70" i="1"/>
  <c r="M46" i="1"/>
  <c r="M22" i="1"/>
  <c r="M109" i="1"/>
  <c r="M101" i="1"/>
  <c r="M93" i="1"/>
  <c r="M85" i="1"/>
  <c r="M77" i="1"/>
  <c r="M69" i="1"/>
  <c r="M61" i="1"/>
  <c r="M53" i="1"/>
  <c r="M45" i="1"/>
  <c r="M37" i="1"/>
  <c r="M29" i="1"/>
  <c r="M21" i="1"/>
  <c r="M13" i="1"/>
  <c r="M5" i="1"/>
  <c r="M90" i="1"/>
  <c r="M26" i="1"/>
  <c r="M110" i="1"/>
  <c r="M94" i="1"/>
  <c r="M78" i="1"/>
  <c r="M54" i="1"/>
  <c r="M30" i="1"/>
  <c r="M14" i="1"/>
  <c r="M108" i="1"/>
  <c r="M100" i="1"/>
  <c r="M92" i="1"/>
  <c r="M84" i="1"/>
  <c r="M76" i="1"/>
  <c r="M68" i="1"/>
  <c r="M60" i="1"/>
  <c r="M52" i="1"/>
  <c r="M44" i="1"/>
  <c r="M36" i="1"/>
  <c r="M28" i="1"/>
  <c r="M20" i="1"/>
  <c r="M12" i="1"/>
  <c r="M4" i="1"/>
  <c r="M106" i="1"/>
  <c r="M58" i="1"/>
  <c r="M86" i="1"/>
  <c r="M62" i="1"/>
  <c r="M38" i="1"/>
  <c r="M6" i="1"/>
  <c r="M107" i="1"/>
  <c r="M99" i="1"/>
  <c r="M91" i="1"/>
  <c r="M83" i="1"/>
  <c r="M75" i="1"/>
  <c r="M67" i="1"/>
  <c r="M59" i="1"/>
  <c r="M51" i="1"/>
  <c r="M43" i="1"/>
  <c r="M35" i="1"/>
  <c r="M27" i="1"/>
  <c r="M19" i="1"/>
  <c r="M11" i="1"/>
  <c r="M3" i="1"/>
  <c r="M2" i="1"/>
  <c r="E127" i="1"/>
  <c r="C126" i="1"/>
  <c r="C131" i="1"/>
  <c r="C130" i="1"/>
</calcChain>
</file>

<file path=xl/sharedStrings.xml><?xml version="1.0" encoding="utf-8"?>
<sst xmlns="http://schemas.openxmlformats.org/spreadsheetml/2006/main" count="1240" uniqueCount="363">
  <si>
    <t>Product</t>
  </si>
  <si>
    <t>Current price</t>
  </si>
  <si>
    <t>old price</t>
  </si>
  <si>
    <t>Discount</t>
  </si>
  <si>
    <t>Review</t>
  </si>
  <si>
    <t>115  Piece Set Of Multifunctional Precision Screwdrivers</t>
  </si>
  <si>
    <t>KSh 950</t>
  </si>
  <si>
    <t>KSh 1,525</t>
  </si>
  <si>
    <t>4.5 out of 5</t>
  </si>
  <si>
    <t>Metal Decorative Hooks Key Hangers Entryway Wall Hooks Towel Hooks - Home</t>
  </si>
  <si>
    <t>KSh 527</t>
  </si>
  <si>
    <t>KSh 999</t>
  </si>
  <si>
    <t>4.1 out of 5</t>
  </si>
  <si>
    <t>Portable Mini Cordless Car Vacuum Cleaner - Blue</t>
  </si>
  <si>
    <t>KSh 2,199</t>
  </si>
  <si>
    <t>KSh 2,923</t>
  </si>
  <si>
    <t>4.6 out of 5</t>
  </si>
  <si>
    <t>Weighing Scale Digital Bathroom Body Fat Scale USB-Black</t>
  </si>
  <si>
    <t>KSh 1,580</t>
  </si>
  <si>
    <t>KSh 2,499</t>
  </si>
  <si>
    <t>4.7 out of 5</t>
  </si>
  <si>
    <t>Portable Home Small Air Humidifier 3-Speed Fan - Green</t>
  </si>
  <si>
    <t>KSh 1,740</t>
  </si>
  <si>
    <t>KSh 2,356</t>
  </si>
  <si>
    <t>4.8 out of 5</t>
  </si>
  <si>
    <t>220V 60W Electric Soldering Iron Kits With Tools, Tips, And Multimeter</t>
  </si>
  <si>
    <t>KSh 2,999</t>
  </si>
  <si>
    <t>KSh 3,290</t>
  </si>
  <si>
    <t>4 out of 5</t>
  </si>
  <si>
    <t>137 Pieces Cake Decorating Tool Set Baking Supplies</t>
  </si>
  <si>
    <t>KSh 2,319</t>
  </si>
  <si>
    <t>KSh 3,032</t>
  </si>
  <si>
    <t>Desk Foldable Fan Adjustable Fan Strong Wind 3 Gear Usb</t>
  </si>
  <si>
    <t>KSh 988</t>
  </si>
  <si>
    <t>LASA FOLDING TABLE SERVING STAND</t>
  </si>
  <si>
    <t>KSh 1,274</t>
  </si>
  <si>
    <t>KSh 2,800</t>
  </si>
  <si>
    <t>13 In 1 Home Repair Tools Box Kit Set</t>
  </si>
  <si>
    <t>KSh 1,600</t>
  </si>
  <si>
    <t>KSh 2,929</t>
  </si>
  <si>
    <t>3.8 out of 5</t>
  </si>
  <si>
    <t>Genebre 115 In 1 Screwdriver Repairing Tool Set For IPhone Cellphone Hand Tool</t>
  </si>
  <si>
    <t>KSh 799</t>
  </si>
  <si>
    <t>100 Pcs Crochet Hook Tool Set Knitting Hook Set With Box</t>
  </si>
  <si>
    <t>KSh 990</t>
  </si>
  <si>
    <t>KSh 1,500</t>
  </si>
  <si>
    <t>40cm Gold DIY Acrylic Wall Sticker Clock</t>
  </si>
  <si>
    <t>KSh 552</t>
  </si>
  <si>
    <t>KSh 1,035</t>
  </si>
  <si>
    <t>LASA Digital Thermometer And Hydrometer</t>
  </si>
  <si>
    <t>KSh 501</t>
  </si>
  <si>
    <t>KSh 860</t>
  </si>
  <si>
    <t>Multifunction Laser Level With Adjustment Tripod</t>
  </si>
  <si>
    <t>KSh 1,680</t>
  </si>
  <si>
    <t>4.2 out of 5</t>
  </si>
  <si>
    <t>Anti-Skid Absorbent Insulation Coaster  For Home Office</t>
  </si>
  <si>
    <t>KSh 332</t>
  </si>
  <si>
    <t>KSh 684</t>
  </si>
  <si>
    <t>5 out of 5</t>
  </si>
  <si>
    <t>Peacock  Throw Pillow Cushion Case For Home Car</t>
  </si>
  <si>
    <t>KSh 195</t>
  </si>
  <si>
    <t>KSh 360</t>
  </si>
  <si>
    <t>LASA Aluminum Folding Truck Hand Cart - 68kg Max</t>
  </si>
  <si>
    <t>KSh 2,025</t>
  </si>
  <si>
    <t>KSh 3,971</t>
  </si>
  <si>
    <t>LED Wall Digital Alarm Clock Study Home 12 / 24H Clock Calendar</t>
  </si>
  <si>
    <t>KSh 3,699</t>
  </si>
  <si>
    <t>3D Waterproof EVA Plastic Shower Curtain 1.8*2Mtrs</t>
  </si>
  <si>
    <t>KSh 998</t>
  </si>
  <si>
    <t>KSh 1,966</t>
  </si>
  <si>
    <t>3PCS Single Head Knitting Crochet Sweater Needle Set</t>
  </si>
  <si>
    <t>KSh 38</t>
  </si>
  <si>
    <t>KSh 80</t>
  </si>
  <si>
    <t>3.3 out of 5</t>
  </si>
  <si>
    <t>4pcs Bathroom/Kitchen Towel Rack,Roll Paper Holder,Towel Bars,Hook</t>
  </si>
  <si>
    <t>KSh 1,860</t>
  </si>
  <si>
    <t>KSh 3,220</t>
  </si>
  <si>
    <t>LED Romantic Spaceship Starry Sky Projector,Children's Bedroom Night Light-Blue</t>
  </si>
  <si>
    <t>KSh 880</t>
  </si>
  <si>
    <t>KSh 1,350</t>
  </si>
  <si>
    <t>Foldable Overbed Table/Desk</t>
  </si>
  <si>
    <t>KSh 1,650</t>
  </si>
  <si>
    <t>KSh 2,150</t>
  </si>
  <si>
    <t>4.4 out of 5</t>
  </si>
  <si>
    <t>LASA 3 Tier Bamboo Shoe Bench Storage Shelf</t>
  </si>
  <si>
    <t>KSh 2,048</t>
  </si>
  <si>
    <t>KSh 4,500</t>
  </si>
  <si>
    <t>4.3 out of 5</t>
  </si>
  <si>
    <t>Electronic Digital Display Vernier Caliper</t>
  </si>
  <si>
    <t>KSh 420</t>
  </si>
  <si>
    <t>KSh 647</t>
  </si>
  <si>
    <t>Portable Wardrobe Nonwoven With 3 Hanging Rods And 6 Storage Shelves</t>
  </si>
  <si>
    <t>KSh 2,880</t>
  </si>
  <si>
    <t>KSh 3,520</t>
  </si>
  <si>
    <t>12 Litre Black Insulated Lunch Box</t>
  </si>
  <si>
    <t>KSh 1,990</t>
  </si>
  <si>
    <t>52 Pieces Cake Decorating Tool Set Gift Kit Baking Supplies</t>
  </si>
  <si>
    <t>KSh 1,758</t>
  </si>
  <si>
    <t>MultiFunctional Storage Rack Multi-layer Bookshelf</t>
  </si>
  <si>
    <t>KSh 2,200</t>
  </si>
  <si>
    <t>KSh 4,080</t>
  </si>
  <si>
    <t>Exfoliate And Exfoliate Face Towel - Black</t>
  </si>
  <si>
    <t>KSh 185</t>
  </si>
  <si>
    <t>KSh 382</t>
  </si>
  <si>
    <t>12 Litre Insulated Lunch Box Grey</t>
  </si>
  <si>
    <t>KSh 980</t>
  </si>
  <si>
    <t>KSh 1,490</t>
  </si>
  <si>
    <t>LED Eye Protection  Desk Lamp , Study, Reading, USB Fan - Double Pen Holder</t>
  </si>
  <si>
    <t>KSh 1,820</t>
  </si>
  <si>
    <t>KSh 3,490</t>
  </si>
  <si>
    <t>53Pcs/Set Yarn Knitting Crochet Hooks With Bag - Fortune Cat</t>
  </si>
  <si>
    <t>KSh 1,940</t>
  </si>
  <si>
    <t>KSh 2,650</t>
  </si>
  <si>
    <t>53 Pieces/Set Yarn Knitting Crochet Hooks With Bag - Pansies</t>
  </si>
  <si>
    <t>KSh 1,980</t>
  </si>
  <si>
    <t>KSh 2,699</t>
  </si>
  <si>
    <t>DIY File Folder, Office Drawer File Holder, Pen Holder, Desktop Storage Rack</t>
  </si>
  <si>
    <t>KSh 1,620</t>
  </si>
  <si>
    <t>KSh 2,690</t>
  </si>
  <si>
    <t>Classic Black Cat Cotton Hemp Pillow Case For Home Car</t>
  </si>
  <si>
    <t>KSh 171</t>
  </si>
  <si>
    <t>Punch-free Great Load Bearing Bathroom Storage Rack Wall Shelf-White</t>
  </si>
  <si>
    <t>KSh 389</t>
  </si>
  <si>
    <t>KSh 656</t>
  </si>
  <si>
    <t>1/2/3 Seater Elastic Sofa Cover,Living Room/Home Decor Chair Cover-Grey</t>
  </si>
  <si>
    <t>LASA Stainless Steel Double Wall Mount Soap Dispenser - 500ml</t>
  </si>
  <si>
    <t>KSh 2,750</t>
  </si>
  <si>
    <t>KSh 4,471</t>
  </si>
  <si>
    <t>4M Float Switch Water Level Controller -Water Tank</t>
  </si>
  <si>
    <t>KSh 475</t>
  </si>
  <si>
    <t>KSh 931</t>
  </si>
  <si>
    <t>Modern Sofa Throw Pillow Cover-45x45cm-Blue&amp;Red</t>
  </si>
  <si>
    <t>KSh 238</t>
  </si>
  <si>
    <t>KSh 476</t>
  </si>
  <si>
    <t>Balloon Insert, Birthday Party Balloon Set, PU Leather</t>
  </si>
  <si>
    <t>KSh 610</t>
  </si>
  <si>
    <t>KSh 1,060</t>
  </si>
  <si>
    <t>Shower Cap Wide Elastic Band Cover Reusable Bashroom Cap</t>
  </si>
  <si>
    <t>KSh 2,132</t>
  </si>
  <si>
    <t>KSh 2,169</t>
  </si>
  <si>
    <t>Christmas Elk Fence Yard Lawn Decorations Cute For Holidays</t>
  </si>
  <si>
    <t>KSh 2,000</t>
  </si>
  <si>
    <t>60W Hot Melt Glue Sprayer - Efficient And Stable Glue Dispensing</t>
  </si>
  <si>
    <t>KSh 1,190</t>
  </si>
  <si>
    <t>KSh 1,785</t>
  </si>
  <si>
    <t>Car Phone Charging Stand</t>
  </si>
  <si>
    <t>KSh 671</t>
  </si>
  <si>
    <t>KSh 1,316</t>
  </si>
  <si>
    <t>2pcs Solar Street Light Flood Light Outdoor</t>
  </si>
  <si>
    <t>KSh 1,200</t>
  </si>
  <si>
    <t>KSh 1,950</t>
  </si>
  <si>
    <t>Creative Owl Shape Keychain Black</t>
  </si>
  <si>
    <t>KSh 199</t>
  </si>
  <si>
    <t>KSh 504</t>
  </si>
  <si>
    <t>Brush &amp; Paintbrush Cleaning Tool Pink</t>
  </si>
  <si>
    <t>KSh 299</t>
  </si>
  <si>
    <t>KSh 600</t>
  </si>
  <si>
    <t>Pen Grips For Kids Pen Grip Posture Correction Tool For Kids</t>
  </si>
  <si>
    <t>KSh 1,660</t>
  </si>
  <si>
    <t>KSh 1,699</t>
  </si>
  <si>
    <t>Pilates Cloth Bag Waterproof Durable High Capacity Purple</t>
  </si>
  <si>
    <t>KSh 384</t>
  </si>
  <si>
    <t>Multi-purpose Rice Drainage Basket And Fruit And Vegetable Drainage Sieve</t>
  </si>
  <si>
    <t>KSh 1,459</t>
  </si>
  <si>
    <t>KSh 1,499</t>
  </si>
  <si>
    <t>Cute Christmas Fence Garden Decorations For Holiday Home</t>
  </si>
  <si>
    <t>KSh 1,343</t>
  </si>
  <si>
    <t>Simple Metal Dog Art Sculpture Decoration For Home Office</t>
  </si>
  <si>
    <t>KSh 499</t>
  </si>
  <si>
    <t>KSh 900</t>
  </si>
  <si>
    <t>Christmas Fence Garden Decorations Outdoor For Holiday Home</t>
  </si>
  <si>
    <t>KSh 699</t>
  </si>
  <si>
    <t>Angle Measuring Tool Full Metal Multi Angle Measuring Tool</t>
  </si>
  <si>
    <t>KSh 1,567</t>
  </si>
  <si>
    <t>12V 19500rpm Handheld Electric Angle Grinder Tool - UK - Yellow/Black</t>
  </si>
  <si>
    <t>KSh 2,799</t>
  </si>
  <si>
    <t>KSh 3,810</t>
  </si>
  <si>
    <t>KSh 399</t>
  </si>
  <si>
    <t>KSh 896</t>
  </si>
  <si>
    <t>5 Pieces/set Of Stainless Steel Induction Cooker Pots</t>
  </si>
  <si>
    <t>KSh 2,170</t>
  </si>
  <si>
    <t>KSh 2,500</t>
  </si>
  <si>
    <t>2.5 out of 5</t>
  </si>
  <si>
    <t>Mythco 120COB Solar Wall Ligt With Motion Sensor And Remote Control 3 Modes</t>
  </si>
  <si>
    <t>KSh 458</t>
  </si>
  <si>
    <t>KSh 986</t>
  </si>
  <si>
    <t>3 out of 5</t>
  </si>
  <si>
    <t>5-PCS Stainless Steel Cooking Pot Set With Steamed Slices</t>
  </si>
  <si>
    <t>KSh 2,115</t>
  </si>
  <si>
    <t>KSh 4,700</t>
  </si>
  <si>
    <t>2.1 out of 5</t>
  </si>
  <si>
    <t>120W Cordless Vacuum Cleaners Handheld Electric Vacuum Cleaner</t>
  </si>
  <si>
    <t>KSh 445</t>
  </si>
  <si>
    <t>KSh 873</t>
  </si>
  <si>
    <t>2.8 out of 5</t>
  </si>
  <si>
    <t>Intelligent  LED Body Sensor Wireless Lighting Night Light USB</t>
  </si>
  <si>
    <t>KSh 325</t>
  </si>
  <si>
    <t>KSh 680</t>
  </si>
  <si>
    <t>2.7 out of 5</t>
  </si>
  <si>
    <t>VIC Wireless Vacuum Cleaner Dual Use For Home And Car 120W High Power Powerful</t>
  </si>
  <si>
    <t>KSh 1,220</t>
  </si>
  <si>
    <t>KSh 1,555</t>
  </si>
  <si>
    <t>2.9 out of 5</t>
  </si>
  <si>
    <t>Artificial Potted Flowers Room Decorative Flowers (2 Pieces)</t>
  </si>
  <si>
    <t>KSh 1,814</t>
  </si>
  <si>
    <t>2.2 out of 5</t>
  </si>
  <si>
    <t>380ML USB Rechargeable Portable Small Blenders And Juicers</t>
  </si>
  <si>
    <t>KSh 1,000</t>
  </si>
  <si>
    <t>2.3 out of 5</t>
  </si>
  <si>
    <t>32PCS Portable Cordless Drill Set With Cyclic Battery Drive -26 Variable Speed</t>
  </si>
  <si>
    <t>KSh 3,750</t>
  </si>
  <si>
    <t>KSh 6,143</t>
  </si>
  <si>
    <t>Agapeon Toothbrush Holder And Toothpaste Dispenser</t>
  </si>
  <si>
    <t>KSh 700</t>
  </si>
  <si>
    <t>2.6 out of 5</t>
  </si>
  <si>
    <t>Large Lazy Inflatable Sofa Chairs PVC Lounger Seat Bag</t>
  </si>
  <si>
    <t>KSh 2,300</t>
  </si>
  <si>
    <t>KSh 3,240</t>
  </si>
  <si>
    <t>Watercolour Gold Foil Textured Print Pillow Cover</t>
  </si>
  <si>
    <t>KSh 345</t>
  </si>
  <si>
    <t>KSh 602</t>
  </si>
  <si>
    <t>Wrought Iron Bathroom Shelf Wall Mounted Free Punch Toilet Rack</t>
  </si>
  <si>
    <t>KSh 509</t>
  </si>
  <si>
    <t>KSh 899</t>
  </si>
  <si>
    <t>7-piece Set Of Storage Bags, Travel Storage Bags, Shoe Bags</t>
  </si>
  <si>
    <t>KSh 968</t>
  </si>
  <si>
    <t>Electric LED UV Mosquito Killer Lamp, Outdoor/Indoor Fly Killer Trap Light -USB</t>
  </si>
  <si>
    <t>KSh 1,570</t>
  </si>
  <si>
    <t>KSh 2,988</t>
  </si>
  <si>
    <t>2PCS/LOT Solar LED Outdoor Intelligent Light Controlled Wall Lamp</t>
  </si>
  <si>
    <t>KSh 790</t>
  </si>
  <si>
    <t>KSh 1,485</t>
  </si>
  <si>
    <t>3PCS Rotary Scraper Thermomix For Kitchen</t>
  </si>
  <si>
    <t>KSh 690</t>
  </si>
  <si>
    <t>Cushion Silicone Butt Cushion Summer Ice Cushion Honeycomb Gel Cushion</t>
  </si>
  <si>
    <t>KSh 1,732</t>
  </si>
  <si>
    <t>KSh 1,799</t>
  </si>
  <si>
    <t>7PCS Silicone Thumb Knife Finger Protector Vegetable Harvesting Knife</t>
  </si>
  <si>
    <t>KSh 230</t>
  </si>
  <si>
    <t>KSh 450</t>
  </si>
  <si>
    <t>Memory Foam Neck Pillow Cover, With Pillow Core - 50*30cm</t>
  </si>
  <si>
    <t>KSh 1,189</t>
  </si>
  <si>
    <t>Bedroom Simple Floor Hanging Clothes Rack Single Pole Hat Rack - White</t>
  </si>
  <si>
    <t>KSh 979</t>
  </si>
  <si>
    <t>KSh 1,920</t>
  </si>
  <si>
    <t>5m Waterproof Spherical LED String Lights Outdoor Ball Chain Lights Party Lighting Decoration Adjustable</t>
  </si>
  <si>
    <t>KSh 1,460</t>
  </si>
  <si>
    <t>KSh 2,290</t>
  </si>
  <si>
    <t>2 Pairs Cowhide Split Leather Work Gloves.32â„‰ Or Above Welding Gloves</t>
  </si>
  <si>
    <t>KSh 1,666</t>
  </si>
  <si>
    <t>Household Pineapple Peeler Peeler</t>
  </si>
  <si>
    <t>KSh 330</t>
  </si>
  <si>
    <t>KSh 176</t>
  </si>
  <si>
    <t>Office Chair Lumbar Back Support Spine Posture Correction Pillow Car Cushion</t>
  </si>
  <si>
    <t>KSh 1,466</t>
  </si>
  <si>
    <t>Cartoon Car Decoration Cute Individuality For Car Home Desk</t>
  </si>
  <si>
    <t>KSh 274</t>
  </si>
  <si>
    <t>KSh 537</t>
  </si>
  <si>
    <t>Outdoor Portable Water Bottle With Medicine Box - 600ML - Black</t>
  </si>
  <si>
    <t>KSh 657</t>
  </si>
  <si>
    <t>KSh 1,288</t>
  </si>
  <si>
    <t>Wall-Mounted Toothbrush Toothpaste Holder With Multiple Slots</t>
  </si>
  <si>
    <t>KSh 1,468</t>
  </si>
  <si>
    <t>Multifunctional Hanging Storage Box Storage Bag (4 Layers)</t>
  </si>
  <si>
    <t>KSh 630</t>
  </si>
  <si>
    <t>KSh 1,100</t>
  </si>
  <si>
    <t>Wall Clock With Hidden Safe Box</t>
  </si>
  <si>
    <t>KSh 850</t>
  </si>
  <si>
    <t>KSh 1,700</t>
  </si>
  <si>
    <t>Portable Wine Table With Folding Round Table</t>
  </si>
  <si>
    <t>KSh 1,300</t>
  </si>
  <si>
    <t>Sewing Machine Needle Threader Stitch Insertion Tool Automatic Quick Sewing</t>
  </si>
  <si>
    <t>KSh 105</t>
  </si>
  <si>
    <t>KSh 200</t>
  </si>
  <si>
    <t>6 Layers Steel Pipe Assembling Dustproof Storage Shoe Cabinet</t>
  </si>
  <si>
    <t>2PCS Ice Silk Square Cushion Cover Pillowcases - 65x65cm</t>
  </si>
  <si>
    <t>KSh 2,400</t>
  </si>
  <si>
    <t>Wall Mount Automatic Toothpaste Dispenser Toothbrush Holder Toothpaste Squeezer</t>
  </si>
  <si>
    <t>KSh 1,526</t>
  </si>
  <si>
    <t>Portable Soap Dispenser Kitchen Detergent Press Box Kitchen Tools</t>
  </si>
  <si>
    <t>KSh 1,462</t>
  </si>
  <si>
    <t>4 Piece Coloured Stainless Steel Kitchenware Set</t>
  </si>
  <si>
    <t>KSh 248</t>
  </si>
  <si>
    <t>KSh 486</t>
  </si>
  <si>
    <t>Metal Wall Clock Silver Dial Crystal Jewelry Round Home Decoration Wall Clock</t>
  </si>
  <si>
    <t>KSh 3,546</t>
  </si>
  <si>
    <t>Baby Early Education Shape And Color Cognitive Training Toys</t>
  </si>
  <si>
    <t>KSh 525</t>
  </si>
  <si>
    <t>KSh 1,029</t>
  </si>
  <si>
    <t>8in1 Screwdriver With LED Light</t>
  </si>
  <si>
    <t>KSh 1,080</t>
  </si>
  <si>
    <t>KSh 1,874</t>
  </si>
  <si>
    <t>Konka Healty Electric Kettle, 24-hour Heat Preservation,1.5L,800W, White</t>
  </si>
  <si>
    <t>KSh 3,640</t>
  </si>
  <si>
    <t>KSh 4,588</t>
  </si>
  <si>
    <t>9pcs Gas Mask, For Painting, Dust, Formaldehyde Grinding, Polishing</t>
  </si>
  <si>
    <t>KSh 1,420</t>
  </si>
  <si>
    <t>KSh 2,420</t>
  </si>
  <si>
    <t>24 Grid Wall-mounted Sundries Organiser Fabric Closet Bag Storage Rack</t>
  </si>
  <si>
    <t>KSh 1,875</t>
  </si>
  <si>
    <t>KSh 1,899</t>
  </si>
  <si>
    <t>1PC Refrigerator Food Seal Pocket Fridge Bags</t>
  </si>
  <si>
    <t>KSh 198</t>
  </si>
  <si>
    <t>KSh 260</t>
  </si>
  <si>
    <t>LED Solar Street Light-fake Camera</t>
  </si>
  <si>
    <t>KSh 1,150</t>
  </si>
  <si>
    <t>KSh 1,737</t>
  </si>
  <si>
    <t>Cartoon Embroidered Mini Towel Bear Cotton Wash Cloth Hand 4pcs</t>
  </si>
  <si>
    <t>KSh 1,810</t>
  </si>
  <si>
    <t>Shower Nozzle Cleaning Unclogging Needle Mini Crevice Small Hole Cleaning Brush</t>
  </si>
  <si>
    <t>KSh 1,658</t>
  </si>
  <si>
    <t>Thickening Multipurpose Non Stick Easy To Clean Heat Resistant Spoon Pad</t>
  </si>
  <si>
    <t>KSh 1,768</t>
  </si>
  <si>
    <t>6 In 1 Bottle Can Opener Multifunctional Easy Opener</t>
  </si>
  <si>
    <t>KSh 553</t>
  </si>
  <si>
    <t>Wall-mounted Sticker Punch-free Plug Fixer</t>
  </si>
  <si>
    <t>2 out of 5</t>
  </si>
  <si>
    <t>Black Simple Water Cup Wine Coaster Anti Slip Absorbent</t>
  </si>
  <si>
    <t>KSh 169</t>
  </si>
  <si>
    <t>KSh 320</t>
  </si>
  <si>
    <t>Unknown</t>
  </si>
  <si>
    <t>Ratings</t>
  </si>
  <si>
    <t>Rating Category</t>
  </si>
  <si>
    <t>Discount Category</t>
  </si>
  <si>
    <t>Average Current Price</t>
  </si>
  <si>
    <t>KSh 1,800</t>
  </si>
  <si>
    <t>KSh 2,700</t>
  </si>
  <si>
    <t>Average Old Price</t>
  </si>
  <si>
    <t>Average Discount Percentage</t>
  </si>
  <si>
    <t>Average Rating</t>
  </si>
  <si>
    <t>Descriptive Statistics</t>
  </si>
  <si>
    <t>Most Expensive Product</t>
  </si>
  <si>
    <t>Least Expensive Product</t>
  </si>
  <si>
    <t>Trend Analysis</t>
  </si>
  <si>
    <t>No. of reviews &amp; Discount %</t>
  </si>
  <si>
    <t>Clean Review</t>
  </si>
  <si>
    <t>Medium Discount</t>
  </si>
  <si>
    <t>Excellent</t>
  </si>
  <si>
    <t>High Discount</t>
  </si>
  <si>
    <t>Low Discount</t>
  </si>
  <si>
    <t>Average</t>
  </si>
  <si>
    <t>Poor</t>
  </si>
  <si>
    <t>Row Labels</t>
  </si>
  <si>
    <t>Grand Total</t>
  </si>
  <si>
    <t>Count of Clean Review</t>
  </si>
  <si>
    <t>Clean Ratings</t>
  </si>
  <si>
    <t>Clean Current Price</t>
  </si>
  <si>
    <t>Clean Old Price</t>
  </si>
  <si>
    <t>Analyze the relationship between rating and number of reviews. Do higher-rated</t>
  </si>
  <si>
    <t>products have more reviews</t>
  </si>
  <si>
    <t>The relationship between discount percentage and number of reviews.</t>
  </si>
  <si>
    <t>Average of Ratings2</t>
  </si>
  <si>
    <t>Total No. of Items=112</t>
  </si>
  <si>
    <t>Average Discount %</t>
  </si>
  <si>
    <t>Total Reviews</t>
  </si>
  <si>
    <t>Max of Ratings2</t>
  </si>
  <si>
    <t>Max of Discount</t>
  </si>
  <si>
    <t>Average of Clean Review</t>
  </si>
  <si>
    <t>Column Labels</t>
  </si>
  <si>
    <t>Sum of Clean Ratings</t>
  </si>
  <si>
    <t>Sum of Discount</t>
  </si>
  <si>
    <t>Jumia Sales Insights</t>
  </si>
  <si>
    <t>Absolute Discount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</si>
</sst>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sz val="11"/>
      <color theme="9" tint="-0.249977111117893"/>
      <name val="Calibri"/>
      <family val="2"/>
      <scheme val="minor"/>
    </font>
    <font>
      <sz val="40"/>
      <color theme="5" tint="-0.499984740745262"/>
      <name val="Calibri"/>
      <family val="2"/>
      <scheme val="minor"/>
    </font>
    <font>
      <sz val="36"/>
      <color theme="4" tint="-0.249977111117893"/>
      <name val="Calibri"/>
      <family val="2"/>
      <scheme val="minor"/>
    </font>
    <font>
      <sz val="11"/>
      <color theme="9"/>
      <name val="Calibri"/>
      <family val="2"/>
      <scheme val="minor"/>
    </font>
    <font>
      <sz val="32"/>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1" tint="0.34998626667073579"/>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9" fontId="0" fillId="0" borderId="0" xfId="0" applyNumberFormat="1"/>
    <xf numFmtId="0" fontId="19" fillId="0" borderId="0" xfId="0" applyFont="1"/>
    <xf numFmtId="0" fontId="0" fillId="33" borderId="0" xfId="0" applyFill="1"/>
    <xf numFmtId="0" fontId="16" fillId="34" borderId="0" xfId="0" applyFont="1" applyFill="1"/>
    <xf numFmtId="0" fontId="0" fillId="34" borderId="0" xfId="0" applyFill="1"/>
    <xf numFmtId="9" fontId="0" fillId="34" borderId="0" xfId="0" applyNumberFormat="1" applyFill="1"/>
    <xf numFmtId="0" fontId="20" fillId="0" borderId="0" xfId="0" applyFon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5" borderId="0" xfId="0" applyFill="1" applyAlignment="1">
      <alignment horizontal="left"/>
    </xf>
    <xf numFmtId="0" fontId="21" fillId="36" borderId="0" xfId="0" applyFont="1" applyFill="1"/>
    <xf numFmtId="0" fontId="0" fillId="36" borderId="0" xfId="0" applyFill="1"/>
    <xf numFmtId="0" fontId="22" fillId="36" borderId="0" xfId="0" applyFont="1" applyFill="1"/>
    <xf numFmtId="0" fontId="0" fillId="37" borderId="0" xfId="0" applyFill="1"/>
    <xf numFmtId="0" fontId="0" fillId="38" borderId="0" xfId="0" applyFill="1"/>
    <xf numFmtId="0" fontId="16" fillId="0" borderId="0" xfId="0" applyFont="1"/>
    <xf numFmtId="0" fontId="23" fillId="0" borderId="0" xfId="0" applyFont="1"/>
    <xf numFmtId="0" fontId="0" fillId="39" borderId="0" xfId="0" applyFill="1"/>
    <xf numFmtId="9" fontId="0" fillId="39" borderId="0" xfId="0" applyNumberFormat="1" applyFill="1"/>
    <xf numFmtId="0" fontId="24" fillId="36" borderId="0" xfId="0" applyFon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ill>
        <patternFill>
          <bgColor theme="7" tint="-0.24994659260841701"/>
        </patternFill>
      </fill>
    </dxf>
    <dxf>
      <font>
        <color rgb="FF9C0006"/>
      </font>
      <fill>
        <patternFill>
          <bgColor rgb="FFFFC7CE"/>
        </patternFill>
      </fill>
    </dxf>
    <dxf>
      <font>
        <color rgb="FF9C5700"/>
      </font>
      <fill>
        <patternFill>
          <bgColor rgb="FFFFEB9C"/>
        </patternFill>
      </fill>
    </dxf>
    <dxf>
      <fill>
        <patternFill patternType="solid">
          <bgColor theme="5" tint="0.59999389629810485"/>
        </patternFill>
      </fill>
    </dxf>
  </dxfs>
  <tableStyles count="0" defaultTableStyle="TableStyleMedium2" defaultPivotStyle="PivotStyleLight16"/>
  <colors>
    <mruColors>
      <color rgb="FF0128B7"/>
      <color rgb="FFEFC3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[WorkingJumia.xlsx]Discount % and Reviews!PivotTable12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a:t>Discount Percentage and Number of Reviews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KE"/>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 and Reviews'!$B$3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'Discount % and Reviews'!$A$4:$A$7</c:f>
              <c:strCache>
                <c:ptCount val="3"/>
                <c:pt idx="0">
                  <c:v>High Discount</c:v>
                </c:pt>
                <c:pt idx="1">
                  <c:v>Low Discount</c:v>
                </c:pt>
                <c:pt idx="2">
                  <c:v>Medium Discount</c:v>
                </c:pt>
              </c:strCache>
            </c:strRef>
          </c:cat>
          <c:val>
            <c:numRef>
              <c:f>'Discount % and Reviews'!$B$4:$B$7</c:f>
              <c:numCache>
                <c:formatCode>General</c:formatCode>
                <c:ptCount val="3"/>
                <c:pt idx="0">
                  <c:v>63</c:v>
                </c:pt>
                <c:pt idx="1">
                  <c:v>18</c:v>
                </c:pt>
                <c:pt idx="2">
                  <c:v>31</c:v>
                </c:pt>
              </c:numCache>
            </c:numRef>
          </c:val>
          <c:extLst>
            <c:ext xmlns:c16="http://schemas.microsoft.com/office/drawing/2014/chart" uri="{C3380CC4-5D6E-409C-BE32-E72D297353CC}">
              <c16:uniqueId val="{00000000-B383-4BE2-BE1B-6A9895771A93}"/>
            </c:ext>
          </c:extLst>
        </c:ser>
        <c:dLbls>
          <c:dLblPos val="inEnd"/>
          <c:showLegendKey val="0"/>
          <c:showVal val="1"/>
          <c:showCatName val="0"/>
          <c:showSerName val="0"/>
          <c:showPercent val="0"/>
          <c:showBubbleSize val="0"/>
        </c:dLbls>
        <c:gapWidth val="41"/>
        <c:axId val="593904896"/>
        <c:axId val="593901296"/>
      </c:barChart>
      <c:catAx>
        <c:axId val="59390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KE"/>
          </a:p>
        </c:txPr>
        <c:crossAx val="593901296"/>
        <c:crosses val="autoZero"/>
        <c:auto val="1"/>
        <c:lblAlgn val="ctr"/>
        <c:lblOffset val="100"/>
        <c:noMultiLvlLbl val="0"/>
      </c:catAx>
      <c:valAx>
        <c:axId val="593901296"/>
        <c:scaling>
          <c:orientation val="minMax"/>
        </c:scaling>
        <c:delete val="1"/>
        <c:axPos val="l"/>
        <c:numFmt formatCode="General" sourceLinked="1"/>
        <c:majorTickMark val="none"/>
        <c:minorTickMark val="none"/>
        <c:tickLblPos val="nextTo"/>
        <c:crossAx val="5939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Discount!PivotTable8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Low-Discount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Categories by Discount'!$B$101:$B$102</c:f>
              <c:strCache>
                <c:ptCount val="1"/>
                <c:pt idx="0">
                  <c:v>Low Discount</c:v>
                </c:pt>
              </c:strCache>
            </c:strRef>
          </c:tx>
          <c:spPr>
            <a:solidFill>
              <a:schemeClr val="accent1"/>
            </a:solidFill>
            <a:ln>
              <a:noFill/>
            </a:ln>
            <a:effectLst/>
          </c:spPr>
          <c:invertIfNegative val="0"/>
          <c:cat>
            <c:strRef>
              <c:f>'Product Categories by Discount'!$A$103:$A$120</c:f>
              <c:strCache>
                <c:ptCount val="18"/>
                <c:pt idx="0">
                  <c:v>2 Pairs Cowhide Split Leather Work Gloves.32â„‰ Or Above Welding Gloves</c:v>
                </c:pt>
                <c:pt idx="1">
                  <c:v>220V 60W Electric Soldering Iron Kits With Tools, Tips, And Multimeter</c:v>
                </c:pt>
                <c:pt idx="2">
                  <c:v>24 Grid Wall-mounted Sundries Organiser Fabric Closet Bag Storage Rack</c:v>
                </c:pt>
                <c:pt idx="3">
                  <c:v>5 Pieces/set Of Stainless Steel Induction Cooker Pots</c:v>
                </c:pt>
                <c:pt idx="4">
                  <c:v>Cushion Silicone Butt Cushion Summer Ice Cushion Honeycomb Gel Cushion</c:v>
                </c:pt>
                <c:pt idx="5">
                  <c:v>LED Wall Digital Alarm Clock Study Home 12 / 24H Clock Calendar</c:v>
                </c:pt>
                <c:pt idx="6">
                  <c:v>Metal Wall Clock Silver Dial Crystal Jewelry Round Home Decoration Wall Clock</c:v>
                </c:pt>
                <c:pt idx="7">
                  <c:v>Multi-purpose Rice Drainage Basket And Fruit And Vegetable Drainage Sieve</c:v>
                </c:pt>
                <c:pt idx="8">
                  <c:v>Office Chair Lumbar Back Support Spine Posture Correction Pillow Car Cushion</c:v>
                </c:pt>
                <c:pt idx="9">
                  <c:v>Outdoor Portable Water Bottle With Medicine Box - 600ML - Black</c:v>
                </c:pt>
                <c:pt idx="10">
                  <c:v>Pen Grips For Kids Pen Grip Posture Correction Tool For Kids</c:v>
                </c:pt>
                <c:pt idx="11">
                  <c:v>Portable Soap Dispenser Kitchen Detergent Press Box Kitchen Tools</c:v>
                </c:pt>
                <c:pt idx="12">
                  <c:v>Portable Wardrobe Nonwoven With 3 Hanging Rods And 6 Storage Shelves</c:v>
                </c:pt>
                <c:pt idx="13">
                  <c:v>Shower Cap Wide Elastic Band Cover Reusable Bashroom Cap</c:v>
                </c:pt>
                <c:pt idx="14">
                  <c:v>Shower Nozzle Cleaning Unclogging Needle Mini Crevice Small Hole Cleaning Brush</c:v>
                </c:pt>
                <c:pt idx="15">
                  <c:v>Thickening Multipurpose Non Stick Easy To Clean Heat Resistant Spoon Pad</c:v>
                </c:pt>
                <c:pt idx="16">
                  <c:v>Wall Mount Automatic Toothpaste Dispenser Toothbrush Holder Toothpaste Squeezer</c:v>
                </c:pt>
                <c:pt idx="17">
                  <c:v>Wall-Mounted Toothbrush Toothpaste Holder With Multiple Slots</c:v>
                </c:pt>
              </c:strCache>
            </c:strRef>
          </c:cat>
          <c:val>
            <c:numRef>
              <c:f>'Product Categories by Discount'!$B$103:$B$120</c:f>
              <c:numCache>
                <c:formatCode>0%</c:formatCode>
                <c:ptCount val="18"/>
                <c:pt idx="0">
                  <c:v>0.02</c:v>
                </c:pt>
                <c:pt idx="1">
                  <c:v>0.09</c:v>
                </c:pt>
                <c:pt idx="2">
                  <c:v>0.01</c:v>
                </c:pt>
                <c:pt idx="3">
                  <c:v>0.13</c:v>
                </c:pt>
                <c:pt idx="4">
                  <c:v>0.04</c:v>
                </c:pt>
                <c:pt idx="5">
                  <c:v>0.19</c:v>
                </c:pt>
                <c:pt idx="6">
                  <c:v>0.04</c:v>
                </c:pt>
                <c:pt idx="7">
                  <c:v>0.03</c:v>
                </c:pt>
                <c:pt idx="8">
                  <c:v>0.14000000000000001</c:v>
                </c:pt>
                <c:pt idx="9">
                  <c:v>0.11</c:v>
                </c:pt>
                <c:pt idx="10">
                  <c:v>0.02</c:v>
                </c:pt>
                <c:pt idx="11">
                  <c:v>0.02</c:v>
                </c:pt>
                <c:pt idx="12">
                  <c:v>0.18</c:v>
                </c:pt>
                <c:pt idx="13">
                  <c:v>0.02</c:v>
                </c:pt>
                <c:pt idx="14">
                  <c:v>0.02</c:v>
                </c:pt>
                <c:pt idx="15">
                  <c:v>0.02</c:v>
                </c:pt>
                <c:pt idx="16">
                  <c:v>0.08</c:v>
                </c:pt>
                <c:pt idx="17">
                  <c:v>0.14000000000000001</c:v>
                </c:pt>
              </c:numCache>
            </c:numRef>
          </c:val>
          <c:extLst>
            <c:ext xmlns:c16="http://schemas.microsoft.com/office/drawing/2014/chart" uri="{C3380CC4-5D6E-409C-BE32-E72D297353CC}">
              <c16:uniqueId val="{00000000-063E-4BA2-A42A-E0DA8CF3D419}"/>
            </c:ext>
          </c:extLst>
        </c:ser>
        <c:dLbls>
          <c:showLegendKey val="0"/>
          <c:showVal val="0"/>
          <c:showCatName val="0"/>
          <c:showSerName val="0"/>
          <c:showPercent val="0"/>
          <c:showBubbleSize val="0"/>
        </c:dLbls>
        <c:gapWidth val="150"/>
        <c:axId val="753556320"/>
        <c:axId val="753562800"/>
      </c:barChart>
      <c:catAx>
        <c:axId val="75355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3562800"/>
        <c:crosses val="autoZero"/>
        <c:auto val="1"/>
        <c:lblAlgn val="ctr"/>
        <c:lblOffset val="100"/>
        <c:noMultiLvlLbl val="0"/>
      </c:catAx>
      <c:valAx>
        <c:axId val="753562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355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Discount!PivotTable7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Medium</a:t>
            </a:r>
            <a:r>
              <a:rPr lang="en-US" baseline="0"/>
              <a:t> Discount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Categories by Discount'!$B$67:$B$68</c:f>
              <c:strCache>
                <c:ptCount val="1"/>
                <c:pt idx="0">
                  <c:v>Medium Discount</c:v>
                </c:pt>
              </c:strCache>
            </c:strRef>
          </c:tx>
          <c:spPr>
            <a:solidFill>
              <a:schemeClr val="accent1"/>
            </a:solidFill>
            <a:ln>
              <a:noFill/>
            </a:ln>
            <a:effectLst/>
          </c:spPr>
          <c:invertIfNegative val="0"/>
          <c:cat>
            <c:strRef>
              <c:f>'Product Categories by Discount'!$A$69:$A$99</c:f>
              <c:strCache>
                <c:ptCount val="31"/>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12V 19500rpm Handheld Electric Angle Grinder Tool - UK - Yellow/Black</c:v>
                </c:pt>
                <c:pt idx="6">
                  <c:v>137 Pieces Cake Decorating Tool Set Baking Supplies</c:v>
                </c:pt>
                <c:pt idx="7">
                  <c:v>1PC Refrigerator Food Seal Pocket Fridge Bags</c:v>
                </c:pt>
                <c:pt idx="8">
                  <c:v>2pcs Solar Street Light Flood Light Outdoor</c:v>
                </c:pt>
                <c:pt idx="9">
                  <c:v>32PCS Portable Cordless Drill Set With Cyclic Battery Drive -26 Variable Speed</c:v>
                </c:pt>
                <c:pt idx="10">
                  <c:v>52 Pieces Cake Decorating Tool Set Gift Kit Baking Supplies</c:v>
                </c:pt>
                <c:pt idx="11">
                  <c:v>53 Pieces/Set Yarn Knitting Crochet Hooks With Bag - Pansies</c:v>
                </c:pt>
                <c:pt idx="12">
                  <c:v>53Pcs/Set Yarn Knitting Crochet Hooks With Bag - Fortune Cat</c:v>
                </c:pt>
                <c:pt idx="13">
                  <c:v>5m Waterproof Spherical LED String Lights Outdoor Ball Chain Lights Party Lighting Decoration Adjustable</c:v>
                </c:pt>
                <c:pt idx="14">
                  <c:v>60W Hot Melt Glue Sprayer - Efficient And Stable Glue Dispensing</c:v>
                </c:pt>
                <c:pt idx="15">
                  <c:v>Cartoon Embroidered Mini Towel Bear Cotton Wash Cloth Hand 4pcs</c:v>
                </c:pt>
                <c:pt idx="16">
                  <c:v>Desk Foldable Fan Adjustable Fan Strong Wind 3 Gear Usb</c:v>
                </c:pt>
                <c:pt idx="17">
                  <c:v>Electronic Digital Display Vernier Caliper</c:v>
                </c:pt>
                <c:pt idx="18">
                  <c:v>Foldable Overbed Table/Desk</c:v>
                </c:pt>
                <c:pt idx="19">
                  <c:v>Genebre 115 In 1 Screwdriver Repairing Tool Set For IPhone Cellphone Hand Tool</c:v>
                </c:pt>
                <c:pt idx="20">
                  <c:v>Konka Healty Electric Kettle, 24-hour Heat Preservation,1.5L,800W, White</c:v>
                </c:pt>
                <c:pt idx="21">
                  <c:v>Large Lazy Inflatable Sofa Chairs PVC Lounger Seat Bag</c:v>
                </c:pt>
                <c:pt idx="22">
                  <c:v>LASA Stainless Steel Double Wall Mount Soap Dispenser - 500ml</c:v>
                </c:pt>
                <c:pt idx="23">
                  <c:v>LED Romantic Spaceship Starry Sky Projector,Children's Bedroom Night Light-Blue</c:v>
                </c:pt>
                <c:pt idx="24">
                  <c:v>LED Solar Street Light-fake Camera</c:v>
                </c:pt>
                <c:pt idx="25">
                  <c:v>Multifunction Laser Level With Adjustment Tripod</c:v>
                </c:pt>
                <c:pt idx="26">
                  <c:v>Pilates Cloth Bag Waterproof Durable High Capacity Purple</c:v>
                </c:pt>
                <c:pt idx="27">
                  <c:v>Portable Home Small Air Humidifier 3-Speed Fan - Green</c:v>
                </c:pt>
                <c:pt idx="28">
                  <c:v>Portable Mini Cordless Car Vacuum Cleaner - Blue</c:v>
                </c:pt>
                <c:pt idx="29">
                  <c:v>VIC Wireless Vacuum Cleaner Dual Use For Home And Car 120W High Power Powerful</c:v>
                </c:pt>
                <c:pt idx="30">
                  <c:v>Weighing Scale Digital Bathroom Body Fat Scale USB-Black</c:v>
                </c:pt>
              </c:strCache>
            </c:strRef>
          </c:cat>
          <c:val>
            <c:numRef>
              <c:f>'Product Categories by Discount'!$B$69:$B$99</c:f>
              <c:numCache>
                <c:formatCode>0%</c:formatCode>
                <c:ptCount val="31"/>
                <c:pt idx="0">
                  <c:v>0.38</c:v>
                </c:pt>
                <c:pt idx="1">
                  <c:v>0.34</c:v>
                </c:pt>
                <c:pt idx="2">
                  <c:v>0.38</c:v>
                </c:pt>
                <c:pt idx="3">
                  <c:v>0.32</c:v>
                </c:pt>
                <c:pt idx="4">
                  <c:v>0.34</c:v>
                </c:pt>
                <c:pt idx="5">
                  <c:v>0.27</c:v>
                </c:pt>
                <c:pt idx="6">
                  <c:v>0.24</c:v>
                </c:pt>
                <c:pt idx="7">
                  <c:v>0.24</c:v>
                </c:pt>
                <c:pt idx="8">
                  <c:v>0.38</c:v>
                </c:pt>
                <c:pt idx="9">
                  <c:v>0.39</c:v>
                </c:pt>
                <c:pt idx="10">
                  <c:v>0.3</c:v>
                </c:pt>
                <c:pt idx="11">
                  <c:v>0.27</c:v>
                </c:pt>
                <c:pt idx="12">
                  <c:v>0.27</c:v>
                </c:pt>
                <c:pt idx="13">
                  <c:v>0.36</c:v>
                </c:pt>
                <c:pt idx="14">
                  <c:v>0.33</c:v>
                </c:pt>
                <c:pt idx="15">
                  <c:v>0.34</c:v>
                </c:pt>
                <c:pt idx="16">
                  <c:v>0.37</c:v>
                </c:pt>
                <c:pt idx="17">
                  <c:v>0.35</c:v>
                </c:pt>
                <c:pt idx="18">
                  <c:v>0.23</c:v>
                </c:pt>
                <c:pt idx="19">
                  <c:v>0.2</c:v>
                </c:pt>
                <c:pt idx="20">
                  <c:v>0.21</c:v>
                </c:pt>
                <c:pt idx="21">
                  <c:v>0.28999999999999998</c:v>
                </c:pt>
                <c:pt idx="22">
                  <c:v>0.38</c:v>
                </c:pt>
                <c:pt idx="23">
                  <c:v>0.35</c:v>
                </c:pt>
                <c:pt idx="24">
                  <c:v>0.34</c:v>
                </c:pt>
                <c:pt idx="25">
                  <c:v>0.33</c:v>
                </c:pt>
                <c:pt idx="26">
                  <c:v>0.22</c:v>
                </c:pt>
                <c:pt idx="27">
                  <c:v>0.26</c:v>
                </c:pt>
                <c:pt idx="28">
                  <c:v>0.25</c:v>
                </c:pt>
                <c:pt idx="29">
                  <c:v>0.22</c:v>
                </c:pt>
                <c:pt idx="30">
                  <c:v>0.37</c:v>
                </c:pt>
              </c:numCache>
            </c:numRef>
          </c:val>
          <c:extLst>
            <c:ext xmlns:c16="http://schemas.microsoft.com/office/drawing/2014/chart" uri="{C3380CC4-5D6E-409C-BE32-E72D297353CC}">
              <c16:uniqueId val="{00000000-05A7-4E60-8FD6-D53055D65D55}"/>
            </c:ext>
          </c:extLst>
        </c:ser>
        <c:dLbls>
          <c:showLegendKey val="0"/>
          <c:showVal val="0"/>
          <c:showCatName val="0"/>
          <c:showSerName val="0"/>
          <c:showPercent val="0"/>
          <c:showBubbleSize val="0"/>
        </c:dLbls>
        <c:gapWidth val="182"/>
        <c:axId val="688875360"/>
        <c:axId val="688866360"/>
      </c:barChart>
      <c:catAx>
        <c:axId val="68887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66360"/>
        <c:crosses val="autoZero"/>
        <c:auto val="1"/>
        <c:lblAlgn val="ctr"/>
        <c:lblOffset val="100"/>
        <c:noMultiLvlLbl val="0"/>
      </c:catAx>
      <c:valAx>
        <c:axId val="6888663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7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Discount!PivotTable6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 Discount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Categories by Discount'!$B$3:$B$4</c:f>
              <c:strCache>
                <c:ptCount val="1"/>
                <c:pt idx="0">
                  <c:v>High Discount</c:v>
                </c:pt>
              </c:strCache>
            </c:strRef>
          </c:tx>
          <c:spPr>
            <a:solidFill>
              <a:schemeClr val="accent1"/>
            </a:solidFill>
            <a:ln>
              <a:noFill/>
            </a:ln>
            <a:effectLst/>
          </c:spPr>
          <c:invertIfNegative val="0"/>
          <c:cat>
            <c:strRef>
              <c:f>'Product Categories by Discount'!$A$5:$A$64</c:f>
              <c:strCache>
                <c:ptCount val="60"/>
                <c:pt idx="0">
                  <c:v>120W Cordless Vacuum Cleaners Handheld Electric Vacuum Cleaner</c:v>
                </c:pt>
                <c:pt idx="1">
                  <c:v>13 In 1 Home Repair Tools Box Kit Set</c:v>
                </c:pt>
                <c:pt idx="2">
                  <c:v>2PCS Ice Silk Square Cushion Cover Pillowcases - 65x65cm</c:v>
                </c:pt>
                <c:pt idx="3">
                  <c:v>2PCS/LOT Solar LED Outdoor Intelligent Light Controlled Wall Lamp</c:v>
                </c:pt>
                <c:pt idx="4">
                  <c:v>380ML USB Rechargeable Portable Small Blenders And Juicers</c:v>
                </c:pt>
                <c:pt idx="5">
                  <c:v>3D Waterproof EVA Plastic Shower Curtain 1.8*2Mtrs</c:v>
                </c:pt>
                <c:pt idx="6">
                  <c:v>3PCS Rotary Scraper Thermomix For Kitchen</c:v>
                </c:pt>
                <c:pt idx="7">
                  <c:v>3PCS Single Head Knitting Crochet Sweater Needle Set</c:v>
                </c:pt>
                <c:pt idx="8">
                  <c:v>4 Piece Coloured Stainless Steel Kitchenware Set</c:v>
                </c:pt>
                <c:pt idx="9">
                  <c:v>40cm Gold DIY Acrylic Wall Sticker Clock</c:v>
                </c:pt>
                <c:pt idx="10">
                  <c:v>4M Float Switch Water Level Controller -Water Tank</c:v>
                </c:pt>
                <c:pt idx="11">
                  <c:v>4pcs Bathroom/Kitchen Towel Rack,Roll Paper Holder,Towel Bars,Hook</c:v>
                </c:pt>
                <c:pt idx="12">
                  <c:v>5-PCS Stainless Steel Cooking Pot Set With Steamed Slices</c:v>
                </c:pt>
                <c:pt idx="13">
                  <c:v>6 In 1 Bottle Can Opener Multifunctional Easy Opener</c:v>
                </c:pt>
                <c:pt idx="14">
                  <c:v>6 Layers Steel Pipe Assembling Dustproof Storage Shoe Cabinet</c:v>
                </c:pt>
                <c:pt idx="15">
                  <c:v>7PCS Silicone Thumb Knife Finger Protector Vegetable Harvesting Knife</c:v>
                </c:pt>
                <c:pt idx="16">
                  <c:v>7-piece Set Of Storage Bags, Travel Storage Bags, Shoe Bags</c:v>
                </c:pt>
                <c:pt idx="17">
                  <c:v>8in1 Screwdriver With LED Light</c:v>
                </c:pt>
                <c:pt idx="18">
                  <c:v>9pcs Gas Mask, For Painting, Dust, Formaldehyde Grinding, Polishing</c:v>
                </c:pt>
                <c:pt idx="19">
                  <c:v>Agapeon Toothbrush Holder And Toothpaste Dispenser</c:v>
                </c:pt>
                <c:pt idx="20">
                  <c:v>Angle Measuring Tool Full Metal Multi Angle Measuring Tool</c:v>
                </c:pt>
                <c:pt idx="21">
                  <c:v>Anti-Skid Absorbent Insulation Coaster  For Home Office</c:v>
                </c:pt>
                <c:pt idx="22">
                  <c:v>Artificial Potted Flowers Room Decorative Flowers (2 Pieces)</c:v>
                </c:pt>
                <c:pt idx="23">
                  <c:v>Baby Early Education Shape And Color Cognitive Training Toys</c:v>
                </c:pt>
                <c:pt idx="24">
                  <c:v>Balloon Insert, Birthday Party Balloon Set, PU Leather</c:v>
                </c:pt>
                <c:pt idx="25">
                  <c:v>Bedroom Simple Floor Hanging Clothes Rack Single Pole Hat Rack - White</c:v>
                </c:pt>
                <c:pt idx="26">
                  <c:v>Black Simple Water Cup Wine Coaster Anti Slip Absorbent</c:v>
                </c:pt>
                <c:pt idx="27">
                  <c:v>Brush &amp; Paintbrush Cleaning Tool Pink</c:v>
                </c:pt>
                <c:pt idx="28">
                  <c:v>Car Phone Charging Stand</c:v>
                </c:pt>
                <c:pt idx="29">
                  <c:v>Cartoon Car Decoration Cute Individuality For Car Home Desk</c:v>
                </c:pt>
                <c:pt idx="30">
                  <c:v>Christmas Elk Fence Yard Lawn Decorations Cute For Holidays</c:v>
                </c:pt>
                <c:pt idx="31">
                  <c:v>Christmas Fence Garden Decorations Outdoor For Holiday Home</c:v>
                </c:pt>
                <c:pt idx="32">
                  <c:v>Classic Black Cat Cotton Hemp Pillow Case For Home Car</c:v>
                </c:pt>
                <c:pt idx="33">
                  <c:v>Creative Owl Shape Keychain Black</c:v>
                </c:pt>
                <c:pt idx="34">
                  <c:v>Cute Christmas Fence Garden Decorations For Holiday Home</c:v>
                </c:pt>
                <c:pt idx="35">
                  <c:v>DIY File Folder, Office Drawer File Holder, Pen Holder, Desktop Storage Rack</c:v>
                </c:pt>
                <c:pt idx="36">
                  <c:v>Electric LED UV Mosquito Killer Lamp, Outdoor/Indoor Fly Killer Trap Light -USB</c:v>
                </c:pt>
                <c:pt idx="37">
                  <c:v>Exfoliate And Exfoliate Face Towel - Black</c:v>
                </c:pt>
                <c:pt idx="38">
                  <c:v>Household Pineapple Peeler Peeler</c:v>
                </c:pt>
                <c:pt idx="39">
                  <c:v>Intelligent  LED Body Sensor Wireless Lighting Night Light USB</c:v>
                </c:pt>
                <c:pt idx="40">
                  <c:v>LASA 3 Tier Bamboo Shoe Bench Storage Shelf</c:v>
                </c:pt>
                <c:pt idx="41">
                  <c:v>LASA Aluminum Folding Truck Hand Cart - 68kg Max</c:v>
                </c:pt>
                <c:pt idx="42">
                  <c:v>LASA Digital Thermometer And Hydrometer</c:v>
                </c:pt>
                <c:pt idx="43">
                  <c:v>LASA FOLDING TABLE SERVING STAND</c:v>
                </c:pt>
                <c:pt idx="44">
                  <c:v>LED Eye Protection  Desk Lamp , Study, Reading, USB Fan - Double Pen Holder</c:v>
                </c:pt>
                <c:pt idx="45">
                  <c:v>Memory Foam Neck Pillow Cover, With Pillow Core - 50*30cm</c:v>
                </c:pt>
                <c:pt idx="46">
                  <c:v>Metal Decorative Hooks Key Hangers Entryway Wall Hooks Towel Hooks - Home</c:v>
                </c:pt>
                <c:pt idx="47">
                  <c:v>Modern Sofa Throw Pillow Cover-45x45cm-Blue&amp;Red</c:v>
                </c:pt>
                <c:pt idx="48">
                  <c:v>Multifunctional Hanging Storage Box Storage Bag (4 Layers)</c:v>
                </c:pt>
                <c:pt idx="49">
                  <c:v>MultiFunctional Storage Rack Multi-layer Bookshelf</c:v>
                </c:pt>
                <c:pt idx="50">
                  <c:v>Mythco 120COB Solar Wall Ligt With Motion Sensor And Remote Control 3 Modes</c:v>
                </c:pt>
                <c:pt idx="51">
                  <c:v>Peacock  Throw Pillow Cushion Case For Home Car</c:v>
                </c:pt>
                <c:pt idx="52">
                  <c:v>Portable Wine Table With Folding Round Table</c:v>
                </c:pt>
                <c:pt idx="53">
                  <c:v>Punch-free Great Load Bearing Bathroom Storage Rack Wall Shelf-White</c:v>
                </c:pt>
                <c:pt idx="54">
                  <c:v>Sewing Machine Needle Threader Stitch Insertion Tool Automatic Quick Sewing</c:v>
                </c:pt>
                <c:pt idx="55">
                  <c:v>Simple Metal Dog Art Sculpture Decoration For Home Office</c:v>
                </c:pt>
                <c:pt idx="56">
                  <c:v>Wall Clock With Hidden Safe Box</c:v>
                </c:pt>
                <c:pt idx="57">
                  <c:v>Wall-mounted Sticker Punch-free Plug Fixer</c:v>
                </c:pt>
                <c:pt idx="58">
                  <c:v>Watercolour Gold Foil Textured Print Pillow Cover</c:v>
                </c:pt>
                <c:pt idx="59">
                  <c:v>Wrought Iron Bathroom Shelf Wall Mounted Free Punch Toilet Rack</c:v>
                </c:pt>
              </c:strCache>
            </c:strRef>
          </c:cat>
          <c:val>
            <c:numRef>
              <c:f>'Product Categories by Discount'!$B$5:$B$64</c:f>
              <c:numCache>
                <c:formatCode>0%</c:formatCode>
                <c:ptCount val="60"/>
                <c:pt idx="0">
                  <c:v>0.49</c:v>
                </c:pt>
                <c:pt idx="1">
                  <c:v>0.45</c:v>
                </c:pt>
                <c:pt idx="2">
                  <c:v>0.5</c:v>
                </c:pt>
                <c:pt idx="3">
                  <c:v>0.47</c:v>
                </c:pt>
                <c:pt idx="4">
                  <c:v>0.5</c:v>
                </c:pt>
                <c:pt idx="5">
                  <c:v>0.49</c:v>
                </c:pt>
                <c:pt idx="6">
                  <c:v>0.43</c:v>
                </c:pt>
                <c:pt idx="7">
                  <c:v>0.53</c:v>
                </c:pt>
                <c:pt idx="8">
                  <c:v>0.49</c:v>
                </c:pt>
                <c:pt idx="9">
                  <c:v>0.47</c:v>
                </c:pt>
                <c:pt idx="10">
                  <c:v>0.49</c:v>
                </c:pt>
                <c:pt idx="11">
                  <c:v>0.42</c:v>
                </c:pt>
                <c:pt idx="12">
                  <c:v>0.55000000000000004</c:v>
                </c:pt>
                <c:pt idx="13">
                  <c:v>0.64</c:v>
                </c:pt>
                <c:pt idx="14">
                  <c:v>0.47</c:v>
                </c:pt>
                <c:pt idx="15">
                  <c:v>0.49</c:v>
                </c:pt>
                <c:pt idx="16">
                  <c:v>0.47</c:v>
                </c:pt>
                <c:pt idx="17">
                  <c:v>0.42</c:v>
                </c:pt>
                <c:pt idx="18">
                  <c:v>0.41</c:v>
                </c:pt>
                <c:pt idx="19">
                  <c:v>0.45</c:v>
                </c:pt>
                <c:pt idx="20">
                  <c:v>0.98</c:v>
                </c:pt>
                <c:pt idx="21">
                  <c:v>0.51</c:v>
                </c:pt>
                <c:pt idx="22">
                  <c:v>0.45</c:v>
                </c:pt>
                <c:pt idx="23">
                  <c:v>0.49</c:v>
                </c:pt>
                <c:pt idx="24">
                  <c:v>0.42</c:v>
                </c:pt>
                <c:pt idx="25">
                  <c:v>0.49</c:v>
                </c:pt>
                <c:pt idx="26">
                  <c:v>0.47</c:v>
                </c:pt>
                <c:pt idx="27">
                  <c:v>0.5</c:v>
                </c:pt>
                <c:pt idx="28">
                  <c:v>0.49</c:v>
                </c:pt>
                <c:pt idx="29">
                  <c:v>0.49</c:v>
                </c:pt>
                <c:pt idx="30">
                  <c:v>0.5</c:v>
                </c:pt>
                <c:pt idx="31">
                  <c:v>0.48</c:v>
                </c:pt>
                <c:pt idx="32">
                  <c:v>0.53</c:v>
                </c:pt>
                <c:pt idx="33">
                  <c:v>1.1000000000000001</c:v>
                </c:pt>
                <c:pt idx="34">
                  <c:v>0.41</c:v>
                </c:pt>
                <c:pt idx="35">
                  <c:v>0.4</c:v>
                </c:pt>
                <c:pt idx="36">
                  <c:v>0.47</c:v>
                </c:pt>
                <c:pt idx="37">
                  <c:v>0.52</c:v>
                </c:pt>
                <c:pt idx="38">
                  <c:v>0.49</c:v>
                </c:pt>
                <c:pt idx="39">
                  <c:v>0.52</c:v>
                </c:pt>
                <c:pt idx="40">
                  <c:v>0.54</c:v>
                </c:pt>
                <c:pt idx="41">
                  <c:v>0.49</c:v>
                </c:pt>
                <c:pt idx="42">
                  <c:v>0.42</c:v>
                </c:pt>
                <c:pt idx="43">
                  <c:v>0.55000000000000004</c:v>
                </c:pt>
                <c:pt idx="44">
                  <c:v>0.48</c:v>
                </c:pt>
                <c:pt idx="45">
                  <c:v>0.46</c:v>
                </c:pt>
                <c:pt idx="46">
                  <c:v>0.47</c:v>
                </c:pt>
                <c:pt idx="47">
                  <c:v>0.5</c:v>
                </c:pt>
                <c:pt idx="48">
                  <c:v>0.43</c:v>
                </c:pt>
                <c:pt idx="49">
                  <c:v>0.46</c:v>
                </c:pt>
                <c:pt idx="50">
                  <c:v>0.54</c:v>
                </c:pt>
                <c:pt idx="51">
                  <c:v>0.46</c:v>
                </c:pt>
                <c:pt idx="52">
                  <c:v>0.48</c:v>
                </c:pt>
                <c:pt idx="53">
                  <c:v>0.41</c:v>
                </c:pt>
                <c:pt idx="54">
                  <c:v>0.48</c:v>
                </c:pt>
                <c:pt idx="55">
                  <c:v>1</c:v>
                </c:pt>
                <c:pt idx="56">
                  <c:v>0.5</c:v>
                </c:pt>
                <c:pt idx="57">
                  <c:v>0.5</c:v>
                </c:pt>
                <c:pt idx="58">
                  <c:v>0.43</c:v>
                </c:pt>
                <c:pt idx="59">
                  <c:v>0.43</c:v>
                </c:pt>
              </c:numCache>
            </c:numRef>
          </c:val>
          <c:extLst>
            <c:ext xmlns:c16="http://schemas.microsoft.com/office/drawing/2014/chart" uri="{C3380CC4-5D6E-409C-BE32-E72D297353CC}">
              <c16:uniqueId val="{00000000-DE95-4329-95E7-87B47879DED2}"/>
            </c:ext>
          </c:extLst>
        </c:ser>
        <c:dLbls>
          <c:showLegendKey val="0"/>
          <c:showVal val="0"/>
          <c:showCatName val="0"/>
          <c:showSerName val="0"/>
          <c:showPercent val="0"/>
          <c:showBubbleSize val="0"/>
        </c:dLbls>
        <c:gapWidth val="182"/>
        <c:axId val="688882200"/>
        <c:axId val="688887240"/>
      </c:barChart>
      <c:catAx>
        <c:axId val="688882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87240"/>
        <c:crosses val="autoZero"/>
        <c:auto val="1"/>
        <c:lblAlgn val="ctr"/>
        <c:lblOffset val="100"/>
        <c:noMultiLvlLbl val="0"/>
      </c:catAx>
      <c:valAx>
        <c:axId val="6888872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82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[WorkingJumia.xlsx]Top Product by Rating!PivotTable5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t>
            </a:r>
            <a:r>
              <a:rPr lang="en-US" baseline="0"/>
              <a:t>Products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 by 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 by Rating'!$A$4:$A$14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'Top Product by Rating'!$B$4:$B$14</c:f>
              <c:numCache>
                <c:formatCode>General</c:formatCode>
                <c:ptCount val="10"/>
                <c:pt idx="0">
                  <c:v>4.8</c:v>
                </c:pt>
                <c:pt idx="1">
                  <c:v>5</c:v>
                </c:pt>
                <c:pt idx="2">
                  <c:v>5</c:v>
                </c:pt>
                <c:pt idx="3">
                  <c:v>5</c:v>
                </c:pt>
                <c:pt idx="4">
                  <c:v>5</c:v>
                </c:pt>
                <c:pt idx="5">
                  <c:v>5</c:v>
                </c:pt>
                <c:pt idx="6">
                  <c:v>5</c:v>
                </c:pt>
                <c:pt idx="7">
                  <c:v>4.8</c:v>
                </c:pt>
                <c:pt idx="8">
                  <c:v>5</c:v>
                </c:pt>
                <c:pt idx="9">
                  <c:v>4.8</c:v>
                </c:pt>
              </c:numCache>
            </c:numRef>
          </c:val>
          <c:extLst>
            <c:ext xmlns:c16="http://schemas.microsoft.com/office/drawing/2014/chart" uri="{C3380CC4-5D6E-409C-BE32-E72D297353CC}">
              <c16:uniqueId val="{00000000-6377-4711-9B28-6E976AED5636}"/>
            </c:ext>
          </c:extLst>
        </c:ser>
        <c:dLbls>
          <c:dLblPos val="outEnd"/>
          <c:showLegendKey val="0"/>
          <c:showVal val="1"/>
          <c:showCatName val="0"/>
          <c:showSerName val="0"/>
          <c:showPercent val="0"/>
          <c:showBubbleSize val="0"/>
        </c:dLbls>
        <c:gapWidth val="219"/>
        <c:overlap val="-27"/>
        <c:axId val="746685184"/>
        <c:axId val="746685544"/>
      </c:barChart>
      <c:catAx>
        <c:axId val="7466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46685544"/>
        <c:crosses val="autoZero"/>
        <c:auto val="1"/>
        <c:lblAlgn val="ctr"/>
        <c:lblOffset val="100"/>
        <c:noMultiLvlLbl val="0"/>
      </c:catAx>
      <c:valAx>
        <c:axId val="746685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4668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[WorkingJumia.xlsx]Top Products, Discount!PivotTable7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Discount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Products, Discount'!$B$3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 Discount'!$A$4:$A$14</c:f>
              <c:strCache>
                <c:ptCount val="11"/>
                <c:pt idx="0">
                  <c:v>6 In 1 Bottle Can Opener Multifunctional Easy Opener</c:v>
                </c:pt>
                <c:pt idx="1">
                  <c:v>Creative Owl Shape Keychain Black</c:v>
                </c:pt>
                <c:pt idx="2">
                  <c:v>5-PCS Stainless Steel Cooking Pot Set With Steamed Slices</c:v>
                </c:pt>
                <c:pt idx="3">
                  <c:v>Simple Metal Dog Art Sculpture Decoration For Home Office</c:v>
                </c:pt>
                <c:pt idx="4">
                  <c:v>LASA FOLDING TABLE SERVING STAND</c:v>
                </c:pt>
                <c:pt idx="5">
                  <c:v>LASA 3 Tier Bamboo Shoe Bench Storage Shelf</c:v>
                </c:pt>
                <c:pt idx="6">
                  <c:v>Mythco 120COB Solar Wall Ligt With Motion Sensor And Remote Control 3 Modes</c:v>
                </c:pt>
                <c:pt idx="7">
                  <c:v>Classic Black Cat Cotton Hemp Pillow Case For Home Car</c:v>
                </c:pt>
                <c:pt idx="8">
                  <c:v>3PCS Single Head Knitting Crochet Sweater Needle Set</c:v>
                </c:pt>
                <c:pt idx="9">
                  <c:v>Intelligent  LED Body Sensor Wireless Lighting Night Light USB</c:v>
                </c:pt>
                <c:pt idx="10">
                  <c:v>Exfoliate And Exfoliate Face Towel - Black</c:v>
                </c:pt>
              </c:strCache>
            </c:strRef>
          </c:cat>
          <c:val>
            <c:numRef>
              <c:f>'Top Products, Discount'!$B$4:$B$14</c:f>
              <c:numCache>
                <c:formatCode>0%</c:formatCode>
                <c:ptCount val="11"/>
                <c:pt idx="0">
                  <c:v>0.64</c:v>
                </c:pt>
                <c:pt idx="1">
                  <c:v>0.61</c:v>
                </c:pt>
                <c:pt idx="2">
                  <c:v>0.55000000000000004</c:v>
                </c:pt>
                <c:pt idx="3">
                  <c:v>0.55000000000000004</c:v>
                </c:pt>
                <c:pt idx="4">
                  <c:v>0.55000000000000004</c:v>
                </c:pt>
                <c:pt idx="5">
                  <c:v>0.54</c:v>
                </c:pt>
                <c:pt idx="6">
                  <c:v>0.54</c:v>
                </c:pt>
                <c:pt idx="7">
                  <c:v>0.53</c:v>
                </c:pt>
                <c:pt idx="8">
                  <c:v>0.53</c:v>
                </c:pt>
                <c:pt idx="9">
                  <c:v>0.52</c:v>
                </c:pt>
                <c:pt idx="10">
                  <c:v>0.52</c:v>
                </c:pt>
              </c:numCache>
            </c:numRef>
          </c:val>
          <c:smooth val="0"/>
          <c:extLst>
            <c:ext xmlns:c16="http://schemas.microsoft.com/office/drawing/2014/chart" uri="{C3380CC4-5D6E-409C-BE32-E72D297353CC}">
              <c16:uniqueId val="{00000000-2F02-4B6A-89F4-679304FFEFBF}"/>
            </c:ext>
          </c:extLst>
        </c:ser>
        <c:dLbls>
          <c:dLblPos val="t"/>
          <c:showLegendKey val="0"/>
          <c:showVal val="1"/>
          <c:showCatName val="0"/>
          <c:showSerName val="0"/>
          <c:showPercent val="0"/>
          <c:showBubbleSize val="0"/>
        </c:dLbls>
        <c:smooth val="0"/>
        <c:axId val="598199288"/>
        <c:axId val="870576808"/>
      </c:lineChart>
      <c:catAx>
        <c:axId val="598199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70576808"/>
        <c:crosses val="autoZero"/>
        <c:auto val="1"/>
        <c:lblAlgn val="ctr"/>
        <c:lblOffset val="100"/>
        <c:noMultiLvlLbl val="0"/>
      </c:catAx>
      <c:valAx>
        <c:axId val="870576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81992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[WorkingJumia.xlsx]Discount % and Reviews!PivotTable12</c:name>
    <c:fmtId val="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sz="1400"/>
              <a:t>Discount Percentage and Number of Reviews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KE"/>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 and Reviews'!$B$3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'Discount % and Reviews'!$A$4:$A$7</c:f>
              <c:strCache>
                <c:ptCount val="3"/>
                <c:pt idx="0">
                  <c:v>High Discount</c:v>
                </c:pt>
                <c:pt idx="1">
                  <c:v>Low Discount</c:v>
                </c:pt>
                <c:pt idx="2">
                  <c:v>Medium Discount</c:v>
                </c:pt>
              </c:strCache>
            </c:strRef>
          </c:cat>
          <c:val>
            <c:numRef>
              <c:f>'Discount % and Reviews'!$B$4:$B$7</c:f>
              <c:numCache>
                <c:formatCode>General</c:formatCode>
                <c:ptCount val="3"/>
                <c:pt idx="0">
                  <c:v>63</c:v>
                </c:pt>
                <c:pt idx="1">
                  <c:v>18</c:v>
                </c:pt>
                <c:pt idx="2">
                  <c:v>31</c:v>
                </c:pt>
              </c:numCache>
            </c:numRef>
          </c:val>
          <c:extLst>
            <c:ext xmlns:c16="http://schemas.microsoft.com/office/drawing/2014/chart" uri="{C3380CC4-5D6E-409C-BE32-E72D297353CC}">
              <c16:uniqueId val="{00000000-3C2E-489F-AE22-C5C970FE1D78}"/>
            </c:ext>
          </c:extLst>
        </c:ser>
        <c:dLbls>
          <c:dLblPos val="inEnd"/>
          <c:showLegendKey val="0"/>
          <c:showVal val="1"/>
          <c:showCatName val="0"/>
          <c:showSerName val="0"/>
          <c:showPercent val="0"/>
          <c:showBubbleSize val="0"/>
        </c:dLbls>
        <c:gapWidth val="41"/>
        <c:axId val="593904896"/>
        <c:axId val="593901296"/>
      </c:barChart>
      <c:catAx>
        <c:axId val="59390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KE"/>
          </a:p>
        </c:txPr>
        <c:crossAx val="593901296"/>
        <c:crosses val="autoZero"/>
        <c:auto val="1"/>
        <c:lblAlgn val="ctr"/>
        <c:lblOffset val="100"/>
        <c:noMultiLvlLbl val="0"/>
      </c:catAx>
      <c:valAx>
        <c:axId val="593901296"/>
        <c:scaling>
          <c:orientation val="minMax"/>
        </c:scaling>
        <c:delete val="1"/>
        <c:axPos val="l"/>
        <c:numFmt formatCode="General" sourceLinked="1"/>
        <c:majorTickMark val="none"/>
        <c:minorTickMark val="none"/>
        <c:tickLblPos val="nextTo"/>
        <c:crossAx val="5939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[WorkingJumia.xlsx]Rating and Reviews!PivotTable17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Number of Reviews and Ratings</a:t>
            </a:r>
          </a:p>
        </c:rich>
      </c:tx>
      <c:layout>
        <c:manualLayout>
          <c:xMode val="edge"/>
          <c:yMode val="edge"/>
          <c:x val="0.11878455818022747"/>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and Reviews'!$B$3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 and Reviews'!$A$4:$A$7</c:f>
              <c:strCache>
                <c:ptCount val="3"/>
                <c:pt idx="0">
                  <c:v>Average</c:v>
                </c:pt>
                <c:pt idx="1">
                  <c:v>Excellent</c:v>
                </c:pt>
                <c:pt idx="2">
                  <c:v>Poor</c:v>
                </c:pt>
              </c:strCache>
            </c:strRef>
          </c:cat>
          <c:val>
            <c:numRef>
              <c:f>'Rating and Reviews'!$B$4:$B$7</c:f>
              <c:numCache>
                <c:formatCode>General</c:formatCode>
                <c:ptCount val="3"/>
                <c:pt idx="0">
                  <c:v>9</c:v>
                </c:pt>
                <c:pt idx="1">
                  <c:v>36</c:v>
                </c:pt>
                <c:pt idx="2">
                  <c:v>12</c:v>
                </c:pt>
              </c:numCache>
            </c:numRef>
          </c:val>
          <c:smooth val="0"/>
          <c:extLst>
            <c:ext xmlns:c16="http://schemas.microsoft.com/office/drawing/2014/chart" uri="{C3380CC4-5D6E-409C-BE32-E72D297353CC}">
              <c16:uniqueId val="{00000000-8B4D-4E46-9001-48B9743176F8}"/>
            </c:ext>
          </c:extLst>
        </c:ser>
        <c:dLbls>
          <c:showLegendKey val="0"/>
          <c:showVal val="1"/>
          <c:showCatName val="0"/>
          <c:showSerName val="0"/>
          <c:showPercent val="0"/>
          <c:showBubbleSize val="0"/>
        </c:dLbls>
        <c:marker val="1"/>
        <c:smooth val="0"/>
        <c:axId val="595234464"/>
        <c:axId val="595238424"/>
      </c:lineChart>
      <c:catAx>
        <c:axId val="5952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5238424"/>
        <c:crosses val="autoZero"/>
        <c:auto val="1"/>
        <c:lblAlgn val="ctr"/>
        <c:lblOffset val="100"/>
        <c:noMultiLvlLbl val="0"/>
      </c:catAx>
      <c:valAx>
        <c:axId val="59523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52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[WorkingJumia.xlsx]Rating, review, and discount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Rating</a:t>
            </a:r>
            <a:r>
              <a:rPr lang="en-US" sz="1100" baseline="0"/>
              <a:t> and Review Based on Discount Percentage</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'Rating, review, and discount %'!$B$3</c:f>
              <c:strCache>
                <c:ptCount val="1"/>
                <c:pt idx="0">
                  <c:v>Average of Ratings2</c:v>
                </c:pt>
              </c:strCache>
            </c:strRef>
          </c:tx>
          <c:spPr>
            <a:solidFill>
              <a:schemeClr val="accent1"/>
            </a:solidFill>
            <a:ln>
              <a:noFill/>
            </a:ln>
            <a:effectLst/>
          </c:spPr>
          <c:invertIfNegative val="0"/>
          <c:cat>
            <c:strRef>
              <c:f>'Rating, review, and discount %'!$A$4:$A$7</c:f>
              <c:strCache>
                <c:ptCount val="3"/>
                <c:pt idx="0">
                  <c:v>High Discount</c:v>
                </c:pt>
                <c:pt idx="1">
                  <c:v>Low Discount</c:v>
                </c:pt>
                <c:pt idx="2">
                  <c:v>Medium Discount</c:v>
                </c:pt>
              </c:strCache>
            </c:strRef>
          </c:cat>
          <c:val>
            <c:numRef>
              <c:f>'Rating, review, and discount %'!$B$4:$B$7</c:f>
              <c:numCache>
                <c:formatCode>General</c:formatCode>
                <c:ptCount val="3"/>
                <c:pt idx="0">
                  <c:v>3.6580645161290311</c:v>
                </c:pt>
                <c:pt idx="1">
                  <c:v>3.7249999999999996</c:v>
                </c:pt>
                <c:pt idx="2">
                  <c:v>4.245454545454546</c:v>
                </c:pt>
              </c:numCache>
            </c:numRef>
          </c:val>
          <c:extLst>
            <c:ext xmlns:c16="http://schemas.microsoft.com/office/drawing/2014/chart" uri="{C3380CC4-5D6E-409C-BE32-E72D297353CC}">
              <c16:uniqueId val="{00000001-065B-4C1D-B69F-6BB86F555580}"/>
            </c:ext>
          </c:extLst>
        </c:ser>
        <c:ser>
          <c:idx val="1"/>
          <c:order val="1"/>
          <c:tx>
            <c:strRef>
              <c:f>'Rating, review, and discount %'!$C$3</c:f>
              <c:strCache>
                <c:ptCount val="1"/>
                <c:pt idx="0">
                  <c:v>Count of Clean Review</c:v>
                </c:pt>
              </c:strCache>
            </c:strRef>
          </c:tx>
          <c:spPr>
            <a:solidFill>
              <a:schemeClr val="accent2"/>
            </a:solidFill>
            <a:ln>
              <a:noFill/>
            </a:ln>
            <a:effectLst/>
          </c:spPr>
          <c:invertIfNegative val="0"/>
          <c:cat>
            <c:strRef>
              <c:f>'Rating, review, and discount %'!$A$4:$A$7</c:f>
              <c:strCache>
                <c:ptCount val="3"/>
                <c:pt idx="0">
                  <c:v>High Discount</c:v>
                </c:pt>
                <c:pt idx="1">
                  <c:v>Low Discount</c:v>
                </c:pt>
                <c:pt idx="2">
                  <c:v>Medium Discount</c:v>
                </c:pt>
              </c:strCache>
            </c:strRef>
          </c:cat>
          <c:val>
            <c:numRef>
              <c:f>'Rating, review, and discount %'!$C$4:$C$7</c:f>
              <c:numCache>
                <c:formatCode>General</c:formatCode>
                <c:ptCount val="3"/>
                <c:pt idx="0">
                  <c:v>63</c:v>
                </c:pt>
                <c:pt idx="1">
                  <c:v>18</c:v>
                </c:pt>
                <c:pt idx="2">
                  <c:v>31</c:v>
                </c:pt>
              </c:numCache>
            </c:numRef>
          </c:val>
          <c:extLst>
            <c:ext xmlns:c16="http://schemas.microsoft.com/office/drawing/2014/chart" uri="{C3380CC4-5D6E-409C-BE32-E72D297353CC}">
              <c16:uniqueId val="{00000002-065B-4C1D-B69F-6BB86F555580}"/>
            </c:ext>
          </c:extLst>
        </c:ser>
        <c:dLbls>
          <c:showLegendKey val="0"/>
          <c:showVal val="0"/>
          <c:showCatName val="0"/>
          <c:showSerName val="0"/>
          <c:showPercent val="0"/>
          <c:showBubbleSize val="0"/>
        </c:dLbls>
        <c:gapWidth val="219"/>
        <c:overlap val="100"/>
        <c:axId val="590852192"/>
        <c:axId val="590852552"/>
      </c:barChart>
      <c:catAx>
        <c:axId val="59085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0852552"/>
        <c:crosses val="autoZero"/>
        <c:auto val="1"/>
        <c:lblAlgn val="ctr"/>
        <c:lblOffset val="100"/>
        <c:noMultiLvlLbl val="0"/>
      </c:catAx>
      <c:valAx>
        <c:axId val="59085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08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[WorkingJumia.xlsx]Rating Category $ Review!PivotTable1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Rating Category &amp; Review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 Category $ Review'!$B$3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77-4A25-A306-A056A79B437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77-4A25-A306-A056A79B437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77-4A25-A306-A056A79B43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 Category $ Review'!$A$4:$A$7</c:f>
              <c:strCache>
                <c:ptCount val="3"/>
                <c:pt idx="0">
                  <c:v>Average</c:v>
                </c:pt>
                <c:pt idx="1">
                  <c:v>Excellent</c:v>
                </c:pt>
                <c:pt idx="2">
                  <c:v>Poor</c:v>
                </c:pt>
              </c:strCache>
            </c:strRef>
          </c:cat>
          <c:val>
            <c:numRef>
              <c:f>'Rating Category $ Review'!$B$4:$B$7</c:f>
              <c:numCache>
                <c:formatCode>General</c:formatCode>
                <c:ptCount val="3"/>
                <c:pt idx="0">
                  <c:v>-7.666666666666667</c:v>
                </c:pt>
                <c:pt idx="1">
                  <c:v>-13.472222222222221</c:v>
                </c:pt>
                <c:pt idx="2">
                  <c:v>-14.083333333333334</c:v>
                </c:pt>
              </c:numCache>
            </c:numRef>
          </c:val>
          <c:extLst>
            <c:ext xmlns:c16="http://schemas.microsoft.com/office/drawing/2014/chart" uri="{C3380CC4-5D6E-409C-BE32-E72D297353CC}">
              <c16:uniqueId val="{00000006-1177-4A25-A306-A056A79B4378}"/>
            </c:ext>
          </c:extLst>
        </c:ser>
        <c:dLbls>
          <c:dLblPos val="ctr"/>
          <c:showLegendKey val="0"/>
          <c:showVal val="1"/>
          <c:showCatName val="0"/>
          <c:showSerName val="0"/>
          <c:showPercent val="0"/>
          <c:showBubbleSize val="0"/>
          <c:showLeaderLines val="1"/>
        </c:dLbls>
        <c:firstSliceAng val="0"/>
      </c:pieChart>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Rating!PivotTable2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Poor-Rated</a:t>
            </a:r>
            <a:r>
              <a:rPr lang="en-US" baseline="0"/>
              <a: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 Categories by Rating'!$B$3:$B$4</c:f>
              <c:strCache>
                <c:ptCount val="1"/>
                <c:pt idx="0">
                  <c:v>Poor</c:v>
                </c:pt>
              </c:strCache>
            </c:strRef>
          </c:tx>
          <c:spPr>
            <a:solidFill>
              <a:schemeClr val="accent6"/>
            </a:solidFill>
            <a:ln>
              <a:noFill/>
            </a:ln>
            <a:effectLst/>
          </c:spPr>
          <c:invertIfNegative val="0"/>
          <c:cat>
            <c:strRef>
              <c:f>'Product Categories by Rating'!$A$5:$A$16</c:f>
              <c:strCache>
                <c:ptCount val="12"/>
                <c:pt idx="0">
                  <c:v>120W Cordless Vacuum Cleaners Handheld Electric Vacuum Cleaner</c:v>
                </c:pt>
                <c:pt idx="1">
                  <c:v>380ML USB Rechargeable Portable Small Blenders And Juicers</c:v>
                </c:pt>
                <c:pt idx="2">
                  <c:v>5 Pieces/set Of Stainless Steel Induction Cooker Pots</c:v>
                </c:pt>
                <c:pt idx="3">
                  <c:v>5-PCS Stainless Steel Cooking Pot Set With Steamed Slices</c:v>
                </c:pt>
                <c:pt idx="4">
                  <c:v>7-piece Set Of Storage Bags, Travel Storage Bags, Shoe Bags</c:v>
                </c:pt>
                <c:pt idx="5">
                  <c:v>Agapeon Toothbrush Holder And Toothpaste Dispenser</c:v>
                </c:pt>
                <c:pt idx="6">
                  <c:v>Artificial Potted Flowers Room Decorative Flowers (2 Pieces)</c:v>
                </c:pt>
                <c:pt idx="7">
                  <c:v>Electric LED UV Mosquito Killer Lamp, Outdoor/Indoor Fly Killer Trap Light -USB</c:v>
                </c:pt>
                <c:pt idx="8">
                  <c:v>Intelligent  LED Body Sensor Wireless Lighting Night Light USB</c:v>
                </c:pt>
                <c:pt idx="9">
                  <c:v>VIC Wireless Vacuum Cleaner Dual Use For Home And Car 120W High Power Powerful</c:v>
                </c:pt>
                <c:pt idx="10">
                  <c:v>Wall-mounted Sticker Punch-free Plug Fixer</c:v>
                </c:pt>
                <c:pt idx="11">
                  <c:v>Watercolour Gold Foil Textured Print Pillow Cover</c:v>
                </c:pt>
              </c:strCache>
            </c:strRef>
          </c:cat>
          <c:val>
            <c:numRef>
              <c:f>'Product Categories by Rating'!$B$5:$B$16</c:f>
              <c:numCache>
                <c:formatCode>General</c:formatCode>
                <c:ptCount val="12"/>
                <c:pt idx="0">
                  <c:v>2.8</c:v>
                </c:pt>
                <c:pt idx="1">
                  <c:v>2.2999999999999998</c:v>
                </c:pt>
                <c:pt idx="2">
                  <c:v>2.5</c:v>
                </c:pt>
                <c:pt idx="3">
                  <c:v>2.1</c:v>
                </c:pt>
                <c:pt idx="4">
                  <c:v>2.2000000000000002</c:v>
                </c:pt>
                <c:pt idx="5">
                  <c:v>2.6</c:v>
                </c:pt>
                <c:pt idx="6">
                  <c:v>2.2000000000000002</c:v>
                </c:pt>
                <c:pt idx="7">
                  <c:v>2.1</c:v>
                </c:pt>
                <c:pt idx="8">
                  <c:v>2.7</c:v>
                </c:pt>
                <c:pt idx="9">
                  <c:v>2.9</c:v>
                </c:pt>
                <c:pt idx="10">
                  <c:v>2</c:v>
                </c:pt>
                <c:pt idx="11">
                  <c:v>2.2999999999999998</c:v>
                </c:pt>
              </c:numCache>
            </c:numRef>
          </c:val>
          <c:extLst>
            <c:ext xmlns:c16="http://schemas.microsoft.com/office/drawing/2014/chart" uri="{C3380CC4-5D6E-409C-BE32-E72D297353CC}">
              <c16:uniqueId val="{00000000-FFD2-4344-973A-8BC096DF0999}"/>
            </c:ext>
          </c:extLst>
        </c:ser>
        <c:dLbls>
          <c:showLegendKey val="0"/>
          <c:showVal val="0"/>
          <c:showCatName val="0"/>
          <c:showSerName val="0"/>
          <c:showPercent val="0"/>
          <c:showBubbleSize val="0"/>
        </c:dLbls>
        <c:gapWidth val="219"/>
        <c:overlap val="100"/>
        <c:axId val="602800272"/>
        <c:axId val="602797032"/>
      </c:barChart>
      <c:catAx>
        <c:axId val="60280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2797032"/>
        <c:crosses val="autoZero"/>
        <c:auto val="1"/>
        <c:lblAlgn val="ctr"/>
        <c:lblOffset val="100"/>
        <c:noMultiLvlLbl val="0"/>
      </c:catAx>
      <c:valAx>
        <c:axId val="602797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28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[WorkingJumia.xlsx]Rating and Reviews!PivotTable17</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Relationship between Number of Reviews and Ratings</a:t>
            </a:r>
          </a:p>
        </c:rich>
      </c:tx>
      <c:layout>
        <c:manualLayout>
          <c:xMode val="edge"/>
          <c:yMode val="edge"/>
          <c:x val="0.11878455818022747"/>
          <c:y val="0.1100904053659959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 and Reviews'!$B$3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'Rating and Reviews'!$A$4:$A$7</c:f>
              <c:strCache>
                <c:ptCount val="3"/>
                <c:pt idx="0">
                  <c:v>Average</c:v>
                </c:pt>
                <c:pt idx="1">
                  <c:v>Excellent</c:v>
                </c:pt>
                <c:pt idx="2">
                  <c:v>Poor</c:v>
                </c:pt>
              </c:strCache>
            </c:strRef>
          </c:cat>
          <c:val>
            <c:numRef>
              <c:f>'Rating and Reviews'!$B$4:$B$7</c:f>
              <c:numCache>
                <c:formatCode>General</c:formatCode>
                <c:ptCount val="3"/>
                <c:pt idx="0">
                  <c:v>9</c:v>
                </c:pt>
                <c:pt idx="1">
                  <c:v>36</c:v>
                </c:pt>
                <c:pt idx="2">
                  <c:v>12</c:v>
                </c:pt>
              </c:numCache>
            </c:numRef>
          </c:val>
          <c:extLst>
            <c:ext xmlns:c16="http://schemas.microsoft.com/office/drawing/2014/chart" uri="{C3380CC4-5D6E-409C-BE32-E72D297353CC}">
              <c16:uniqueId val="{00000000-6DA0-4A02-938A-1F9429BFDA61}"/>
            </c:ext>
          </c:extLst>
        </c:ser>
        <c:dLbls>
          <c:dLblPos val="outEnd"/>
          <c:showLegendKey val="0"/>
          <c:showVal val="1"/>
          <c:showCatName val="0"/>
          <c:showSerName val="0"/>
          <c:showPercent val="0"/>
          <c:showBubbleSize val="0"/>
        </c:dLbls>
        <c:gapWidth val="182"/>
        <c:overlap val="-50"/>
        <c:axId val="595234464"/>
        <c:axId val="595238424"/>
      </c:barChart>
      <c:catAx>
        <c:axId val="59523446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595238424"/>
        <c:crosses val="autoZero"/>
        <c:auto val="1"/>
        <c:lblAlgn val="ctr"/>
        <c:lblOffset val="100"/>
        <c:noMultiLvlLbl val="0"/>
      </c:catAx>
      <c:valAx>
        <c:axId val="5952384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5952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Rating!PivotTable3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Excellent-Rated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Categories by Rating'!$B$21:$B$22</c:f>
              <c:strCache>
                <c:ptCount val="1"/>
                <c:pt idx="0">
                  <c:v>Excellent</c:v>
                </c:pt>
              </c:strCache>
            </c:strRef>
          </c:tx>
          <c:spPr>
            <a:solidFill>
              <a:schemeClr val="accent6"/>
            </a:solidFill>
            <a:ln>
              <a:noFill/>
            </a:ln>
            <a:effectLst/>
          </c:spPr>
          <c:invertIfNegative val="0"/>
          <c:cat>
            <c:strRef>
              <c:f>'Product Categories by Rating'!$A$23:$A$58</c:f>
              <c:strCache>
                <c:ptCount val="36"/>
                <c:pt idx="0">
                  <c:v>1/2/3 Seater Elastic Sofa Cover,Living Room/Home Decor Chair Cover-Grey</c:v>
                </c:pt>
                <c:pt idx="1">
                  <c:v>100 Pcs Crochet Hook Tool Set Knitting Hook Set With Box</c:v>
                </c:pt>
                <c:pt idx="2">
                  <c:v>115  Piece Set Of Multifunctional Precision Screwdrivers</c:v>
                </c:pt>
                <c:pt idx="3">
                  <c:v>12 Litre Insulated Lunch Box Grey</c:v>
                </c:pt>
                <c:pt idx="4">
                  <c:v>137 Pieces Cake Decorating Tool Set Baking Supplies</c:v>
                </c:pt>
                <c:pt idx="5">
                  <c:v>220V 60W Electric Soldering Iron Kits With Tools, Tips, And Multimeter</c:v>
                </c:pt>
                <c:pt idx="6">
                  <c:v>3D Waterproof EVA Plastic Shower Curtain 1.8*2Mtrs</c:v>
                </c:pt>
                <c:pt idx="7">
                  <c:v>40cm Gold DIY Acrylic Wall Sticker Clock</c:v>
                </c:pt>
                <c:pt idx="8">
                  <c:v>52 Pieces Cake Decorating Tool Set Gift Kit Baking Supplies</c:v>
                </c:pt>
                <c:pt idx="9">
                  <c:v>53 Pieces/Set Yarn Knitting Crochet Hooks With Bag - Pansies</c:v>
                </c:pt>
                <c:pt idx="10">
                  <c:v>53Pcs/Set Yarn Knitting Crochet Hooks With Bag - Fortune Cat</c:v>
                </c:pt>
                <c:pt idx="11">
                  <c:v>Anti-Skid Absorbent Insulation Coaster  For Home Office</c:v>
                </c:pt>
                <c:pt idx="12">
                  <c:v>Bedroom Simple Floor Hanging Clothes Rack Single Pole Hat Rack - White</c:v>
                </c:pt>
                <c:pt idx="13">
                  <c:v>Classic Black Cat Cotton Hemp Pillow Case For Home Car</c:v>
                </c:pt>
                <c:pt idx="14">
                  <c:v>Desk Foldable Fan Adjustable Fan Strong Wind 3 Gear Usb</c:v>
                </c:pt>
                <c:pt idx="15">
                  <c:v>DIY File Folder, Office Drawer File Holder, Pen Holder, Desktop Storage Rack</c:v>
                </c:pt>
                <c:pt idx="16">
                  <c:v>Electronic Digital Display Vernier Caliper</c:v>
                </c:pt>
                <c:pt idx="17">
                  <c:v>Exfoliate And Exfoliate Face Towel - Black</c:v>
                </c:pt>
                <c:pt idx="18">
                  <c:v>Foldable Overbed Table/Desk</c:v>
                </c:pt>
                <c:pt idx="19">
                  <c:v>Genebre 115 In 1 Screwdriver Repairing Tool Set For IPhone Cellphone Hand Tool</c:v>
                </c:pt>
                <c:pt idx="20">
                  <c:v>Household Pineapple Peeler Peeler</c:v>
                </c:pt>
                <c:pt idx="21">
                  <c:v>Konka Healty Electric Kettle, 24-hour Heat Preservation,1.5L,800W, White</c:v>
                </c:pt>
                <c:pt idx="22">
                  <c:v>LASA 3 Tier Bamboo Shoe Bench Storage Shelf</c:v>
                </c:pt>
                <c:pt idx="23">
                  <c:v>LASA Aluminum Folding Truck Hand Cart - 68kg Max</c:v>
                </c:pt>
                <c:pt idx="24">
                  <c:v>LASA Digital Thermometer And Hydrometer</c:v>
                </c:pt>
                <c:pt idx="25">
                  <c:v>LASA FOLDING TABLE SERVING STAND</c:v>
                </c:pt>
                <c:pt idx="26">
                  <c:v>LED Eye Protection  Desk Lamp , Study, Reading, USB Fan - Double Pen Holder</c:v>
                </c:pt>
                <c:pt idx="27">
                  <c:v>LED Romantic Spaceship Starry Sky Projector,Children's Bedroom Night Light-Blue</c:v>
                </c:pt>
                <c:pt idx="28">
                  <c:v>LED Wall Digital Alarm Clock Study Home 12 / 24H Clock Calendar</c:v>
                </c:pt>
                <c:pt idx="29">
                  <c:v>Metal Decorative Hooks Key Hangers Entryway Wall Hooks Towel Hooks - Home</c:v>
                </c:pt>
                <c:pt idx="30">
                  <c:v>Multifunction Laser Level With Adjustment Tripod</c:v>
                </c:pt>
                <c:pt idx="31">
                  <c:v>Peacock  Throw Pillow Cushion Case For Home Car</c:v>
                </c:pt>
                <c:pt idx="32">
                  <c:v>Portable Home Small Air Humidifier 3-Speed Fan - Green</c:v>
                </c:pt>
                <c:pt idx="33">
                  <c:v>Portable Mini Cordless Car Vacuum Cleaner - Blue</c:v>
                </c:pt>
                <c:pt idx="34">
                  <c:v>Punch-free Great Load Bearing Bathroom Storage Rack Wall Shelf-White</c:v>
                </c:pt>
                <c:pt idx="35">
                  <c:v>Weighing Scale Digital Bathroom Body Fat Scale USB-Black</c:v>
                </c:pt>
              </c:strCache>
            </c:strRef>
          </c:cat>
          <c:val>
            <c:numRef>
              <c:f>'Product Categories by Rating'!$B$23:$B$58</c:f>
              <c:numCache>
                <c:formatCode>General</c:formatCode>
                <c:ptCount val="36"/>
                <c:pt idx="0">
                  <c:v>4.5</c:v>
                </c:pt>
                <c:pt idx="1">
                  <c:v>4.7</c:v>
                </c:pt>
                <c:pt idx="2">
                  <c:v>4.5</c:v>
                </c:pt>
                <c:pt idx="3">
                  <c:v>4.7</c:v>
                </c:pt>
                <c:pt idx="4">
                  <c:v>4.5999999999999996</c:v>
                </c:pt>
                <c:pt idx="5">
                  <c:v>4</c:v>
                </c:pt>
                <c:pt idx="6">
                  <c:v>4.5999999999999996</c:v>
                </c:pt>
                <c:pt idx="7">
                  <c:v>4.8</c:v>
                </c:pt>
                <c:pt idx="8">
                  <c:v>4.0999999999999996</c:v>
                </c:pt>
                <c:pt idx="9">
                  <c:v>4.5</c:v>
                </c:pt>
                <c:pt idx="10">
                  <c:v>4.7</c:v>
                </c:pt>
                <c:pt idx="11">
                  <c:v>5</c:v>
                </c:pt>
                <c:pt idx="12">
                  <c:v>5</c:v>
                </c:pt>
                <c:pt idx="13">
                  <c:v>5</c:v>
                </c:pt>
                <c:pt idx="14">
                  <c:v>4</c:v>
                </c:pt>
                <c:pt idx="15">
                  <c:v>5</c:v>
                </c:pt>
                <c:pt idx="16">
                  <c:v>4.5999999999999996</c:v>
                </c:pt>
                <c:pt idx="17">
                  <c:v>4.3</c:v>
                </c:pt>
                <c:pt idx="18">
                  <c:v>4.4000000000000004</c:v>
                </c:pt>
                <c:pt idx="19">
                  <c:v>4.0999999999999996</c:v>
                </c:pt>
                <c:pt idx="20">
                  <c:v>4</c:v>
                </c:pt>
                <c:pt idx="21">
                  <c:v>5</c:v>
                </c:pt>
                <c:pt idx="22">
                  <c:v>4.3</c:v>
                </c:pt>
                <c:pt idx="23">
                  <c:v>5</c:v>
                </c:pt>
                <c:pt idx="24">
                  <c:v>4.5</c:v>
                </c:pt>
                <c:pt idx="25">
                  <c:v>4.8</c:v>
                </c:pt>
                <c:pt idx="26">
                  <c:v>4.3</c:v>
                </c:pt>
                <c:pt idx="27">
                  <c:v>4</c:v>
                </c:pt>
                <c:pt idx="28">
                  <c:v>4.5999999999999996</c:v>
                </c:pt>
                <c:pt idx="29">
                  <c:v>4.0999999999999996</c:v>
                </c:pt>
                <c:pt idx="30">
                  <c:v>4.2</c:v>
                </c:pt>
                <c:pt idx="31">
                  <c:v>5</c:v>
                </c:pt>
                <c:pt idx="32">
                  <c:v>4.8</c:v>
                </c:pt>
                <c:pt idx="33">
                  <c:v>4.5999999999999996</c:v>
                </c:pt>
                <c:pt idx="34">
                  <c:v>4.3</c:v>
                </c:pt>
                <c:pt idx="35">
                  <c:v>4.7</c:v>
                </c:pt>
              </c:numCache>
            </c:numRef>
          </c:val>
          <c:extLst>
            <c:ext xmlns:c16="http://schemas.microsoft.com/office/drawing/2014/chart" uri="{C3380CC4-5D6E-409C-BE32-E72D297353CC}">
              <c16:uniqueId val="{00000000-6296-4769-BF9C-27E502E29F10}"/>
            </c:ext>
          </c:extLst>
        </c:ser>
        <c:dLbls>
          <c:showLegendKey val="0"/>
          <c:showVal val="0"/>
          <c:showCatName val="0"/>
          <c:showSerName val="0"/>
          <c:showPercent val="0"/>
          <c:showBubbleSize val="0"/>
        </c:dLbls>
        <c:gapWidth val="219"/>
        <c:axId val="603196136"/>
        <c:axId val="603197576"/>
      </c:barChart>
      <c:catAx>
        <c:axId val="603196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3197576"/>
        <c:crosses val="autoZero"/>
        <c:auto val="1"/>
        <c:lblAlgn val="ctr"/>
        <c:lblOffset val="100"/>
        <c:noMultiLvlLbl val="0"/>
      </c:catAx>
      <c:valAx>
        <c:axId val="603197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319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FC3D5"/>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Rating!PivotTable5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Average-Rated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Categories by Rating'!$B$61:$B$62</c:f>
              <c:strCache>
                <c:ptCount val="1"/>
                <c:pt idx="0">
                  <c:v>Average</c:v>
                </c:pt>
              </c:strCache>
            </c:strRef>
          </c:tx>
          <c:spPr>
            <a:solidFill>
              <a:schemeClr val="accent6"/>
            </a:solidFill>
            <a:ln>
              <a:noFill/>
            </a:ln>
            <a:effectLst/>
          </c:spPr>
          <c:invertIfNegative val="0"/>
          <c:cat>
            <c:strRef>
              <c:f>'Product Categories by Rating'!$A$63:$A$71</c:f>
              <c:strCache>
                <c:ptCount val="9"/>
                <c:pt idx="0">
                  <c:v>12 Litre Black Insulated Lunch Box</c:v>
                </c:pt>
                <c:pt idx="1">
                  <c:v>13 In 1 Home Repair Tools Box Kit Set</c:v>
                </c:pt>
                <c:pt idx="2">
                  <c:v>32PCS Portable Cordless Drill Set With Cyclic Battery Drive -26 Variable Speed</c:v>
                </c:pt>
                <c:pt idx="3">
                  <c:v>3PCS Single Head Knitting Crochet Sweater Needle Set</c:v>
                </c:pt>
                <c:pt idx="4">
                  <c:v>Large Lazy Inflatable Sofa Chairs PVC Lounger Seat Bag</c:v>
                </c:pt>
                <c:pt idx="5">
                  <c:v>Memory Foam Neck Pillow Cover, With Pillow Core - 50*30cm</c:v>
                </c:pt>
                <c:pt idx="6">
                  <c:v>Mythco 120COB Solar Wall Ligt With Motion Sensor And Remote Control 3 Modes</c:v>
                </c:pt>
                <c:pt idx="7">
                  <c:v>Portable Wardrobe Nonwoven With 3 Hanging Rods And 6 Storage Shelves</c:v>
                </c:pt>
                <c:pt idx="8">
                  <c:v>Wrought Iron Bathroom Shelf Wall Mounted Free Punch Toilet Rack</c:v>
                </c:pt>
              </c:strCache>
            </c:strRef>
          </c:cat>
          <c:val>
            <c:numRef>
              <c:f>'Product Categories by Rating'!$B$63:$B$71</c:f>
              <c:numCache>
                <c:formatCode>General</c:formatCode>
                <c:ptCount val="9"/>
                <c:pt idx="0">
                  <c:v>3.8</c:v>
                </c:pt>
                <c:pt idx="1">
                  <c:v>3.8</c:v>
                </c:pt>
                <c:pt idx="2">
                  <c:v>3</c:v>
                </c:pt>
                <c:pt idx="3">
                  <c:v>3.3</c:v>
                </c:pt>
                <c:pt idx="4">
                  <c:v>3</c:v>
                </c:pt>
                <c:pt idx="5">
                  <c:v>3</c:v>
                </c:pt>
                <c:pt idx="6">
                  <c:v>3</c:v>
                </c:pt>
                <c:pt idx="7">
                  <c:v>3.8</c:v>
                </c:pt>
                <c:pt idx="8">
                  <c:v>3</c:v>
                </c:pt>
              </c:numCache>
            </c:numRef>
          </c:val>
          <c:extLst>
            <c:ext xmlns:c16="http://schemas.microsoft.com/office/drawing/2014/chart" uri="{C3380CC4-5D6E-409C-BE32-E72D297353CC}">
              <c16:uniqueId val="{00000000-6528-47F3-88C3-658DAD99F732}"/>
            </c:ext>
          </c:extLst>
        </c:ser>
        <c:dLbls>
          <c:showLegendKey val="0"/>
          <c:showVal val="0"/>
          <c:showCatName val="0"/>
          <c:showSerName val="0"/>
          <c:showPercent val="0"/>
          <c:showBubbleSize val="0"/>
        </c:dLbls>
        <c:gapWidth val="182"/>
        <c:axId val="602801712"/>
        <c:axId val="602802072"/>
      </c:barChart>
      <c:catAx>
        <c:axId val="60280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2802072"/>
        <c:crosses val="autoZero"/>
        <c:auto val="1"/>
        <c:lblAlgn val="ctr"/>
        <c:lblOffset val="100"/>
        <c:noMultiLvlLbl val="0"/>
      </c:catAx>
      <c:valAx>
        <c:axId val="602802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280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Discount!PivotTable6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 Discount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Categories by Discount'!$B$3:$B$4</c:f>
              <c:strCache>
                <c:ptCount val="1"/>
                <c:pt idx="0">
                  <c:v>High Discount</c:v>
                </c:pt>
              </c:strCache>
            </c:strRef>
          </c:tx>
          <c:spPr>
            <a:solidFill>
              <a:schemeClr val="accent1"/>
            </a:solidFill>
            <a:ln>
              <a:noFill/>
            </a:ln>
            <a:effectLst/>
          </c:spPr>
          <c:cat>
            <c:strRef>
              <c:f>'Product Categories by Discount'!$A$5:$A$64</c:f>
              <c:strCache>
                <c:ptCount val="60"/>
                <c:pt idx="0">
                  <c:v>120W Cordless Vacuum Cleaners Handheld Electric Vacuum Cleaner</c:v>
                </c:pt>
                <c:pt idx="1">
                  <c:v>13 In 1 Home Repair Tools Box Kit Set</c:v>
                </c:pt>
                <c:pt idx="2">
                  <c:v>2PCS Ice Silk Square Cushion Cover Pillowcases - 65x65cm</c:v>
                </c:pt>
                <c:pt idx="3">
                  <c:v>2PCS/LOT Solar LED Outdoor Intelligent Light Controlled Wall Lamp</c:v>
                </c:pt>
                <c:pt idx="4">
                  <c:v>380ML USB Rechargeable Portable Small Blenders And Juicers</c:v>
                </c:pt>
                <c:pt idx="5">
                  <c:v>3D Waterproof EVA Plastic Shower Curtain 1.8*2Mtrs</c:v>
                </c:pt>
                <c:pt idx="6">
                  <c:v>3PCS Rotary Scraper Thermomix For Kitchen</c:v>
                </c:pt>
                <c:pt idx="7">
                  <c:v>3PCS Single Head Knitting Crochet Sweater Needle Set</c:v>
                </c:pt>
                <c:pt idx="8">
                  <c:v>4 Piece Coloured Stainless Steel Kitchenware Set</c:v>
                </c:pt>
                <c:pt idx="9">
                  <c:v>40cm Gold DIY Acrylic Wall Sticker Clock</c:v>
                </c:pt>
                <c:pt idx="10">
                  <c:v>4M Float Switch Water Level Controller -Water Tank</c:v>
                </c:pt>
                <c:pt idx="11">
                  <c:v>4pcs Bathroom/Kitchen Towel Rack,Roll Paper Holder,Towel Bars,Hook</c:v>
                </c:pt>
                <c:pt idx="12">
                  <c:v>5-PCS Stainless Steel Cooking Pot Set With Steamed Slices</c:v>
                </c:pt>
                <c:pt idx="13">
                  <c:v>6 In 1 Bottle Can Opener Multifunctional Easy Opener</c:v>
                </c:pt>
                <c:pt idx="14">
                  <c:v>6 Layers Steel Pipe Assembling Dustproof Storage Shoe Cabinet</c:v>
                </c:pt>
                <c:pt idx="15">
                  <c:v>7PCS Silicone Thumb Knife Finger Protector Vegetable Harvesting Knife</c:v>
                </c:pt>
                <c:pt idx="16">
                  <c:v>7-piece Set Of Storage Bags, Travel Storage Bags, Shoe Bags</c:v>
                </c:pt>
                <c:pt idx="17">
                  <c:v>8in1 Screwdriver With LED Light</c:v>
                </c:pt>
                <c:pt idx="18">
                  <c:v>9pcs Gas Mask, For Painting, Dust, Formaldehyde Grinding, Polishing</c:v>
                </c:pt>
                <c:pt idx="19">
                  <c:v>Agapeon Toothbrush Holder And Toothpaste Dispenser</c:v>
                </c:pt>
                <c:pt idx="20">
                  <c:v>Angle Measuring Tool Full Metal Multi Angle Measuring Tool</c:v>
                </c:pt>
                <c:pt idx="21">
                  <c:v>Anti-Skid Absorbent Insulation Coaster  For Home Office</c:v>
                </c:pt>
                <c:pt idx="22">
                  <c:v>Artificial Potted Flowers Room Decorative Flowers (2 Pieces)</c:v>
                </c:pt>
                <c:pt idx="23">
                  <c:v>Baby Early Education Shape And Color Cognitive Training Toys</c:v>
                </c:pt>
                <c:pt idx="24">
                  <c:v>Balloon Insert, Birthday Party Balloon Set, PU Leather</c:v>
                </c:pt>
                <c:pt idx="25">
                  <c:v>Bedroom Simple Floor Hanging Clothes Rack Single Pole Hat Rack - White</c:v>
                </c:pt>
                <c:pt idx="26">
                  <c:v>Black Simple Water Cup Wine Coaster Anti Slip Absorbent</c:v>
                </c:pt>
                <c:pt idx="27">
                  <c:v>Brush &amp; Paintbrush Cleaning Tool Pink</c:v>
                </c:pt>
                <c:pt idx="28">
                  <c:v>Car Phone Charging Stand</c:v>
                </c:pt>
                <c:pt idx="29">
                  <c:v>Cartoon Car Decoration Cute Individuality For Car Home Desk</c:v>
                </c:pt>
                <c:pt idx="30">
                  <c:v>Christmas Elk Fence Yard Lawn Decorations Cute For Holidays</c:v>
                </c:pt>
                <c:pt idx="31">
                  <c:v>Christmas Fence Garden Decorations Outdoor For Holiday Home</c:v>
                </c:pt>
                <c:pt idx="32">
                  <c:v>Classic Black Cat Cotton Hemp Pillow Case For Home Car</c:v>
                </c:pt>
                <c:pt idx="33">
                  <c:v>Creative Owl Shape Keychain Black</c:v>
                </c:pt>
                <c:pt idx="34">
                  <c:v>Cute Christmas Fence Garden Decorations For Holiday Home</c:v>
                </c:pt>
                <c:pt idx="35">
                  <c:v>DIY File Folder, Office Drawer File Holder, Pen Holder, Desktop Storage Rack</c:v>
                </c:pt>
                <c:pt idx="36">
                  <c:v>Electric LED UV Mosquito Killer Lamp, Outdoor/Indoor Fly Killer Trap Light -USB</c:v>
                </c:pt>
                <c:pt idx="37">
                  <c:v>Exfoliate And Exfoliate Face Towel - Black</c:v>
                </c:pt>
                <c:pt idx="38">
                  <c:v>Household Pineapple Peeler Peeler</c:v>
                </c:pt>
                <c:pt idx="39">
                  <c:v>Intelligent  LED Body Sensor Wireless Lighting Night Light USB</c:v>
                </c:pt>
                <c:pt idx="40">
                  <c:v>LASA 3 Tier Bamboo Shoe Bench Storage Shelf</c:v>
                </c:pt>
                <c:pt idx="41">
                  <c:v>LASA Aluminum Folding Truck Hand Cart - 68kg Max</c:v>
                </c:pt>
                <c:pt idx="42">
                  <c:v>LASA Digital Thermometer And Hydrometer</c:v>
                </c:pt>
                <c:pt idx="43">
                  <c:v>LASA FOLDING TABLE SERVING STAND</c:v>
                </c:pt>
                <c:pt idx="44">
                  <c:v>LED Eye Protection  Desk Lamp , Study, Reading, USB Fan - Double Pen Holder</c:v>
                </c:pt>
                <c:pt idx="45">
                  <c:v>Memory Foam Neck Pillow Cover, With Pillow Core - 50*30cm</c:v>
                </c:pt>
                <c:pt idx="46">
                  <c:v>Metal Decorative Hooks Key Hangers Entryway Wall Hooks Towel Hooks - Home</c:v>
                </c:pt>
                <c:pt idx="47">
                  <c:v>Modern Sofa Throw Pillow Cover-45x45cm-Blue&amp;Red</c:v>
                </c:pt>
                <c:pt idx="48">
                  <c:v>Multifunctional Hanging Storage Box Storage Bag (4 Layers)</c:v>
                </c:pt>
                <c:pt idx="49">
                  <c:v>MultiFunctional Storage Rack Multi-layer Bookshelf</c:v>
                </c:pt>
                <c:pt idx="50">
                  <c:v>Mythco 120COB Solar Wall Ligt With Motion Sensor And Remote Control 3 Modes</c:v>
                </c:pt>
                <c:pt idx="51">
                  <c:v>Peacock  Throw Pillow Cushion Case For Home Car</c:v>
                </c:pt>
                <c:pt idx="52">
                  <c:v>Portable Wine Table With Folding Round Table</c:v>
                </c:pt>
                <c:pt idx="53">
                  <c:v>Punch-free Great Load Bearing Bathroom Storage Rack Wall Shelf-White</c:v>
                </c:pt>
                <c:pt idx="54">
                  <c:v>Sewing Machine Needle Threader Stitch Insertion Tool Automatic Quick Sewing</c:v>
                </c:pt>
                <c:pt idx="55">
                  <c:v>Simple Metal Dog Art Sculpture Decoration For Home Office</c:v>
                </c:pt>
                <c:pt idx="56">
                  <c:v>Wall Clock With Hidden Safe Box</c:v>
                </c:pt>
                <c:pt idx="57">
                  <c:v>Wall-mounted Sticker Punch-free Plug Fixer</c:v>
                </c:pt>
                <c:pt idx="58">
                  <c:v>Watercolour Gold Foil Textured Print Pillow Cover</c:v>
                </c:pt>
                <c:pt idx="59">
                  <c:v>Wrought Iron Bathroom Shelf Wall Mounted Free Punch Toilet Rack</c:v>
                </c:pt>
              </c:strCache>
            </c:strRef>
          </c:cat>
          <c:val>
            <c:numRef>
              <c:f>'Product Categories by Discount'!$B$5:$B$64</c:f>
              <c:numCache>
                <c:formatCode>0%</c:formatCode>
                <c:ptCount val="60"/>
                <c:pt idx="0">
                  <c:v>0.49</c:v>
                </c:pt>
                <c:pt idx="1">
                  <c:v>0.45</c:v>
                </c:pt>
                <c:pt idx="2">
                  <c:v>0.5</c:v>
                </c:pt>
                <c:pt idx="3">
                  <c:v>0.47</c:v>
                </c:pt>
                <c:pt idx="4">
                  <c:v>0.5</c:v>
                </c:pt>
                <c:pt idx="5">
                  <c:v>0.49</c:v>
                </c:pt>
                <c:pt idx="6">
                  <c:v>0.43</c:v>
                </c:pt>
                <c:pt idx="7">
                  <c:v>0.53</c:v>
                </c:pt>
                <c:pt idx="8">
                  <c:v>0.49</c:v>
                </c:pt>
                <c:pt idx="9">
                  <c:v>0.47</c:v>
                </c:pt>
                <c:pt idx="10">
                  <c:v>0.49</c:v>
                </c:pt>
                <c:pt idx="11">
                  <c:v>0.42</c:v>
                </c:pt>
                <c:pt idx="12">
                  <c:v>0.55000000000000004</c:v>
                </c:pt>
                <c:pt idx="13">
                  <c:v>0.64</c:v>
                </c:pt>
                <c:pt idx="14">
                  <c:v>0.47</c:v>
                </c:pt>
                <c:pt idx="15">
                  <c:v>0.49</c:v>
                </c:pt>
                <c:pt idx="16">
                  <c:v>0.47</c:v>
                </c:pt>
                <c:pt idx="17">
                  <c:v>0.42</c:v>
                </c:pt>
                <c:pt idx="18">
                  <c:v>0.41</c:v>
                </c:pt>
                <c:pt idx="19">
                  <c:v>0.45</c:v>
                </c:pt>
                <c:pt idx="20">
                  <c:v>0.98</c:v>
                </c:pt>
                <c:pt idx="21">
                  <c:v>0.51</c:v>
                </c:pt>
                <c:pt idx="22">
                  <c:v>0.45</c:v>
                </c:pt>
                <c:pt idx="23">
                  <c:v>0.49</c:v>
                </c:pt>
                <c:pt idx="24">
                  <c:v>0.42</c:v>
                </c:pt>
                <c:pt idx="25">
                  <c:v>0.49</c:v>
                </c:pt>
                <c:pt idx="26">
                  <c:v>0.47</c:v>
                </c:pt>
                <c:pt idx="27">
                  <c:v>0.5</c:v>
                </c:pt>
                <c:pt idx="28">
                  <c:v>0.49</c:v>
                </c:pt>
                <c:pt idx="29">
                  <c:v>0.49</c:v>
                </c:pt>
                <c:pt idx="30">
                  <c:v>0.5</c:v>
                </c:pt>
                <c:pt idx="31">
                  <c:v>0.48</c:v>
                </c:pt>
                <c:pt idx="32">
                  <c:v>0.53</c:v>
                </c:pt>
                <c:pt idx="33">
                  <c:v>1.1000000000000001</c:v>
                </c:pt>
                <c:pt idx="34">
                  <c:v>0.41</c:v>
                </c:pt>
                <c:pt idx="35">
                  <c:v>0.4</c:v>
                </c:pt>
                <c:pt idx="36">
                  <c:v>0.47</c:v>
                </c:pt>
                <c:pt idx="37">
                  <c:v>0.52</c:v>
                </c:pt>
                <c:pt idx="38">
                  <c:v>0.49</c:v>
                </c:pt>
                <c:pt idx="39">
                  <c:v>0.52</c:v>
                </c:pt>
                <c:pt idx="40">
                  <c:v>0.54</c:v>
                </c:pt>
                <c:pt idx="41">
                  <c:v>0.49</c:v>
                </c:pt>
                <c:pt idx="42">
                  <c:v>0.42</c:v>
                </c:pt>
                <c:pt idx="43">
                  <c:v>0.55000000000000004</c:v>
                </c:pt>
                <c:pt idx="44">
                  <c:v>0.48</c:v>
                </c:pt>
                <c:pt idx="45">
                  <c:v>0.46</c:v>
                </c:pt>
                <c:pt idx="46">
                  <c:v>0.47</c:v>
                </c:pt>
                <c:pt idx="47">
                  <c:v>0.5</c:v>
                </c:pt>
                <c:pt idx="48">
                  <c:v>0.43</c:v>
                </c:pt>
                <c:pt idx="49">
                  <c:v>0.46</c:v>
                </c:pt>
                <c:pt idx="50">
                  <c:v>0.54</c:v>
                </c:pt>
                <c:pt idx="51">
                  <c:v>0.46</c:v>
                </c:pt>
                <c:pt idx="52">
                  <c:v>0.48</c:v>
                </c:pt>
                <c:pt idx="53">
                  <c:v>0.41</c:v>
                </c:pt>
                <c:pt idx="54">
                  <c:v>0.48</c:v>
                </c:pt>
                <c:pt idx="55">
                  <c:v>1</c:v>
                </c:pt>
                <c:pt idx="56">
                  <c:v>0.5</c:v>
                </c:pt>
                <c:pt idx="57">
                  <c:v>0.5</c:v>
                </c:pt>
                <c:pt idx="58">
                  <c:v>0.43</c:v>
                </c:pt>
                <c:pt idx="59">
                  <c:v>0.43</c:v>
                </c:pt>
              </c:numCache>
            </c:numRef>
          </c:val>
          <c:extLst>
            <c:ext xmlns:c16="http://schemas.microsoft.com/office/drawing/2014/chart" uri="{C3380CC4-5D6E-409C-BE32-E72D297353CC}">
              <c16:uniqueId val="{00000000-3C51-4D95-9D5F-B751C8BCEE69}"/>
            </c:ext>
          </c:extLst>
        </c:ser>
        <c:dLbls>
          <c:showLegendKey val="0"/>
          <c:showVal val="0"/>
          <c:showCatName val="0"/>
          <c:showSerName val="0"/>
          <c:showPercent val="0"/>
          <c:showBubbleSize val="0"/>
        </c:dLbls>
        <c:axId val="688882200"/>
        <c:axId val="688887240"/>
      </c:areaChart>
      <c:catAx>
        <c:axId val="68888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87240"/>
        <c:crosses val="autoZero"/>
        <c:auto val="1"/>
        <c:lblAlgn val="ctr"/>
        <c:lblOffset val="100"/>
        <c:noMultiLvlLbl val="0"/>
      </c:catAx>
      <c:valAx>
        <c:axId val="688887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82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Discount!PivotTable7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Medium</a:t>
            </a:r>
            <a:r>
              <a:rPr lang="en-US" baseline="0"/>
              <a:t> Discount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Categories by Discount'!$B$67:$B$68</c:f>
              <c:strCache>
                <c:ptCount val="1"/>
                <c:pt idx="0">
                  <c:v>Medium Discount</c:v>
                </c:pt>
              </c:strCache>
            </c:strRef>
          </c:tx>
          <c:spPr>
            <a:solidFill>
              <a:schemeClr val="accent1"/>
            </a:solidFill>
            <a:ln>
              <a:noFill/>
            </a:ln>
            <a:effectLst/>
          </c:spPr>
          <c:cat>
            <c:strRef>
              <c:f>'Product Categories by Discount'!$A$69:$A$99</c:f>
              <c:strCache>
                <c:ptCount val="31"/>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12V 19500rpm Handheld Electric Angle Grinder Tool - UK - Yellow/Black</c:v>
                </c:pt>
                <c:pt idx="6">
                  <c:v>137 Pieces Cake Decorating Tool Set Baking Supplies</c:v>
                </c:pt>
                <c:pt idx="7">
                  <c:v>1PC Refrigerator Food Seal Pocket Fridge Bags</c:v>
                </c:pt>
                <c:pt idx="8">
                  <c:v>2pcs Solar Street Light Flood Light Outdoor</c:v>
                </c:pt>
                <c:pt idx="9">
                  <c:v>32PCS Portable Cordless Drill Set With Cyclic Battery Drive -26 Variable Speed</c:v>
                </c:pt>
                <c:pt idx="10">
                  <c:v>52 Pieces Cake Decorating Tool Set Gift Kit Baking Supplies</c:v>
                </c:pt>
                <c:pt idx="11">
                  <c:v>53 Pieces/Set Yarn Knitting Crochet Hooks With Bag - Pansies</c:v>
                </c:pt>
                <c:pt idx="12">
                  <c:v>53Pcs/Set Yarn Knitting Crochet Hooks With Bag - Fortune Cat</c:v>
                </c:pt>
                <c:pt idx="13">
                  <c:v>5m Waterproof Spherical LED String Lights Outdoor Ball Chain Lights Party Lighting Decoration Adjustable</c:v>
                </c:pt>
                <c:pt idx="14">
                  <c:v>60W Hot Melt Glue Sprayer - Efficient And Stable Glue Dispensing</c:v>
                </c:pt>
                <c:pt idx="15">
                  <c:v>Cartoon Embroidered Mini Towel Bear Cotton Wash Cloth Hand 4pcs</c:v>
                </c:pt>
                <c:pt idx="16">
                  <c:v>Desk Foldable Fan Adjustable Fan Strong Wind 3 Gear Usb</c:v>
                </c:pt>
                <c:pt idx="17">
                  <c:v>Electronic Digital Display Vernier Caliper</c:v>
                </c:pt>
                <c:pt idx="18">
                  <c:v>Foldable Overbed Table/Desk</c:v>
                </c:pt>
                <c:pt idx="19">
                  <c:v>Genebre 115 In 1 Screwdriver Repairing Tool Set For IPhone Cellphone Hand Tool</c:v>
                </c:pt>
                <c:pt idx="20">
                  <c:v>Konka Healty Electric Kettle, 24-hour Heat Preservation,1.5L,800W, White</c:v>
                </c:pt>
                <c:pt idx="21">
                  <c:v>Large Lazy Inflatable Sofa Chairs PVC Lounger Seat Bag</c:v>
                </c:pt>
                <c:pt idx="22">
                  <c:v>LASA Stainless Steel Double Wall Mount Soap Dispenser - 500ml</c:v>
                </c:pt>
                <c:pt idx="23">
                  <c:v>LED Romantic Spaceship Starry Sky Projector,Children's Bedroom Night Light-Blue</c:v>
                </c:pt>
                <c:pt idx="24">
                  <c:v>LED Solar Street Light-fake Camera</c:v>
                </c:pt>
                <c:pt idx="25">
                  <c:v>Multifunction Laser Level With Adjustment Tripod</c:v>
                </c:pt>
                <c:pt idx="26">
                  <c:v>Pilates Cloth Bag Waterproof Durable High Capacity Purple</c:v>
                </c:pt>
                <c:pt idx="27">
                  <c:v>Portable Home Small Air Humidifier 3-Speed Fan - Green</c:v>
                </c:pt>
                <c:pt idx="28">
                  <c:v>Portable Mini Cordless Car Vacuum Cleaner - Blue</c:v>
                </c:pt>
                <c:pt idx="29">
                  <c:v>VIC Wireless Vacuum Cleaner Dual Use For Home And Car 120W High Power Powerful</c:v>
                </c:pt>
                <c:pt idx="30">
                  <c:v>Weighing Scale Digital Bathroom Body Fat Scale USB-Black</c:v>
                </c:pt>
              </c:strCache>
            </c:strRef>
          </c:cat>
          <c:val>
            <c:numRef>
              <c:f>'Product Categories by Discount'!$B$69:$B$99</c:f>
              <c:numCache>
                <c:formatCode>0%</c:formatCode>
                <c:ptCount val="31"/>
                <c:pt idx="0">
                  <c:v>0.38</c:v>
                </c:pt>
                <c:pt idx="1">
                  <c:v>0.34</c:v>
                </c:pt>
                <c:pt idx="2">
                  <c:v>0.38</c:v>
                </c:pt>
                <c:pt idx="3">
                  <c:v>0.32</c:v>
                </c:pt>
                <c:pt idx="4">
                  <c:v>0.34</c:v>
                </c:pt>
                <c:pt idx="5">
                  <c:v>0.27</c:v>
                </c:pt>
                <c:pt idx="6">
                  <c:v>0.24</c:v>
                </c:pt>
                <c:pt idx="7">
                  <c:v>0.24</c:v>
                </c:pt>
                <c:pt idx="8">
                  <c:v>0.38</c:v>
                </c:pt>
                <c:pt idx="9">
                  <c:v>0.39</c:v>
                </c:pt>
                <c:pt idx="10">
                  <c:v>0.3</c:v>
                </c:pt>
                <c:pt idx="11">
                  <c:v>0.27</c:v>
                </c:pt>
                <c:pt idx="12">
                  <c:v>0.27</c:v>
                </c:pt>
                <c:pt idx="13">
                  <c:v>0.36</c:v>
                </c:pt>
                <c:pt idx="14">
                  <c:v>0.33</c:v>
                </c:pt>
                <c:pt idx="15">
                  <c:v>0.34</c:v>
                </c:pt>
                <c:pt idx="16">
                  <c:v>0.37</c:v>
                </c:pt>
                <c:pt idx="17">
                  <c:v>0.35</c:v>
                </c:pt>
                <c:pt idx="18">
                  <c:v>0.23</c:v>
                </c:pt>
                <c:pt idx="19">
                  <c:v>0.2</c:v>
                </c:pt>
                <c:pt idx="20">
                  <c:v>0.21</c:v>
                </c:pt>
                <c:pt idx="21">
                  <c:v>0.28999999999999998</c:v>
                </c:pt>
                <c:pt idx="22">
                  <c:v>0.38</c:v>
                </c:pt>
                <c:pt idx="23">
                  <c:v>0.35</c:v>
                </c:pt>
                <c:pt idx="24">
                  <c:v>0.34</c:v>
                </c:pt>
                <c:pt idx="25">
                  <c:v>0.33</c:v>
                </c:pt>
                <c:pt idx="26">
                  <c:v>0.22</c:v>
                </c:pt>
                <c:pt idx="27">
                  <c:v>0.26</c:v>
                </c:pt>
                <c:pt idx="28">
                  <c:v>0.25</c:v>
                </c:pt>
                <c:pt idx="29">
                  <c:v>0.22</c:v>
                </c:pt>
                <c:pt idx="30">
                  <c:v>0.37</c:v>
                </c:pt>
              </c:numCache>
            </c:numRef>
          </c:val>
          <c:extLst>
            <c:ext xmlns:c16="http://schemas.microsoft.com/office/drawing/2014/chart" uri="{C3380CC4-5D6E-409C-BE32-E72D297353CC}">
              <c16:uniqueId val="{00000000-CBF1-4C4C-AA7E-2FFF5DF903E1}"/>
            </c:ext>
          </c:extLst>
        </c:ser>
        <c:dLbls>
          <c:showLegendKey val="0"/>
          <c:showVal val="0"/>
          <c:showCatName val="0"/>
          <c:showSerName val="0"/>
          <c:showPercent val="0"/>
          <c:showBubbleSize val="0"/>
        </c:dLbls>
        <c:axId val="688875360"/>
        <c:axId val="688866360"/>
      </c:areaChart>
      <c:catAx>
        <c:axId val="68887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66360"/>
        <c:crosses val="autoZero"/>
        <c:auto val="1"/>
        <c:lblAlgn val="ctr"/>
        <c:lblOffset val="100"/>
        <c:noMultiLvlLbl val="0"/>
      </c:catAx>
      <c:valAx>
        <c:axId val="688866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75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Discount!PivotTable7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Medium</a:t>
            </a:r>
            <a:r>
              <a:rPr lang="en-US" baseline="0"/>
              <a:t> Discount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Categories by Discount'!$B$67:$B$68</c:f>
              <c:strCache>
                <c:ptCount val="1"/>
                <c:pt idx="0">
                  <c:v>Medium Discount</c:v>
                </c:pt>
              </c:strCache>
            </c:strRef>
          </c:tx>
          <c:spPr>
            <a:solidFill>
              <a:schemeClr val="accent1"/>
            </a:solidFill>
            <a:ln>
              <a:noFill/>
            </a:ln>
            <a:effectLst/>
          </c:spPr>
          <c:cat>
            <c:strRef>
              <c:f>'Product Categories by Discount'!$A$69:$A$99</c:f>
              <c:strCache>
                <c:ptCount val="31"/>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12V 19500rpm Handheld Electric Angle Grinder Tool - UK - Yellow/Black</c:v>
                </c:pt>
                <c:pt idx="6">
                  <c:v>137 Pieces Cake Decorating Tool Set Baking Supplies</c:v>
                </c:pt>
                <c:pt idx="7">
                  <c:v>1PC Refrigerator Food Seal Pocket Fridge Bags</c:v>
                </c:pt>
                <c:pt idx="8">
                  <c:v>2pcs Solar Street Light Flood Light Outdoor</c:v>
                </c:pt>
                <c:pt idx="9">
                  <c:v>32PCS Portable Cordless Drill Set With Cyclic Battery Drive -26 Variable Speed</c:v>
                </c:pt>
                <c:pt idx="10">
                  <c:v>52 Pieces Cake Decorating Tool Set Gift Kit Baking Supplies</c:v>
                </c:pt>
                <c:pt idx="11">
                  <c:v>53 Pieces/Set Yarn Knitting Crochet Hooks With Bag - Pansies</c:v>
                </c:pt>
                <c:pt idx="12">
                  <c:v>53Pcs/Set Yarn Knitting Crochet Hooks With Bag - Fortune Cat</c:v>
                </c:pt>
                <c:pt idx="13">
                  <c:v>5m Waterproof Spherical LED String Lights Outdoor Ball Chain Lights Party Lighting Decoration Adjustable</c:v>
                </c:pt>
                <c:pt idx="14">
                  <c:v>60W Hot Melt Glue Sprayer - Efficient And Stable Glue Dispensing</c:v>
                </c:pt>
                <c:pt idx="15">
                  <c:v>Cartoon Embroidered Mini Towel Bear Cotton Wash Cloth Hand 4pcs</c:v>
                </c:pt>
                <c:pt idx="16">
                  <c:v>Desk Foldable Fan Adjustable Fan Strong Wind 3 Gear Usb</c:v>
                </c:pt>
                <c:pt idx="17">
                  <c:v>Electronic Digital Display Vernier Caliper</c:v>
                </c:pt>
                <c:pt idx="18">
                  <c:v>Foldable Overbed Table/Desk</c:v>
                </c:pt>
                <c:pt idx="19">
                  <c:v>Genebre 115 In 1 Screwdriver Repairing Tool Set For IPhone Cellphone Hand Tool</c:v>
                </c:pt>
                <c:pt idx="20">
                  <c:v>Konka Healty Electric Kettle, 24-hour Heat Preservation,1.5L,800W, White</c:v>
                </c:pt>
                <c:pt idx="21">
                  <c:v>Large Lazy Inflatable Sofa Chairs PVC Lounger Seat Bag</c:v>
                </c:pt>
                <c:pt idx="22">
                  <c:v>LASA Stainless Steel Double Wall Mount Soap Dispenser - 500ml</c:v>
                </c:pt>
                <c:pt idx="23">
                  <c:v>LED Romantic Spaceship Starry Sky Projector,Children's Bedroom Night Light-Blue</c:v>
                </c:pt>
                <c:pt idx="24">
                  <c:v>LED Solar Street Light-fake Camera</c:v>
                </c:pt>
                <c:pt idx="25">
                  <c:v>Multifunction Laser Level With Adjustment Tripod</c:v>
                </c:pt>
                <c:pt idx="26">
                  <c:v>Pilates Cloth Bag Waterproof Durable High Capacity Purple</c:v>
                </c:pt>
                <c:pt idx="27">
                  <c:v>Portable Home Small Air Humidifier 3-Speed Fan - Green</c:v>
                </c:pt>
                <c:pt idx="28">
                  <c:v>Portable Mini Cordless Car Vacuum Cleaner - Blue</c:v>
                </c:pt>
                <c:pt idx="29">
                  <c:v>VIC Wireless Vacuum Cleaner Dual Use For Home And Car 120W High Power Powerful</c:v>
                </c:pt>
                <c:pt idx="30">
                  <c:v>Weighing Scale Digital Bathroom Body Fat Scale USB-Black</c:v>
                </c:pt>
              </c:strCache>
            </c:strRef>
          </c:cat>
          <c:val>
            <c:numRef>
              <c:f>'Product Categories by Discount'!$B$69:$B$99</c:f>
              <c:numCache>
                <c:formatCode>0%</c:formatCode>
                <c:ptCount val="31"/>
                <c:pt idx="0">
                  <c:v>0.38</c:v>
                </c:pt>
                <c:pt idx="1">
                  <c:v>0.34</c:v>
                </c:pt>
                <c:pt idx="2">
                  <c:v>0.38</c:v>
                </c:pt>
                <c:pt idx="3">
                  <c:v>0.32</c:v>
                </c:pt>
                <c:pt idx="4">
                  <c:v>0.34</c:v>
                </c:pt>
                <c:pt idx="5">
                  <c:v>0.27</c:v>
                </c:pt>
                <c:pt idx="6">
                  <c:v>0.24</c:v>
                </c:pt>
                <c:pt idx="7">
                  <c:v>0.24</c:v>
                </c:pt>
                <c:pt idx="8">
                  <c:v>0.38</c:v>
                </c:pt>
                <c:pt idx="9">
                  <c:v>0.39</c:v>
                </c:pt>
                <c:pt idx="10">
                  <c:v>0.3</c:v>
                </c:pt>
                <c:pt idx="11">
                  <c:v>0.27</c:v>
                </c:pt>
                <c:pt idx="12">
                  <c:v>0.27</c:v>
                </c:pt>
                <c:pt idx="13">
                  <c:v>0.36</c:v>
                </c:pt>
                <c:pt idx="14">
                  <c:v>0.33</c:v>
                </c:pt>
                <c:pt idx="15">
                  <c:v>0.34</c:v>
                </c:pt>
                <c:pt idx="16">
                  <c:v>0.37</c:v>
                </c:pt>
                <c:pt idx="17">
                  <c:v>0.35</c:v>
                </c:pt>
                <c:pt idx="18">
                  <c:v>0.23</c:v>
                </c:pt>
                <c:pt idx="19">
                  <c:v>0.2</c:v>
                </c:pt>
                <c:pt idx="20">
                  <c:v>0.21</c:v>
                </c:pt>
                <c:pt idx="21">
                  <c:v>0.28999999999999998</c:v>
                </c:pt>
                <c:pt idx="22">
                  <c:v>0.38</c:v>
                </c:pt>
                <c:pt idx="23">
                  <c:v>0.35</c:v>
                </c:pt>
                <c:pt idx="24">
                  <c:v>0.34</c:v>
                </c:pt>
                <c:pt idx="25">
                  <c:v>0.33</c:v>
                </c:pt>
                <c:pt idx="26">
                  <c:v>0.22</c:v>
                </c:pt>
                <c:pt idx="27">
                  <c:v>0.26</c:v>
                </c:pt>
                <c:pt idx="28">
                  <c:v>0.25</c:v>
                </c:pt>
                <c:pt idx="29">
                  <c:v>0.22</c:v>
                </c:pt>
                <c:pt idx="30">
                  <c:v>0.37</c:v>
                </c:pt>
              </c:numCache>
            </c:numRef>
          </c:val>
          <c:extLst>
            <c:ext xmlns:c16="http://schemas.microsoft.com/office/drawing/2014/chart" uri="{C3380CC4-5D6E-409C-BE32-E72D297353CC}">
              <c16:uniqueId val="{00000000-EE3E-4288-99F2-C70AFAA29E9B}"/>
            </c:ext>
          </c:extLst>
        </c:ser>
        <c:dLbls>
          <c:showLegendKey val="0"/>
          <c:showVal val="0"/>
          <c:showCatName val="0"/>
          <c:showSerName val="0"/>
          <c:showPercent val="0"/>
          <c:showBubbleSize val="0"/>
        </c:dLbls>
        <c:axId val="688875360"/>
        <c:axId val="688866360"/>
      </c:areaChart>
      <c:catAx>
        <c:axId val="68887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66360"/>
        <c:crosses val="autoZero"/>
        <c:auto val="1"/>
        <c:lblAlgn val="ctr"/>
        <c:lblOffset val="100"/>
        <c:noMultiLvlLbl val="0"/>
      </c:catAx>
      <c:valAx>
        <c:axId val="688866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88875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[WorkingJumia.xlsx]Top Product by Rating!PivotTable5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t>
            </a:r>
            <a:r>
              <a:rPr lang="en-US" baseline="0"/>
              <a:t>Products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 by Rating'!$B$3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 by Rating'!$A$4:$A$14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'Top Product by Rating'!$B$4:$B$14</c:f>
              <c:numCache>
                <c:formatCode>General</c:formatCode>
                <c:ptCount val="10"/>
                <c:pt idx="0">
                  <c:v>4.8</c:v>
                </c:pt>
                <c:pt idx="1">
                  <c:v>5</c:v>
                </c:pt>
                <c:pt idx="2">
                  <c:v>5</c:v>
                </c:pt>
                <c:pt idx="3">
                  <c:v>5</c:v>
                </c:pt>
                <c:pt idx="4">
                  <c:v>5</c:v>
                </c:pt>
                <c:pt idx="5">
                  <c:v>5</c:v>
                </c:pt>
                <c:pt idx="6">
                  <c:v>5</c:v>
                </c:pt>
                <c:pt idx="7">
                  <c:v>4.8</c:v>
                </c:pt>
                <c:pt idx="8">
                  <c:v>5</c:v>
                </c:pt>
                <c:pt idx="9">
                  <c:v>4.8</c:v>
                </c:pt>
              </c:numCache>
            </c:numRef>
          </c:val>
          <c:extLst>
            <c:ext xmlns:c16="http://schemas.microsoft.com/office/drawing/2014/chart" uri="{C3380CC4-5D6E-409C-BE32-E72D297353CC}">
              <c16:uniqueId val="{00000000-10DF-42E7-B85C-D6AA1A88DB57}"/>
            </c:ext>
          </c:extLst>
        </c:ser>
        <c:dLbls>
          <c:dLblPos val="outEnd"/>
          <c:showLegendKey val="0"/>
          <c:showVal val="1"/>
          <c:showCatName val="0"/>
          <c:showSerName val="0"/>
          <c:showPercent val="0"/>
          <c:showBubbleSize val="0"/>
        </c:dLbls>
        <c:gapWidth val="219"/>
        <c:overlap val="-27"/>
        <c:axId val="746685184"/>
        <c:axId val="746685544"/>
      </c:barChart>
      <c:catAx>
        <c:axId val="7466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46685544"/>
        <c:crosses val="autoZero"/>
        <c:auto val="1"/>
        <c:lblAlgn val="ctr"/>
        <c:lblOffset val="100"/>
        <c:noMultiLvlLbl val="0"/>
      </c:catAx>
      <c:valAx>
        <c:axId val="746685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4668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[WorkingJumia.xlsx]Top Products, Discount!PivotTable7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Discount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Products, Discount'!$B$3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Products, Discount'!$A$4:$A$14</c:f>
              <c:strCache>
                <c:ptCount val="11"/>
                <c:pt idx="0">
                  <c:v>6 In 1 Bottle Can Opener Multifunctional Easy Opener</c:v>
                </c:pt>
                <c:pt idx="1">
                  <c:v>Creative Owl Shape Keychain Black</c:v>
                </c:pt>
                <c:pt idx="2">
                  <c:v>5-PCS Stainless Steel Cooking Pot Set With Steamed Slices</c:v>
                </c:pt>
                <c:pt idx="3">
                  <c:v>Simple Metal Dog Art Sculpture Decoration For Home Office</c:v>
                </c:pt>
                <c:pt idx="4">
                  <c:v>LASA FOLDING TABLE SERVING STAND</c:v>
                </c:pt>
                <c:pt idx="5">
                  <c:v>LASA 3 Tier Bamboo Shoe Bench Storage Shelf</c:v>
                </c:pt>
                <c:pt idx="6">
                  <c:v>Mythco 120COB Solar Wall Ligt With Motion Sensor And Remote Control 3 Modes</c:v>
                </c:pt>
                <c:pt idx="7">
                  <c:v>Classic Black Cat Cotton Hemp Pillow Case For Home Car</c:v>
                </c:pt>
                <c:pt idx="8">
                  <c:v>3PCS Single Head Knitting Crochet Sweater Needle Set</c:v>
                </c:pt>
                <c:pt idx="9">
                  <c:v>Intelligent  LED Body Sensor Wireless Lighting Night Light USB</c:v>
                </c:pt>
                <c:pt idx="10">
                  <c:v>Exfoliate And Exfoliate Face Towel - Black</c:v>
                </c:pt>
              </c:strCache>
            </c:strRef>
          </c:cat>
          <c:val>
            <c:numRef>
              <c:f>'Top Products, Discount'!$B$4:$B$14</c:f>
              <c:numCache>
                <c:formatCode>0%</c:formatCode>
                <c:ptCount val="11"/>
                <c:pt idx="0">
                  <c:v>0.64</c:v>
                </c:pt>
                <c:pt idx="1">
                  <c:v>0.61</c:v>
                </c:pt>
                <c:pt idx="2">
                  <c:v>0.55000000000000004</c:v>
                </c:pt>
                <c:pt idx="3">
                  <c:v>0.55000000000000004</c:v>
                </c:pt>
                <c:pt idx="4">
                  <c:v>0.55000000000000004</c:v>
                </c:pt>
                <c:pt idx="5">
                  <c:v>0.54</c:v>
                </c:pt>
                <c:pt idx="6">
                  <c:v>0.54</c:v>
                </c:pt>
                <c:pt idx="7">
                  <c:v>0.53</c:v>
                </c:pt>
                <c:pt idx="8">
                  <c:v>0.53</c:v>
                </c:pt>
                <c:pt idx="9">
                  <c:v>0.52</c:v>
                </c:pt>
                <c:pt idx="10">
                  <c:v>0.52</c:v>
                </c:pt>
              </c:numCache>
            </c:numRef>
          </c:val>
          <c:smooth val="0"/>
          <c:extLst>
            <c:ext xmlns:c16="http://schemas.microsoft.com/office/drawing/2014/chart" uri="{C3380CC4-5D6E-409C-BE32-E72D297353CC}">
              <c16:uniqueId val="{00000000-FB3C-4DA5-BABE-9678465180DB}"/>
            </c:ext>
          </c:extLst>
        </c:ser>
        <c:dLbls>
          <c:dLblPos val="t"/>
          <c:showLegendKey val="0"/>
          <c:showVal val="1"/>
          <c:showCatName val="0"/>
          <c:showSerName val="0"/>
          <c:showPercent val="0"/>
          <c:showBubbleSize val="0"/>
        </c:dLbls>
        <c:smooth val="0"/>
        <c:axId val="598199288"/>
        <c:axId val="870576808"/>
      </c:lineChart>
      <c:catAx>
        <c:axId val="598199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70576808"/>
        <c:crosses val="autoZero"/>
        <c:auto val="1"/>
        <c:lblAlgn val="ctr"/>
        <c:lblOffset val="100"/>
        <c:noMultiLvlLbl val="0"/>
      </c:catAx>
      <c:valAx>
        <c:axId val="870576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819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[WorkingJumia.xlsx]Rating, review, and discount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and Review Based on Discount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review, and discount %'!$B$3</c:f>
              <c:strCache>
                <c:ptCount val="1"/>
                <c:pt idx="0">
                  <c:v>Average of Ratings2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'Rating, review, and discount %'!$A$4:$A$7</c:f>
              <c:strCache>
                <c:ptCount val="3"/>
                <c:pt idx="0">
                  <c:v>High Discount</c:v>
                </c:pt>
                <c:pt idx="1">
                  <c:v>Low Discount</c:v>
                </c:pt>
                <c:pt idx="2">
                  <c:v>Medium Discount</c:v>
                </c:pt>
              </c:strCache>
            </c:strRef>
          </c:cat>
          <c:val>
            <c:numRef>
              <c:f>'Rating, review, and discount %'!$B$4:$B$7</c:f>
              <c:numCache>
                <c:formatCode>General</c:formatCode>
                <c:ptCount val="3"/>
                <c:pt idx="0">
                  <c:v>3.6580645161290311</c:v>
                </c:pt>
                <c:pt idx="1">
                  <c:v>3.7249999999999996</c:v>
                </c:pt>
                <c:pt idx="2">
                  <c:v>4.245454545454546</c:v>
                </c:pt>
              </c:numCache>
            </c:numRef>
          </c:val>
          <c:extLst>
            <c:ext xmlns:c16="http://schemas.microsoft.com/office/drawing/2014/chart" uri="{C3380CC4-5D6E-409C-BE32-E72D297353CC}">
              <c16:uniqueId val="{00000000-DC93-4633-91F1-BBA20BF451B8}"/>
            </c:ext>
          </c:extLst>
        </c:ser>
        <c:ser>
          <c:idx val="1"/>
          <c:order val="1"/>
          <c:tx>
            <c:strRef>
              <c:f>'Rating, review, and discount %'!$C$3</c:f>
              <c:strCache>
                <c:ptCount val="1"/>
                <c:pt idx="0">
                  <c:v>Count of Clean Review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 review, and discount %'!$A$4:$A$7</c:f>
              <c:strCache>
                <c:ptCount val="3"/>
                <c:pt idx="0">
                  <c:v>High Discount</c:v>
                </c:pt>
                <c:pt idx="1">
                  <c:v>Low Discount</c:v>
                </c:pt>
                <c:pt idx="2">
                  <c:v>Medium Discount</c:v>
                </c:pt>
              </c:strCache>
            </c:strRef>
          </c:cat>
          <c:val>
            <c:numRef>
              <c:f>'Rating, review, and discount %'!$C$4:$C$7</c:f>
              <c:numCache>
                <c:formatCode>General</c:formatCode>
                <c:ptCount val="3"/>
                <c:pt idx="0">
                  <c:v>63</c:v>
                </c:pt>
                <c:pt idx="1">
                  <c:v>18</c:v>
                </c:pt>
                <c:pt idx="2">
                  <c:v>31</c:v>
                </c:pt>
              </c:numCache>
            </c:numRef>
          </c:val>
          <c:extLst>
            <c:ext xmlns:c16="http://schemas.microsoft.com/office/drawing/2014/chart" uri="{C3380CC4-5D6E-409C-BE32-E72D297353CC}">
              <c16:uniqueId val="{00000001-DC93-4633-91F1-BBA20BF451B8}"/>
            </c:ext>
          </c:extLst>
        </c:ser>
        <c:dLbls>
          <c:dLblPos val="outEnd"/>
          <c:showLegendKey val="0"/>
          <c:showVal val="1"/>
          <c:showCatName val="0"/>
          <c:showSerName val="0"/>
          <c:showPercent val="0"/>
          <c:showBubbleSize val="0"/>
        </c:dLbls>
        <c:gapWidth val="219"/>
        <c:overlap val="-27"/>
        <c:axId val="590852192"/>
        <c:axId val="590852552"/>
      </c:barChart>
      <c:catAx>
        <c:axId val="59085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0852552"/>
        <c:crosses val="autoZero"/>
        <c:auto val="1"/>
        <c:lblAlgn val="ctr"/>
        <c:lblOffset val="100"/>
        <c:noMultiLvlLbl val="0"/>
      </c:catAx>
      <c:valAx>
        <c:axId val="59085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908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[WorkingJumia.xlsx]Rating Category $ Review!PivotTable1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Rating Category &amp; Review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 Category $ Review'!$B$3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6C5-4710-AFC0-7B06C4DAC9C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6C5-4710-AFC0-7B06C4DAC9C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6C5-4710-AFC0-7B06C4DAC9C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 Category $ Review'!$A$4:$A$7</c:f>
              <c:strCache>
                <c:ptCount val="3"/>
                <c:pt idx="0">
                  <c:v>Average</c:v>
                </c:pt>
                <c:pt idx="1">
                  <c:v>Excellent</c:v>
                </c:pt>
                <c:pt idx="2">
                  <c:v>Poor</c:v>
                </c:pt>
              </c:strCache>
            </c:strRef>
          </c:cat>
          <c:val>
            <c:numRef>
              <c:f>'Rating Category $ Review'!$B$4:$B$7</c:f>
              <c:numCache>
                <c:formatCode>General</c:formatCode>
                <c:ptCount val="3"/>
                <c:pt idx="0">
                  <c:v>-7.666666666666667</c:v>
                </c:pt>
                <c:pt idx="1">
                  <c:v>-13.472222222222221</c:v>
                </c:pt>
                <c:pt idx="2">
                  <c:v>-14.083333333333334</c:v>
                </c:pt>
              </c:numCache>
            </c:numRef>
          </c:val>
          <c:extLst>
            <c:ext xmlns:c16="http://schemas.microsoft.com/office/drawing/2014/chart" uri="{C3380CC4-5D6E-409C-BE32-E72D297353CC}">
              <c16:uniqueId val="{00000000-2D9A-412E-912E-73690D6C6A4B}"/>
            </c:ext>
          </c:extLst>
        </c:ser>
        <c:dLbls>
          <c:dLblPos val="ctr"/>
          <c:showLegendKey val="0"/>
          <c:showVal val="1"/>
          <c:showCatName val="0"/>
          <c:showSerName val="0"/>
          <c:showPercent val="0"/>
          <c:showBubbleSize val="0"/>
          <c:showLeaderLines val="1"/>
        </c:dLbls>
        <c:firstSliceAng val="0"/>
      </c:pieChart>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Rating!PivotTable3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Excellent-Rated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Categories by Rating'!$B$21:$B$22</c:f>
              <c:strCache>
                <c:ptCount val="1"/>
                <c:pt idx="0">
                  <c:v>Excellent</c:v>
                </c:pt>
              </c:strCache>
            </c:strRef>
          </c:tx>
          <c:spPr>
            <a:solidFill>
              <a:schemeClr val="accent6"/>
            </a:solidFill>
            <a:ln>
              <a:noFill/>
            </a:ln>
            <a:effectLst/>
          </c:spPr>
          <c:invertIfNegative val="0"/>
          <c:cat>
            <c:strRef>
              <c:f>'Product Categories by Rating'!$A$23:$A$58</c:f>
              <c:strCache>
                <c:ptCount val="36"/>
                <c:pt idx="0">
                  <c:v>1/2/3 Seater Elastic Sofa Cover,Living Room/Home Decor Chair Cover-Grey</c:v>
                </c:pt>
                <c:pt idx="1">
                  <c:v>100 Pcs Crochet Hook Tool Set Knitting Hook Set With Box</c:v>
                </c:pt>
                <c:pt idx="2">
                  <c:v>115  Piece Set Of Multifunctional Precision Screwdrivers</c:v>
                </c:pt>
                <c:pt idx="3">
                  <c:v>12 Litre Insulated Lunch Box Grey</c:v>
                </c:pt>
                <c:pt idx="4">
                  <c:v>137 Pieces Cake Decorating Tool Set Baking Supplies</c:v>
                </c:pt>
                <c:pt idx="5">
                  <c:v>220V 60W Electric Soldering Iron Kits With Tools, Tips, And Multimeter</c:v>
                </c:pt>
                <c:pt idx="6">
                  <c:v>3D Waterproof EVA Plastic Shower Curtain 1.8*2Mtrs</c:v>
                </c:pt>
                <c:pt idx="7">
                  <c:v>40cm Gold DIY Acrylic Wall Sticker Clock</c:v>
                </c:pt>
                <c:pt idx="8">
                  <c:v>52 Pieces Cake Decorating Tool Set Gift Kit Baking Supplies</c:v>
                </c:pt>
                <c:pt idx="9">
                  <c:v>53 Pieces/Set Yarn Knitting Crochet Hooks With Bag - Pansies</c:v>
                </c:pt>
                <c:pt idx="10">
                  <c:v>53Pcs/Set Yarn Knitting Crochet Hooks With Bag - Fortune Cat</c:v>
                </c:pt>
                <c:pt idx="11">
                  <c:v>Anti-Skid Absorbent Insulation Coaster  For Home Office</c:v>
                </c:pt>
                <c:pt idx="12">
                  <c:v>Bedroom Simple Floor Hanging Clothes Rack Single Pole Hat Rack - White</c:v>
                </c:pt>
                <c:pt idx="13">
                  <c:v>Classic Black Cat Cotton Hemp Pillow Case For Home Car</c:v>
                </c:pt>
                <c:pt idx="14">
                  <c:v>Desk Foldable Fan Adjustable Fan Strong Wind 3 Gear Usb</c:v>
                </c:pt>
                <c:pt idx="15">
                  <c:v>DIY File Folder, Office Drawer File Holder, Pen Holder, Desktop Storage Rack</c:v>
                </c:pt>
                <c:pt idx="16">
                  <c:v>Electronic Digital Display Vernier Caliper</c:v>
                </c:pt>
                <c:pt idx="17">
                  <c:v>Exfoliate And Exfoliate Face Towel - Black</c:v>
                </c:pt>
                <c:pt idx="18">
                  <c:v>Foldable Overbed Table/Desk</c:v>
                </c:pt>
                <c:pt idx="19">
                  <c:v>Genebre 115 In 1 Screwdriver Repairing Tool Set For IPhone Cellphone Hand Tool</c:v>
                </c:pt>
                <c:pt idx="20">
                  <c:v>Household Pineapple Peeler Peeler</c:v>
                </c:pt>
                <c:pt idx="21">
                  <c:v>Konka Healty Electric Kettle, 24-hour Heat Preservation,1.5L,800W, White</c:v>
                </c:pt>
                <c:pt idx="22">
                  <c:v>LASA 3 Tier Bamboo Shoe Bench Storage Shelf</c:v>
                </c:pt>
                <c:pt idx="23">
                  <c:v>LASA Aluminum Folding Truck Hand Cart - 68kg Max</c:v>
                </c:pt>
                <c:pt idx="24">
                  <c:v>LASA Digital Thermometer And Hydrometer</c:v>
                </c:pt>
                <c:pt idx="25">
                  <c:v>LASA FOLDING TABLE SERVING STAND</c:v>
                </c:pt>
                <c:pt idx="26">
                  <c:v>LED Eye Protection  Desk Lamp , Study, Reading, USB Fan - Double Pen Holder</c:v>
                </c:pt>
                <c:pt idx="27">
                  <c:v>LED Romantic Spaceship Starry Sky Projector,Children's Bedroom Night Light-Blue</c:v>
                </c:pt>
                <c:pt idx="28">
                  <c:v>LED Wall Digital Alarm Clock Study Home 12 / 24H Clock Calendar</c:v>
                </c:pt>
                <c:pt idx="29">
                  <c:v>Metal Decorative Hooks Key Hangers Entryway Wall Hooks Towel Hooks - Home</c:v>
                </c:pt>
                <c:pt idx="30">
                  <c:v>Multifunction Laser Level With Adjustment Tripod</c:v>
                </c:pt>
                <c:pt idx="31">
                  <c:v>Peacock  Throw Pillow Cushion Case For Home Car</c:v>
                </c:pt>
                <c:pt idx="32">
                  <c:v>Portable Home Small Air Humidifier 3-Speed Fan - Green</c:v>
                </c:pt>
                <c:pt idx="33">
                  <c:v>Portable Mini Cordless Car Vacuum Cleaner - Blue</c:v>
                </c:pt>
                <c:pt idx="34">
                  <c:v>Punch-free Great Load Bearing Bathroom Storage Rack Wall Shelf-White</c:v>
                </c:pt>
                <c:pt idx="35">
                  <c:v>Weighing Scale Digital Bathroom Body Fat Scale USB-Black</c:v>
                </c:pt>
              </c:strCache>
            </c:strRef>
          </c:cat>
          <c:val>
            <c:numRef>
              <c:f>'Product Categories by Rating'!$B$23:$B$58</c:f>
              <c:numCache>
                <c:formatCode>General</c:formatCode>
                <c:ptCount val="36"/>
                <c:pt idx="0">
                  <c:v>4.5</c:v>
                </c:pt>
                <c:pt idx="1">
                  <c:v>4.7</c:v>
                </c:pt>
                <c:pt idx="2">
                  <c:v>4.5</c:v>
                </c:pt>
                <c:pt idx="3">
                  <c:v>4.7</c:v>
                </c:pt>
                <c:pt idx="4">
                  <c:v>4.5999999999999996</c:v>
                </c:pt>
                <c:pt idx="5">
                  <c:v>4</c:v>
                </c:pt>
                <c:pt idx="6">
                  <c:v>4.5999999999999996</c:v>
                </c:pt>
                <c:pt idx="7">
                  <c:v>4.8</c:v>
                </c:pt>
                <c:pt idx="8">
                  <c:v>4.0999999999999996</c:v>
                </c:pt>
                <c:pt idx="9">
                  <c:v>4.5</c:v>
                </c:pt>
                <c:pt idx="10">
                  <c:v>4.7</c:v>
                </c:pt>
                <c:pt idx="11">
                  <c:v>5</c:v>
                </c:pt>
                <c:pt idx="12">
                  <c:v>5</c:v>
                </c:pt>
                <c:pt idx="13">
                  <c:v>5</c:v>
                </c:pt>
                <c:pt idx="14">
                  <c:v>4</c:v>
                </c:pt>
                <c:pt idx="15">
                  <c:v>5</c:v>
                </c:pt>
                <c:pt idx="16">
                  <c:v>4.5999999999999996</c:v>
                </c:pt>
                <c:pt idx="17">
                  <c:v>4.3</c:v>
                </c:pt>
                <c:pt idx="18">
                  <c:v>4.4000000000000004</c:v>
                </c:pt>
                <c:pt idx="19">
                  <c:v>4.0999999999999996</c:v>
                </c:pt>
                <c:pt idx="20">
                  <c:v>4</c:v>
                </c:pt>
                <c:pt idx="21">
                  <c:v>5</c:v>
                </c:pt>
                <c:pt idx="22">
                  <c:v>4.3</c:v>
                </c:pt>
                <c:pt idx="23">
                  <c:v>5</c:v>
                </c:pt>
                <c:pt idx="24">
                  <c:v>4.5</c:v>
                </c:pt>
                <c:pt idx="25">
                  <c:v>4.8</c:v>
                </c:pt>
                <c:pt idx="26">
                  <c:v>4.3</c:v>
                </c:pt>
                <c:pt idx="27">
                  <c:v>4</c:v>
                </c:pt>
                <c:pt idx="28">
                  <c:v>4.5999999999999996</c:v>
                </c:pt>
                <c:pt idx="29">
                  <c:v>4.0999999999999996</c:v>
                </c:pt>
                <c:pt idx="30">
                  <c:v>4.2</c:v>
                </c:pt>
                <c:pt idx="31">
                  <c:v>5</c:v>
                </c:pt>
                <c:pt idx="32">
                  <c:v>4.8</c:v>
                </c:pt>
                <c:pt idx="33">
                  <c:v>4.5999999999999996</c:v>
                </c:pt>
                <c:pt idx="34">
                  <c:v>4.3</c:v>
                </c:pt>
                <c:pt idx="35">
                  <c:v>4.7</c:v>
                </c:pt>
              </c:numCache>
            </c:numRef>
          </c:val>
          <c:extLst>
            <c:ext xmlns:c16="http://schemas.microsoft.com/office/drawing/2014/chart" uri="{C3380CC4-5D6E-409C-BE32-E72D297353CC}">
              <c16:uniqueId val="{00000000-751B-48B0-A4A3-2E0B1A5E3C72}"/>
            </c:ext>
          </c:extLst>
        </c:ser>
        <c:dLbls>
          <c:showLegendKey val="0"/>
          <c:showVal val="0"/>
          <c:showCatName val="0"/>
          <c:showSerName val="0"/>
          <c:showPercent val="0"/>
          <c:showBubbleSize val="0"/>
        </c:dLbls>
        <c:gapWidth val="219"/>
        <c:axId val="603196136"/>
        <c:axId val="603197576"/>
      </c:barChart>
      <c:catAx>
        <c:axId val="603196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3197576"/>
        <c:crosses val="autoZero"/>
        <c:auto val="1"/>
        <c:lblAlgn val="ctr"/>
        <c:lblOffset val="100"/>
        <c:noMultiLvlLbl val="0"/>
      </c:catAx>
      <c:valAx>
        <c:axId val="603197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319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EFC3D5"/>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Rating!PivotTable2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Poor-Rated</a:t>
            </a:r>
            <a:r>
              <a:rPr lang="en-US" baseline="0"/>
              <a: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s>
    <c:plotArea>
      <c:layout/>
      <c:barChart>
        <c:barDir val="bar"/>
        <c:grouping val="stacked"/>
        <c:varyColors val="0"/>
        <c:ser>
          <c:idx val="0"/>
          <c:order val="0"/>
          <c:tx>
            <c:strRef>
              <c:f>'Product Categories by Rating'!$B$3:$B$4</c:f>
              <c:strCache>
                <c:ptCount val="1"/>
                <c:pt idx="0">
                  <c:v>Poor</c:v>
                </c:pt>
              </c:strCache>
            </c:strRef>
          </c:tx>
          <c:spPr>
            <a:solidFill>
              <a:schemeClr val="accent6"/>
            </a:solidFill>
            <a:ln>
              <a:noFill/>
            </a:ln>
            <a:effectLst/>
          </c:spPr>
          <c:invertIfNegative val="0"/>
          <c:cat>
            <c:strRef>
              <c:f>'Product Categories by Rating'!$A$5:$A$16</c:f>
              <c:strCache>
                <c:ptCount val="12"/>
                <c:pt idx="0">
                  <c:v>120W Cordless Vacuum Cleaners Handheld Electric Vacuum Cleaner</c:v>
                </c:pt>
                <c:pt idx="1">
                  <c:v>380ML USB Rechargeable Portable Small Blenders And Juicers</c:v>
                </c:pt>
                <c:pt idx="2">
                  <c:v>5 Pieces/set Of Stainless Steel Induction Cooker Pots</c:v>
                </c:pt>
                <c:pt idx="3">
                  <c:v>5-PCS Stainless Steel Cooking Pot Set With Steamed Slices</c:v>
                </c:pt>
                <c:pt idx="4">
                  <c:v>7-piece Set Of Storage Bags, Travel Storage Bags, Shoe Bags</c:v>
                </c:pt>
                <c:pt idx="5">
                  <c:v>Agapeon Toothbrush Holder And Toothpaste Dispenser</c:v>
                </c:pt>
                <c:pt idx="6">
                  <c:v>Artificial Potted Flowers Room Decorative Flowers (2 Pieces)</c:v>
                </c:pt>
                <c:pt idx="7">
                  <c:v>Electric LED UV Mosquito Killer Lamp, Outdoor/Indoor Fly Killer Trap Light -USB</c:v>
                </c:pt>
                <c:pt idx="8">
                  <c:v>Intelligent  LED Body Sensor Wireless Lighting Night Light USB</c:v>
                </c:pt>
                <c:pt idx="9">
                  <c:v>VIC Wireless Vacuum Cleaner Dual Use For Home And Car 120W High Power Powerful</c:v>
                </c:pt>
                <c:pt idx="10">
                  <c:v>Wall-mounted Sticker Punch-free Plug Fixer</c:v>
                </c:pt>
                <c:pt idx="11">
                  <c:v>Watercolour Gold Foil Textured Print Pillow Cover</c:v>
                </c:pt>
              </c:strCache>
            </c:strRef>
          </c:cat>
          <c:val>
            <c:numRef>
              <c:f>'Product Categories by Rating'!$B$5:$B$16</c:f>
              <c:numCache>
                <c:formatCode>General</c:formatCode>
                <c:ptCount val="12"/>
                <c:pt idx="0">
                  <c:v>2.8</c:v>
                </c:pt>
                <c:pt idx="1">
                  <c:v>2.2999999999999998</c:v>
                </c:pt>
                <c:pt idx="2">
                  <c:v>2.5</c:v>
                </c:pt>
                <c:pt idx="3">
                  <c:v>2.1</c:v>
                </c:pt>
                <c:pt idx="4">
                  <c:v>2.2000000000000002</c:v>
                </c:pt>
                <c:pt idx="5">
                  <c:v>2.6</c:v>
                </c:pt>
                <c:pt idx="6">
                  <c:v>2.2000000000000002</c:v>
                </c:pt>
                <c:pt idx="7">
                  <c:v>2.1</c:v>
                </c:pt>
                <c:pt idx="8">
                  <c:v>2.7</c:v>
                </c:pt>
                <c:pt idx="9">
                  <c:v>2.9</c:v>
                </c:pt>
                <c:pt idx="10">
                  <c:v>2</c:v>
                </c:pt>
                <c:pt idx="11">
                  <c:v>2.2999999999999998</c:v>
                </c:pt>
              </c:numCache>
            </c:numRef>
          </c:val>
          <c:extLst>
            <c:ext xmlns:c16="http://schemas.microsoft.com/office/drawing/2014/chart" uri="{C3380CC4-5D6E-409C-BE32-E72D297353CC}">
              <c16:uniqueId val="{00000000-D0EB-4FAE-B456-FDC95C9CC4DC}"/>
            </c:ext>
          </c:extLst>
        </c:ser>
        <c:dLbls>
          <c:showLegendKey val="0"/>
          <c:showVal val="0"/>
          <c:showCatName val="0"/>
          <c:showSerName val="0"/>
          <c:showPercent val="0"/>
          <c:showBubbleSize val="0"/>
        </c:dLbls>
        <c:gapWidth val="219"/>
        <c:overlap val="100"/>
        <c:axId val="602800272"/>
        <c:axId val="602797032"/>
      </c:barChart>
      <c:catAx>
        <c:axId val="60280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2797032"/>
        <c:crosses val="autoZero"/>
        <c:auto val="1"/>
        <c:lblAlgn val="ctr"/>
        <c:lblOffset val="100"/>
        <c:noMultiLvlLbl val="0"/>
      </c:catAx>
      <c:valAx>
        <c:axId val="602797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28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[WorkingJumia.xlsx]Product Categories by Rating!PivotTable5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Average-Rated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Categories by Rating'!$B$61:$B$62</c:f>
              <c:strCache>
                <c:ptCount val="1"/>
                <c:pt idx="0">
                  <c:v>Average</c:v>
                </c:pt>
              </c:strCache>
            </c:strRef>
          </c:tx>
          <c:spPr>
            <a:solidFill>
              <a:schemeClr val="accent6"/>
            </a:solidFill>
            <a:ln>
              <a:noFill/>
            </a:ln>
            <a:effectLst/>
          </c:spPr>
          <c:invertIfNegative val="0"/>
          <c:cat>
            <c:strRef>
              <c:f>'Product Categories by Rating'!$A$63:$A$71</c:f>
              <c:strCache>
                <c:ptCount val="9"/>
                <c:pt idx="0">
                  <c:v>12 Litre Black Insulated Lunch Box</c:v>
                </c:pt>
                <c:pt idx="1">
                  <c:v>13 In 1 Home Repair Tools Box Kit Set</c:v>
                </c:pt>
                <c:pt idx="2">
                  <c:v>32PCS Portable Cordless Drill Set With Cyclic Battery Drive -26 Variable Speed</c:v>
                </c:pt>
                <c:pt idx="3">
                  <c:v>3PCS Single Head Knitting Crochet Sweater Needle Set</c:v>
                </c:pt>
                <c:pt idx="4">
                  <c:v>Large Lazy Inflatable Sofa Chairs PVC Lounger Seat Bag</c:v>
                </c:pt>
                <c:pt idx="5">
                  <c:v>Memory Foam Neck Pillow Cover, With Pillow Core - 50*30cm</c:v>
                </c:pt>
                <c:pt idx="6">
                  <c:v>Mythco 120COB Solar Wall Ligt With Motion Sensor And Remote Control 3 Modes</c:v>
                </c:pt>
                <c:pt idx="7">
                  <c:v>Portable Wardrobe Nonwoven With 3 Hanging Rods And 6 Storage Shelves</c:v>
                </c:pt>
                <c:pt idx="8">
                  <c:v>Wrought Iron Bathroom Shelf Wall Mounted Free Punch Toilet Rack</c:v>
                </c:pt>
              </c:strCache>
            </c:strRef>
          </c:cat>
          <c:val>
            <c:numRef>
              <c:f>'Product Categories by Rating'!$B$63:$B$71</c:f>
              <c:numCache>
                <c:formatCode>General</c:formatCode>
                <c:ptCount val="9"/>
                <c:pt idx="0">
                  <c:v>3.8</c:v>
                </c:pt>
                <c:pt idx="1">
                  <c:v>3.8</c:v>
                </c:pt>
                <c:pt idx="2">
                  <c:v>3</c:v>
                </c:pt>
                <c:pt idx="3">
                  <c:v>3.3</c:v>
                </c:pt>
                <c:pt idx="4">
                  <c:v>3</c:v>
                </c:pt>
                <c:pt idx="5">
                  <c:v>3</c:v>
                </c:pt>
                <c:pt idx="6">
                  <c:v>3</c:v>
                </c:pt>
                <c:pt idx="7">
                  <c:v>3.8</c:v>
                </c:pt>
                <c:pt idx="8">
                  <c:v>3</c:v>
                </c:pt>
              </c:numCache>
            </c:numRef>
          </c:val>
          <c:extLst>
            <c:ext xmlns:c16="http://schemas.microsoft.com/office/drawing/2014/chart" uri="{C3380CC4-5D6E-409C-BE32-E72D297353CC}">
              <c16:uniqueId val="{00000000-A0AC-4C01-B9B1-EE2D741A8F01}"/>
            </c:ext>
          </c:extLst>
        </c:ser>
        <c:dLbls>
          <c:showLegendKey val="0"/>
          <c:showVal val="0"/>
          <c:showCatName val="0"/>
          <c:showSerName val="0"/>
          <c:showPercent val="0"/>
          <c:showBubbleSize val="0"/>
        </c:dLbls>
        <c:gapWidth val="182"/>
        <c:axId val="602801712"/>
        <c:axId val="602802072"/>
      </c:barChart>
      <c:catAx>
        <c:axId val="60280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2802072"/>
        <c:crosses val="autoZero"/>
        <c:auto val="1"/>
        <c:lblAlgn val="ctr"/>
        <c:lblOffset val="100"/>
        <c:noMultiLvlLbl val="0"/>
      </c:catAx>
      <c:valAx>
        <c:axId val="602802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280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Reversed" id="22">
  <a:schemeClr val="accent2"/>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18" Type="http://schemas.openxmlformats.org/officeDocument/2006/relationships/image" Target="../media/image6.jpeg"/><Relationship Id="rId3" Type="http://schemas.openxmlformats.org/officeDocument/2006/relationships/image" Target="../media/image3.png"/><Relationship Id="rId7" Type="http://schemas.openxmlformats.org/officeDocument/2006/relationships/chart" Target="../charts/chart15.xml"/><Relationship Id="rId12" Type="http://schemas.openxmlformats.org/officeDocument/2006/relationships/chart" Target="../charts/chart20.xml"/><Relationship Id="rId17" Type="http://schemas.openxmlformats.org/officeDocument/2006/relationships/image" Target="../media/image5.png"/><Relationship Id="rId2" Type="http://schemas.openxmlformats.org/officeDocument/2006/relationships/image" Target="../media/image2.png"/><Relationship Id="rId16" Type="http://schemas.openxmlformats.org/officeDocument/2006/relationships/chart" Target="../charts/chart24.xml"/><Relationship Id="rId1" Type="http://schemas.openxmlformats.org/officeDocument/2006/relationships/image" Target="../media/image1.png"/><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5" Type="http://schemas.openxmlformats.org/officeDocument/2006/relationships/chart" Target="../charts/chart23.xml"/><Relationship Id="rId10" Type="http://schemas.openxmlformats.org/officeDocument/2006/relationships/chart" Target="../charts/chart18.xml"/><Relationship Id="rId4" Type="http://schemas.openxmlformats.org/officeDocument/2006/relationships/image" Target="../media/image4.png"/><Relationship Id="rId9" Type="http://schemas.openxmlformats.org/officeDocument/2006/relationships/chart" Target="../charts/chart17.xml"/><Relationship Id="rId1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601980</xdr:colOff>
      <xdr:row>0</xdr:row>
      <xdr:rowOff>175260</xdr:rowOff>
    </xdr:from>
    <xdr:to>
      <xdr:col>12</xdr:col>
      <xdr:colOff>76200</xdr:colOff>
      <xdr:row>15</xdr:row>
      <xdr:rowOff>160020</xdr:rowOff>
    </xdr:to>
    <xdr:graphicFrame macro="">
      <xdr:nvGraphicFramePr>
        <xdr:cNvPr id="2" name="Chart 1">
          <a:extLst>
            <a:ext uri="{FF2B5EF4-FFF2-40B4-BE49-F238E27FC236}">
              <a16:creationId xmlns:a16="http://schemas.microsoft.com/office/drawing/2014/main" id="{51113197-8380-8389-DA53-70FCAB161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236220</xdr:colOff>
      <xdr:row>1</xdr:row>
      <xdr:rowOff>167640</xdr:rowOff>
    </xdr:from>
    <xdr:to>
      <xdr:col>5</xdr:col>
      <xdr:colOff>190500</xdr:colOff>
      <xdr:row>12</xdr:row>
      <xdr:rowOff>76199</xdr:rowOff>
    </xdr:to>
    <mc:AlternateContent xmlns:mc="http://schemas.openxmlformats.org/markup-compatibility/2006" xmlns:a14="http://schemas.microsoft.com/office/drawing/2010/main">
      <mc:Choice Requires="a14">
        <xdr:graphicFrame macro="">
          <xdr:nvGraphicFramePr>
            <xdr:cNvPr id="3" name="Discount Category">
              <a:extLst>
                <a:ext uri="{FF2B5EF4-FFF2-40B4-BE49-F238E27FC236}">
                  <a16:creationId xmlns:a16="http://schemas.microsoft.com/office/drawing/2014/main" id="{9B6C02B1-DB79-D0AB-DB8E-2232F8A57B41}"/>
                </a:ext>
              </a:extLst>
            </xdr:cNvPr>
            <xdr:cNvGraphicFramePr/>
          </xdr:nvGraphicFramePr>
          <xdr:xfrm>
            <a:off x="0" y="0"/>
            <a:ext cx="0" cy="0"/>
          </xdr:xfrm>
          <a:graphic>
            <a:graphicData uri="http://schemas.microsoft.com/office/drawing/2010/slicer">
              <sle:slicer xmlns:sle="http://schemas.microsoft.com/office/drawing/2010/slicer" name="Discount Category"/>
            </a:graphicData>
          </a:graphic>
        </xdr:graphicFrame>
      </mc:Choice>
      <mc:Fallback xmlns="">
        <xdr:sp macro="" textlink="">
          <xdr:nvSpPr>
            <xdr:cNvPr id="0" name=""/>
            <xdr:cNvSpPr>
              <a:spLocks noTextEdit="1"/>
            </xdr:cNvSpPr>
          </xdr:nvSpPr>
          <xdr:spPr>
            <a:xfrm>
              <a:off x="2667000" y="350520"/>
              <a:ext cx="1783080" cy="192023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12</xdr:row>
      <xdr:rowOff>53340</xdr:rowOff>
    </xdr:from>
    <xdr:to>
      <xdr:col>4</xdr:col>
      <xdr:colOff>266700</xdr:colOff>
      <xdr:row>26</xdr:row>
      <xdr:rowOff>15240</xdr:rowOff>
    </xdr:to>
    <xdr:sp macro="" textlink="">
      <xdr:nvSpPr>
        <xdr:cNvPr id="4" name="Rectangle 3">
          <a:extLst>
            <a:ext uri="{FF2B5EF4-FFF2-40B4-BE49-F238E27FC236}">
              <a16:creationId xmlns:a16="http://schemas.microsoft.com/office/drawing/2014/main" id="{865FA2CB-A92B-395C-5E90-05949A7B0BB8}"/>
            </a:ext>
          </a:extLst>
        </xdr:cNvPr>
        <xdr:cNvSpPr/>
      </xdr:nvSpPr>
      <xdr:spPr>
        <a:xfrm>
          <a:off x="53340" y="2247900"/>
          <a:ext cx="3863340" cy="2522220"/>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u="sng"/>
            <a:t>Trend Analysis</a:t>
          </a:r>
        </a:p>
        <a:p>
          <a:pPr algn="l"/>
          <a:r>
            <a:rPr lang="en-GB" sz="1100"/>
            <a:t>The above chart illustrates the relationship between the discount category and number of reviews. Persons who got higher discounts were more likely to leave a review,</a:t>
          </a:r>
          <a:r>
            <a:rPr lang="en-GB" sz="1100" baseline="0"/>
            <a:t> possibly because they felt they go a higher value for money, or because they felt they had to return the favor (Zhu et al., 2019). </a:t>
          </a:r>
        </a:p>
        <a:p>
          <a:pPr algn="l"/>
          <a:endParaRPr lang="en-GB" sz="1100" baseline="0"/>
        </a:p>
        <a:p>
          <a:pPr algn="l"/>
          <a:endParaRPr lang="en-GB" sz="1100" baseline="0"/>
        </a:p>
        <a:p>
          <a:pPr algn="l"/>
          <a:r>
            <a:rPr lang="en-GB" u="sng"/>
            <a:t>Reference </a:t>
          </a:r>
        </a:p>
        <a:p>
          <a:pPr algn="l"/>
          <a:r>
            <a:rPr lang="en-GB"/>
            <a:t>Zhu, D. H., Zhang, Z. J., Chang, Y. P., &amp; Liang, S. (2019). Good discounts earn good reviews in return? Effects of price promotion on online restaurant reviews. </a:t>
          </a:r>
          <a:r>
            <a:rPr lang="en-GB" i="1"/>
            <a:t>International Journal of Hospitality Management</a:t>
          </a:r>
          <a:r>
            <a:rPr lang="en-GB"/>
            <a:t>, </a:t>
          </a:r>
          <a:r>
            <a:rPr lang="en-GB" i="1"/>
            <a:t>77</a:t>
          </a:r>
          <a:r>
            <a:rPr lang="en-GB"/>
            <a:t>, 178-186. </a:t>
          </a:r>
          <a:r>
            <a:rPr lang="en-GB">
              <a:hlinkClick xmlns:r="http://schemas.openxmlformats.org/officeDocument/2006/relationships" r:id=""/>
            </a:rPr>
            <a:t>https://doi.org/10.1016/j.ijhm.2018.06.028</a:t>
          </a:r>
          <a:endParaRPr lang="en-GB" sz="1100" baseline="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44824</xdr:colOff>
      <xdr:row>3</xdr:row>
      <xdr:rowOff>67235</xdr:rowOff>
    </xdr:from>
    <xdr:to>
      <xdr:col>3</xdr:col>
      <xdr:colOff>73360</xdr:colOff>
      <xdr:row>7</xdr:row>
      <xdr:rowOff>141941</xdr:rowOff>
    </xdr:to>
    <xdr:sp macro="" textlink="">
      <xdr:nvSpPr>
        <xdr:cNvPr id="15" name="Rectangle: Rounded Corners 14">
          <a:extLst>
            <a:ext uri="{FF2B5EF4-FFF2-40B4-BE49-F238E27FC236}">
              <a16:creationId xmlns:a16="http://schemas.microsoft.com/office/drawing/2014/main" id="{34A39717-CD2D-FE45-9909-5A42AF57A181}"/>
            </a:ext>
          </a:extLst>
        </xdr:cNvPr>
        <xdr:cNvSpPr/>
      </xdr:nvSpPr>
      <xdr:spPr>
        <a:xfrm>
          <a:off x="44824" y="1083235"/>
          <a:ext cx="1866301" cy="7918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latin typeface="Bahnschrift" panose="020B0502040204020203" pitchFamily="34" charset="0"/>
            </a:rPr>
            <a:t>           T</a:t>
          </a:r>
          <a:r>
            <a:rPr lang="en-US" sz="1100">
              <a:latin typeface="Bahnschrift" panose="020B0502040204020203" pitchFamily="34" charset="0"/>
            </a:rPr>
            <a:t>otal Products</a:t>
          </a:r>
        </a:p>
        <a:p>
          <a:pPr algn="l"/>
          <a:endParaRPr lang="en-US" sz="1100">
            <a:latin typeface="Bahnschrift" panose="020B0502040204020203" pitchFamily="34" charset="0"/>
          </a:endParaRPr>
        </a:p>
        <a:p>
          <a:pPr algn="l"/>
          <a:r>
            <a:rPr lang="en-US" sz="1800">
              <a:latin typeface="Bahnschrift" panose="020B0502040204020203" pitchFamily="34" charset="0"/>
            </a:rPr>
            <a:t> </a:t>
          </a:r>
          <a:r>
            <a:rPr lang="en-US" sz="1800" baseline="0">
              <a:latin typeface="Bahnschrift" panose="020B0502040204020203" pitchFamily="34" charset="0"/>
            </a:rPr>
            <a:t>         </a:t>
          </a:r>
          <a:r>
            <a:rPr lang="en-US" sz="1800">
              <a:latin typeface="Bahnschrift" panose="020B0502040204020203" pitchFamily="34" charset="0"/>
            </a:rPr>
            <a:t>112</a:t>
          </a:r>
        </a:p>
      </xdr:txBody>
    </xdr:sp>
    <xdr:clientData/>
  </xdr:twoCellAnchor>
  <xdr:twoCellAnchor>
    <xdr:from>
      <xdr:col>0</xdr:col>
      <xdr:colOff>38398</xdr:colOff>
      <xdr:row>7</xdr:row>
      <xdr:rowOff>174213</xdr:rowOff>
    </xdr:from>
    <xdr:to>
      <xdr:col>3</xdr:col>
      <xdr:colOff>89646</xdr:colOff>
      <xdr:row>12</xdr:row>
      <xdr:rowOff>74705</xdr:rowOff>
    </xdr:to>
    <xdr:sp macro="" textlink="">
      <xdr:nvSpPr>
        <xdr:cNvPr id="16" name="Rectangle: Rounded Corners 15">
          <a:extLst>
            <a:ext uri="{FF2B5EF4-FFF2-40B4-BE49-F238E27FC236}">
              <a16:creationId xmlns:a16="http://schemas.microsoft.com/office/drawing/2014/main" id="{A0F6D131-D030-4D35-983A-A8710C28A4D0}"/>
            </a:ext>
          </a:extLst>
        </xdr:cNvPr>
        <xdr:cNvSpPr/>
      </xdr:nvSpPr>
      <xdr:spPr>
        <a:xfrm>
          <a:off x="38398" y="1907389"/>
          <a:ext cx="1889013" cy="796963"/>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baseline="0">
              <a:latin typeface="Bahnschrift" panose="020B0502040204020203" pitchFamily="34" charset="0"/>
            </a:rPr>
            <a:t>        </a:t>
          </a:r>
          <a:r>
            <a:rPr lang="en-US" sz="1100">
              <a:latin typeface="Bahnschrift" panose="020B0502040204020203" pitchFamily="34" charset="0"/>
            </a:rPr>
            <a:t>Average</a:t>
          </a:r>
          <a:r>
            <a:rPr lang="en-US" sz="1100" baseline="0">
              <a:latin typeface="Bahnschrift" panose="020B0502040204020203" pitchFamily="34" charset="0"/>
            </a:rPr>
            <a:t> Rating  </a:t>
          </a:r>
        </a:p>
        <a:p>
          <a:pPr algn="l"/>
          <a:r>
            <a:rPr lang="en-US" sz="1100" baseline="0">
              <a:latin typeface="Bahnschrift" panose="020B0502040204020203" pitchFamily="34" charset="0"/>
            </a:rPr>
            <a:t>     </a:t>
          </a:r>
        </a:p>
        <a:p>
          <a:pPr algn="l"/>
          <a:r>
            <a:rPr lang="en-US" sz="1100" b="0" i="0" u="none" strike="noStrike" baseline="0">
              <a:solidFill>
                <a:schemeClr val="lt1"/>
              </a:solidFill>
              <a:effectLst/>
              <a:latin typeface="Bahnschrift" panose="020B0502040204020203" pitchFamily="34" charset="0"/>
              <a:ea typeface="+mn-ea"/>
              <a:cs typeface="+mn-cs"/>
            </a:rPr>
            <a:t>        </a:t>
          </a:r>
          <a:r>
            <a:rPr lang="en-KE" sz="1800" b="0" i="0" u="none" strike="noStrike">
              <a:solidFill>
                <a:schemeClr val="lt1"/>
              </a:solidFill>
              <a:effectLst/>
              <a:latin typeface="Bahnschrift" panose="020B0502040204020203" pitchFamily="34" charset="0"/>
              <a:ea typeface="+mn-ea"/>
              <a:cs typeface="+mn-cs"/>
            </a:rPr>
            <a:t>3.889474</a:t>
          </a:r>
          <a:r>
            <a:rPr lang="en-KE" sz="1800"/>
            <a:t> </a:t>
          </a:r>
          <a:endParaRPr lang="en-KE" sz="1800">
            <a:latin typeface="Bahnschrift" panose="020B0502040204020203" pitchFamily="34" charset="0"/>
          </a:endParaRPr>
        </a:p>
      </xdr:txBody>
    </xdr:sp>
    <xdr:clientData/>
  </xdr:twoCellAnchor>
  <xdr:twoCellAnchor>
    <xdr:from>
      <xdr:col>0</xdr:col>
      <xdr:colOff>30928</xdr:colOff>
      <xdr:row>21</xdr:row>
      <xdr:rowOff>40639</xdr:rowOff>
    </xdr:from>
    <xdr:to>
      <xdr:col>3</xdr:col>
      <xdr:colOff>53788</xdr:colOff>
      <xdr:row>25</xdr:row>
      <xdr:rowOff>156882</xdr:rowOff>
    </xdr:to>
    <xdr:sp macro="" textlink="">
      <xdr:nvSpPr>
        <xdr:cNvPr id="17" name="Rectangle: Rounded Corners 16">
          <a:extLst>
            <a:ext uri="{FF2B5EF4-FFF2-40B4-BE49-F238E27FC236}">
              <a16:creationId xmlns:a16="http://schemas.microsoft.com/office/drawing/2014/main" id="{4413D075-96EE-4955-AABC-02D01E45597A}"/>
            </a:ext>
          </a:extLst>
        </xdr:cNvPr>
        <xdr:cNvSpPr/>
      </xdr:nvSpPr>
      <xdr:spPr>
        <a:xfrm>
          <a:off x="30928" y="4283933"/>
          <a:ext cx="1860625" cy="83342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100">
              <a:latin typeface="Bahnschrift" panose="020B0502040204020203" pitchFamily="34" charset="0"/>
            </a:rPr>
            <a:t>         Average Discount %</a:t>
          </a:r>
        </a:p>
        <a:p>
          <a:pPr algn="l"/>
          <a:endParaRPr lang="en-US" sz="1100">
            <a:latin typeface="Bahnschrift" panose="020B0502040204020203" pitchFamily="34" charset="0"/>
          </a:endParaRPr>
        </a:p>
        <a:p>
          <a:pPr algn="l"/>
          <a:r>
            <a:rPr lang="en-US" sz="1800" b="0" i="0">
              <a:solidFill>
                <a:schemeClr val="lt1"/>
              </a:solidFill>
              <a:effectLst/>
              <a:latin typeface="Bahnschrift" panose="020B0502040204020203" pitchFamily="34" charset="0"/>
              <a:ea typeface="+mn-ea"/>
              <a:cs typeface="+mn-cs"/>
            </a:rPr>
            <a:t>          37%</a:t>
          </a:r>
          <a:endParaRPr lang="en-KE" sz="1800">
            <a:latin typeface="Bahnschrift" panose="020B0502040204020203" pitchFamily="34" charset="0"/>
          </a:endParaRPr>
        </a:p>
      </xdr:txBody>
    </xdr:sp>
    <xdr:clientData/>
  </xdr:twoCellAnchor>
  <xdr:twoCellAnchor>
    <xdr:from>
      <xdr:col>0</xdr:col>
      <xdr:colOff>22414</xdr:colOff>
      <xdr:row>12</xdr:row>
      <xdr:rowOff>112057</xdr:rowOff>
    </xdr:from>
    <xdr:to>
      <xdr:col>3</xdr:col>
      <xdr:colOff>97117</xdr:colOff>
      <xdr:row>16</xdr:row>
      <xdr:rowOff>141939</xdr:rowOff>
    </xdr:to>
    <xdr:sp macro="" textlink="">
      <xdr:nvSpPr>
        <xdr:cNvPr id="18" name="Rectangle: Rounded Corners 17">
          <a:extLst>
            <a:ext uri="{FF2B5EF4-FFF2-40B4-BE49-F238E27FC236}">
              <a16:creationId xmlns:a16="http://schemas.microsoft.com/office/drawing/2014/main" id="{C396C1D7-78A8-4613-8BE0-B40E411FF6AE}"/>
            </a:ext>
          </a:extLst>
        </xdr:cNvPr>
        <xdr:cNvSpPr/>
      </xdr:nvSpPr>
      <xdr:spPr>
        <a:xfrm>
          <a:off x="22414" y="2741704"/>
          <a:ext cx="1912468" cy="747059"/>
        </a:xfrm>
        <a:prstGeom prst="roundRect">
          <a:avLst/>
        </a:prstGeom>
        <a:solidFill>
          <a:schemeClr val="accent6">
            <a:lumMod val="75000"/>
          </a:schemeClr>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aseline="0">
              <a:latin typeface="Bahnschrift" panose="020B0502040204020203" pitchFamily="34" charset="0"/>
            </a:rPr>
            <a:t>          </a:t>
          </a:r>
          <a:r>
            <a:rPr lang="en-US" sz="1100">
              <a:latin typeface="Bahnschrift" panose="020B0502040204020203" pitchFamily="34" charset="0"/>
            </a:rPr>
            <a:t>Total</a:t>
          </a:r>
          <a:r>
            <a:rPr lang="en-US" sz="1100" baseline="0">
              <a:latin typeface="Bahnschrift" panose="020B0502040204020203" pitchFamily="34" charset="0"/>
            </a:rPr>
            <a:t> Reviews</a:t>
          </a:r>
        </a:p>
        <a:p>
          <a:pPr algn="l"/>
          <a:r>
            <a:rPr lang="en-US" sz="1800" baseline="0">
              <a:solidFill>
                <a:schemeClr val="lt1"/>
              </a:solidFill>
              <a:effectLst/>
              <a:latin typeface="Bahnschrift" panose="020B0502040204020203" pitchFamily="34" charset="0"/>
              <a:ea typeface="+mn-ea"/>
              <a:cs typeface="+mn-cs"/>
            </a:rPr>
            <a:t>           57</a:t>
          </a:r>
          <a:endParaRPr lang="en-KE" sz="1800">
            <a:latin typeface="Bahnschrift" panose="020B0502040204020203" pitchFamily="34" charset="0"/>
          </a:endParaRPr>
        </a:p>
      </xdr:txBody>
    </xdr:sp>
    <xdr:clientData/>
  </xdr:twoCellAnchor>
  <xdr:twoCellAnchor editAs="oneCell">
    <xdr:from>
      <xdr:col>0</xdr:col>
      <xdr:colOff>8965</xdr:colOff>
      <xdr:row>9</xdr:row>
      <xdr:rowOff>22710</xdr:rowOff>
    </xdr:from>
    <xdr:to>
      <xdr:col>0</xdr:col>
      <xdr:colOff>443305</xdr:colOff>
      <xdr:row>11</xdr:row>
      <xdr:rowOff>91291</xdr:rowOff>
    </xdr:to>
    <xdr:pic>
      <xdr:nvPicPr>
        <xdr:cNvPr id="28" name="Picture 27">
          <a:extLst>
            <a:ext uri="{FF2B5EF4-FFF2-40B4-BE49-F238E27FC236}">
              <a16:creationId xmlns:a16="http://schemas.microsoft.com/office/drawing/2014/main" id="{A439F1B2-1132-A7B9-FB55-D5DC7144DB65}"/>
            </a:ext>
          </a:extLst>
        </xdr:cNvPr>
        <xdr:cNvPicPr>
          <a:picLocks noChangeAspect="1"/>
        </xdr:cNvPicPr>
      </xdr:nvPicPr>
      <xdr:blipFill>
        <a:blip xmlns:r="http://schemas.openxmlformats.org/officeDocument/2006/relationships" r:embed="rId1"/>
        <a:stretch>
          <a:fillRect/>
        </a:stretch>
      </xdr:blipFill>
      <xdr:spPr>
        <a:xfrm>
          <a:off x="8965" y="2114475"/>
          <a:ext cx="434340" cy="427169"/>
        </a:xfrm>
        <a:prstGeom prst="rect">
          <a:avLst/>
        </a:prstGeom>
      </xdr:spPr>
    </xdr:pic>
    <xdr:clientData/>
  </xdr:twoCellAnchor>
  <xdr:twoCellAnchor editAs="oneCell">
    <xdr:from>
      <xdr:col>0</xdr:col>
      <xdr:colOff>106082</xdr:colOff>
      <xdr:row>22</xdr:row>
      <xdr:rowOff>77246</xdr:rowOff>
    </xdr:from>
    <xdr:to>
      <xdr:col>0</xdr:col>
      <xdr:colOff>525182</xdr:colOff>
      <xdr:row>24</xdr:row>
      <xdr:rowOff>127001</xdr:rowOff>
    </xdr:to>
    <xdr:pic>
      <xdr:nvPicPr>
        <xdr:cNvPr id="29" name="Picture 28">
          <a:extLst>
            <a:ext uri="{FF2B5EF4-FFF2-40B4-BE49-F238E27FC236}">
              <a16:creationId xmlns:a16="http://schemas.microsoft.com/office/drawing/2014/main" id="{66E276E7-B877-1DB8-9E2D-62C41B25EE2A}"/>
            </a:ext>
          </a:extLst>
        </xdr:cNvPr>
        <xdr:cNvPicPr>
          <a:picLocks noChangeAspect="1"/>
        </xdr:cNvPicPr>
      </xdr:nvPicPr>
      <xdr:blipFill>
        <a:blip xmlns:r="http://schemas.openxmlformats.org/officeDocument/2006/relationships" r:embed="rId2"/>
        <a:stretch>
          <a:fillRect/>
        </a:stretch>
      </xdr:blipFill>
      <xdr:spPr>
        <a:xfrm>
          <a:off x="106082" y="4499834"/>
          <a:ext cx="419100" cy="408343"/>
        </a:xfrm>
        <a:prstGeom prst="rect">
          <a:avLst/>
        </a:prstGeom>
      </xdr:spPr>
    </xdr:pic>
    <xdr:clientData/>
  </xdr:twoCellAnchor>
  <xdr:twoCellAnchor editAs="oneCell">
    <xdr:from>
      <xdr:col>0</xdr:col>
      <xdr:colOff>106829</xdr:colOff>
      <xdr:row>4</xdr:row>
      <xdr:rowOff>8816</xdr:rowOff>
    </xdr:from>
    <xdr:to>
      <xdr:col>0</xdr:col>
      <xdr:colOff>503069</xdr:colOff>
      <xdr:row>6</xdr:row>
      <xdr:rowOff>39296</xdr:rowOff>
    </xdr:to>
    <xdr:pic>
      <xdr:nvPicPr>
        <xdr:cNvPr id="30" name="Picture 29">
          <a:extLst>
            <a:ext uri="{FF2B5EF4-FFF2-40B4-BE49-F238E27FC236}">
              <a16:creationId xmlns:a16="http://schemas.microsoft.com/office/drawing/2014/main" id="{34CEC7EB-5B6C-6DE0-6E41-79B1B0D2493F}"/>
            </a:ext>
          </a:extLst>
        </xdr:cNvPr>
        <xdr:cNvPicPr>
          <a:picLocks noChangeAspect="1"/>
        </xdr:cNvPicPr>
      </xdr:nvPicPr>
      <xdr:blipFill>
        <a:blip xmlns:r="http://schemas.openxmlformats.org/officeDocument/2006/relationships" r:embed="rId3"/>
        <a:stretch>
          <a:fillRect/>
        </a:stretch>
      </xdr:blipFill>
      <xdr:spPr>
        <a:xfrm>
          <a:off x="106829" y="1204110"/>
          <a:ext cx="396240" cy="389068"/>
        </a:xfrm>
        <a:prstGeom prst="rect">
          <a:avLst/>
        </a:prstGeom>
      </xdr:spPr>
    </xdr:pic>
    <xdr:clientData/>
  </xdr:twoCellAnchor>
  <xdr:twoCellAnchor editAs="oneCell">
    <xdr:from>
      <xdr:col>0</xdr:col>
      <xdr:colOff>105933</xdr:colOff>
      <xdr:row>13</xdr:row>
      <xdr:rowOff>68880</xdr:rowOff>
    </xdr:from>
    <xdr:to>
      <xdr:col>0</xdr:col>
      <xdr:colOff>517413</xdr:colOff>
      <xdr:row>15</xdr:row>
      <xdr:rowOff>114600</xdr:rowOff>
    </xdr:to>
    <xdr:pic>
      <xdr:nvPicPr>
        <xdr:cNvPr id="32" name="Picture 31">
          <a:extLst>
            <a:ext uri="{FF2B5EF4-FFF2-40B4-BE49-F238E27FC236}">
              <a16:creationId xmlns:a16="http://schemas.microsoft.com/office/drawing/2014/main" id="{7F86442F-15A4-6C1F-B303-E8DAC0E2F363}"/>
            </a:ext>
          </a:extLst>
        </xdr:cNvPr>
        <xdr:cNvPicPr>
          <a:picLocks noChangeAspect="1"/>
        </xdr:cNvPicPr>
      </xdr:nvPicPr>
      <xdr:blipFill>
        <a:blip xmlns:r="http://schemas.openxmlformats.org/officeDocument/2006/relationships" r:embed="rId4"/>
        <a:stretch>
          <a:fillRect/>
        </a:stretch>
      </xdr:blipFill>
      <xdr:spPr>
        <a:xfrm>
          <a:off x="105933" y="2877821"/>
          <a:ext cx="411480" cy="404308"/>
        </a:xfrm>
        <a:prstGeom prst="rect">
          <a:avLst/>
        </a:prstGeom>
      </xdr:spPr>
    </xdr:pic>
    <xdr:clientData/>
  </xdr:twoCellAnchor>
  <xdr:twoCellAnchor>
    <xdr:from>
      <xdr:col>6</xdr:col>
      <xdr:colOff>104589</xdr:colOff>
      <xdr:row>14</xdr:row>
      <xdr:rowOff>119531</xdr:rowOff>
    </xdr:from>
    <xdr:to>
      <xdr:col>12</xdr:col>
      <xdr:colOff>231588</xdr:colOff>
      <xdr:row>26</xdr:row>
      <xdr:rowOff>104589</xdr:rowOff>
    </xdr:to>
    <xdr:graphicFrame macro="">
      <xdr:nvGraphicFramePr>
        <xdr:cNvPr id="33" name="Chart 32">
          <a:extLst>
            <a:ext uri="{FF2B5EF4-FFF2-40B4-BE49-F238E27FC236}">
              <a16:creationId xmlns:a16="http://schemas.microsoft.com/office/drawing/2014/main" id="{BBD86ACD-4D61-4AB7-88F1-F0A92E163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112059</xdr:colOff>
      <xdr:row>3</xdr:row>
      <xdr:rowOff>0</xdr:rowOff>
    </xdr:from>
    <xdr:to>
      <xdr:col>12</xdr:col>
      <xdr:colOff>239059</xdr:colOff>
      <xdr:row>14</xdr:row>
      <xdr:rowOff>112059</xdr:rowOff>
    </xdr:to>
    <xdr:graphicFrame macro="">
      <xdr:nvGraphicFramePr>
        <xdr:cNvPr id="34" name="Chart 33">
          <a:extLst>
            <a:ext uri="{FF2B5EF4-FFF2-40B4-BE49-F238E27FC236}">
              <a16:creationId xmlns:a16="http://schemas.microsoft.com/office/drawing/2014/main" id="{C8A80B0D-9010-4E14-9B9E-0B41925C4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231587</xdr:colOff>
      <xdr:row>2</xdr:row>
      <xdr:rowOff>171824</xdr:rowOff>
    </xdr:from>
    <xdr:to>
      <xdr:col>16</xdr:col>
      <xdr:colOff>410882</xdr:colOff>
      <xdr:row>14</xdr:row>
      <xdr:rowOff>59765</xdr:rowOff>
    </xdr:to>
    <xdr:graphicFrame macro="">
      <xdr:nvGraphicFramePr>
        <xdr:cNvPr id="35" name="Chart 34">
          <a:extLst>
            <a:ext uri="{FF2B5EF4-FFF2-40B4-BE49-F238E27FC236}">
              <a16:creationId xmlns:a16="http://schemas.microsoft.com/office/drawing/2014/main" id="{0B3BCA62-681F-467A-94F0-735D59E77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231589</xdr:colOff>
      <xdr:row>14</xdr:row>
      <xdr:rowOff>59765</xdr:rowOff>
    </xdr:from>
    <xdr:to>
      <xdr:col>16</xdr:col>
      <xdr:colOff>403411</xdr:colOff>
      <xdr:row>26</xdr:row>
      <xdr:rowOff>119528</xdr:rowOff>
    </xdr:to>
    <xdr:graphicFrame macro="">
      <xdr:nvGraphicFramePr>
        <xdr:cNvPr id="36" name="Chart 35">
          <a:extLst>
            <a:ext uri="{FF2B5EF4-FFF2-40B4-BE49-F238E27FC236}">
              <a16:creationId xmlns:a16="http://schemas.microsoft.com/office/drawing/2014/main" id="{76745AC2-C5F4-4B7C-A7E9-8CA783B25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410882</xdr:colOff>
      <xdr:row>2</xdr:row>
      <xdr:rowOff>171823</xdr:rowOff>
    </xdr:from>
    <xdr:to>
      <xdr:col>22</xdr:col>
      <xdr:colOff>403413</xdr:colOff>
      <xdr:row>14</xdr:row>
      <xdr:rowOff>82177</xdr:rowOff>
    </xdr:to>
    <xdr:graphicFrame macro="">
      <xdr:nvGraphicFramePr>
        <xdr:cNvPr id="37" name="Chart 36">
          <a:extLst>
            <a:ext uri="{FF2B5EF4-FFF2-40B4-BE49-F238E27FC236}">
              <a16:creationId xmlns:a16="http://schemas.microsoft.com/office/drawing/2014/main" id="{8BCE7A68-6616-4B47-81E2-608A0843C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112059</xdr:colOff>
      <xdr:row>6</xdr:row>
      <xdr:rowOff>127000</xdr:rowOff>
    </xdr:from>
    <xdr:to>
      <xdr:col>6</xdr:col>
      <xdr:colOff>35859</xdr:colOff>
      <xdr:row>14</xdr:row>
      <xdr:rowOff>7470</xdr:rowOff>
    </xdr:to>
    <mc:AlternateContent xmlns:mc="http://schemas.openxmlformats.org/markup-compatibility/2006" xmlns:a14="http://schemas.microsoft.com/office/drawing/2010/main">
      <mc:Choice Requires="a14">
        <xdr:graphicFrame macro="">
          <xdr:nvGraphicFramePr>
            <xdr:cNvPr id="38" name="Discount Category 2">
              <a:extLst>
                <a:ext uri="{FF2B5EF4-FFF2-40B4-BE49-F238E27FC236}">
                  <a16:creationId xmlns:a16="http://schemas.microsoft.com/office/drawing/2014/main" id="{42BD04B2-04F1-4209-BA9D-C22816C3A147}"/>
                </a:ext>
              </a:extLst>
            </xdr:cNvPr>
            <xdr:cNvGraphicFramePr/>
          </xdr:nvGraphicFramePr>
          <xdr:xfrm>
            <a:off x="0" y="0"/>
            <a:ext cx="0" cy="0"/>
          </xdr:xfrm>
          <a:graphic>
            <a:graphicData uri="http://schemas.microsoft.com/office/drawing/2010/slicer">
              <sle:slicer xmlns:sle="http://schemas.microsoft.com/office/drawing/2010/slicer" name="Discount Category 2"/>
            </a:graphicData>
          </a:graphic>
        </xdr:graphicFrame>
      </mc:Choice>
      <mc:Fallback xmlns="">
        <xdr:sp macro="" textlink="">
          <xdr:nvSpPr>
            <xdr:cNvPr id="0" name=""/>
            <xdr:cNvSpPr>
              <a:spLocks noTextEdit="1"/>
            </xdr:cNvSpPr>
          </xdr:nvSpPr>
          <xdr:spPr>
            <a:xfrm>
              <a:off x="1949824" y="1680882"/>
              <a:ext cx="1761564" cy="131482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403412</xdr:colOff>
      <xdr:row>14</xdr:row>
      <xdr:rowOff>82177</xdr:rowOff>
    </xdr:from>
    <xdr:to>
      <xdr:col>22</xdr:col>
      <xdr:colOff>403410</xdr:colOff>
      <xdr:row>26</xdr:row>
      <xdr:rowOff>68727</xdr:rowOff>
    </xdr:to>
    <xdr:graphicFrame macro="">
      <xdr:nvGraphicFramePr>
        <xdr:cNvPr id="39" name="Chart 38">
          <a:extLst>
            <a:ext uri="{FF2B5EF4-FFF2-40B4-BE49-F238E27FC236}">
              <a16:creationId xmlns:a16="http://schemas.microsoft.com/office/drawing/2014/main" id="{F8DFDE93-F0B4-4AB0-B781-FD032C523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26</xdr:row>
      <xdr:rowOff>149411</xdr:rowOff>
    </xdr:from>
    <xdr:to>
      <xdr:col>7</xdr:col>
      <xdr:colOff>276262</xdr:colOff>
      <xdr:row>42</xdr:row>
      <xdr:rowOff>38548</xdr:rowOff>
    </xdr:to>
    <xdr:graphicFrame macro="">
      <xdr:nvGraphicFramePr>
        <xdr:cNvPr id="40" name="Chart 39">
          <a:extLst>
            <a:ext uri="{FF2B5EF4-FFF2-40B4-BE49-F238E27FC236}">
              <a16:creationId xmlns:a16="http://schemas.microsoft.com/office/drawing/2014/main" id="{1C519DFE-6B64-4834-A351-E2C3297F6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306294</xdr:colOff>
      <xdr:row>26</xdr:row>
      <xdr:rowOff>149411</xdr:rowOff>
    </xdr:from>
    <xdr:to>
      <xdr:col>15</xdr:col>
      <xdr:colOff>97117</xdr:colOff>
      <xdr:row>42</xdr:row>
      <xdr:rowOff>23905</xdr:rowOff>
    </xdr:to>
    <xdr:graphicFrame macro="">
      <xdr:nvGraphicFramePr>
        <xdr:cNvPr id="41" name="Chart 40">
          <a:extLst>
            <a:ext uri="{FF2B5EF4-FFF2-40B4-BE49-F238E27FC236}">
              <a16:creationId xmlns:a16="http://schemas.microsoft.com/office/drawing/2014/main" id="{A6A33BE0-F621-440E-B1DA-9A37AF7A2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126999</xdr:colOff>
      <xdr:row>26</xdr:row>
      <xdr:rowOff>141941</xdr:rowOff>
    </xdr:from>
    <xdr:to>
      <xdr:col>22</xdr:col>
      <xdr:colOff>410881</xdr:colOff>
      <xdr:row>42</xdr:row>
      <xdr:rowOff>16435</xdr:rowOff>
    </xdr:to>
    <xdr:graphicFrame macro="">
      <xdr:nvGraphicFramePr>
        <xdr:cNvPr id="42" name="Chart 41">
          <a:extLst>
            <a:ext uri="{FF2B5EF4-FFF2-40B4-BE49-F238E27FC236}">
              <a16:creationId xmlns:a16="http://schemas.microsoft.com/office/drawing/2014/main" id="{5A2674D2-B428-4AC0-B7F3-EA70BEF35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14941</xdr:colOff>
      <xdr:row>42</xdr:row>
      <xdr:rowOff>59765</xdr:rowOff>
    </xdr:from>
    <xdr:to>
      <xdr:col>7</xdr:col>
      <xdr:colOff>298823</xdr:colOff>
      <xdr:row>57</xdr:row>
      <xdr:rowOff>113554</xdr:rowOff>
    </xdr:to>
    <xdr:graphicFrame macro="">
      <xdr:nvGraphicFramePr>
        <xdr:cNvPr id="43" name="Chart 42">
          <a:extLst>
            <a:ext uri="{FF2B5EF4-FFF2-40B4-BE49-F238E27FC236}">
              <a16:creationId xmlns:a16="http://schemas.microsoft.com/office/drawing/2014/main" id="{D9EEE789-2434-4D25-9383-541AD208C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336176</xdr:colOff>
      <xdr:row>42</xdr:row>
      <xdr:rowOff>52293</xdr:rowOff>
    </xdr:from>
    <xdr:to>
      <xdr:col>15</xdr:col>
      <xdr:colOff>7470</xdr:colOff>
      <xdr:row>57</xdr:row>
      <xdr:rowOff>106082</xdr:rowOff>
    </xdr:to>
    <xdr:graphicFrame macro="">
      <xdr:nvGraphicFramePr>
        <xdr:cNvPr id="44" name="Chart 43">
          <a:extLst>
            <a:ext uri="{FF2B5EF4-FFF2-40B4-BE49-F238E27FC236}">
              <a16:creationId xmlns:a16="http://schemas.microsoft.com/office/drawing/2014/main" id="{0575BDD6-AEAC-45C2-B58E-B4BB0218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37353</xdr:colOff>
      <xdr:row>42</xdr:row>
      <xdr:rowOff>52294</xdr:rowOff>
    </xdr:from>
    <xdr:to>
      <xdr:col>22</xdr:col>
      <xdr:colOff>433294</xdr:colOff>
      <xdr:row>57</xdr:row>
      <xdr:rowOff>106083</xdr:rowOff>
    </xdr:to>
    <xdr:graphicFrame macro="">
      <xdr:nvGraphicFramePr>
        <xdr:cNvPr id="45" name="Chart 44">
          <a:extLst>
            <a:ext uri="{FF2B5EF4-FFF2-40B4-BE49-F238E27FC236}">
              <a16:creationId xmlns:a16="http://schemas.microsoft.com/office/drawing/2014/main" id="{F1D20AFA-2929-4AAF-82A5-5BE017F2C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xdr:col>
      <xdr:colOff>134470</xdr:colOff>
      <xdr:row>14</xdr:row>
      <xdr:rowOff>127000</xdr:rowOff>
    </xdr:from>
    <xdr:to>
      <xdr:col>6</xdr:col>
      <xdr:colOff>29882</xdr:colOff>
      <xdr:row>22</xdr:row>
      <xdr:rowOff>127000</xdr:rowOff>
    </xdr:to>
    <mc:AlternateContent xmlns:mc="http://schemas.openxmlformats.org/markup-compatibility/2006" xmlns:a14="http://schemas.microsoft.com/office/drawing/2010/main">
      <mc:Choice Requires="a14">
        <xdr:graphicFrame macro="">
          <xdr:nvGraphicFramePr>
            <xdr:cNvPr id="46" name="Rating Category 2">
              <a:extLst>
                <a:ext uri="{FF2B5EF4-FFF2-40B4-BE49-F238E27FC236}">
                  <a16:creationId xmlns:a16="http://schemas.microsoft.com/office/drawing/2014/main" id="{051610EB-1DA0-4C8A-A1CC-B56AD074625E}"/>
                </a:ext>
              </a:extLst>
            </xdr:cNvPr>
            <xdr:cNvGraphicFramePr/>
          </xdr:nvGraphicFramePr>
          <xdr:xfrm>
            <a:off x="0" y="0"/>
            <a:ext cx="0" cy="0"/>
          </xdr:xfrm>
          <a:graphic>
            <a:graphicData uri="http://schemas.microsoft.com/office/drawing/2010/slicer">
              <sle:slicer xmlns:sle="http://schemas.microsoft.com/office/drawing/2010/slicer" name="Rating Category 2"/>
            </a:graphicData>
          </a:graphic>
        </xdr:graphicFrame>
      </mc:Choice>
      <mc:Fallback xmlns="">
        <xdr:sp macro="" textlink="">
          <xdr:nvSpPr>
            <xdr:cNvPr id="0" name=""/>
            <xdr:cNvSpPr>
              <a:spLocks noTextEdit="1"/>
            </xdr:cNvSpPr>
          </xdr:nvSpPr>
          <xdr:spPr>
            <a:xfrm>
              <a:off x="1972235" y="3115235"/>
              <a:ext cx="1733176" cy="14343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29882</xdr:colOff>
      <xdr:row>16</xdr:row>
      <xdr:rowOff>156883</xdr:rowOff>
    </xdr:from>
    <xdr:to>
      <xdr:col>3</xdr:col>
      <xdr:colOff>89647</xdr:colOff>
      <xdr:row>21</xdr:row>
      <xdr:rowOff>7472</xdr:rowOff>
    </xdr:to>
    <xdr:sp macro="" textlink="">
      <xdr:nvSpPr>
        <xdr:cNvPr id="47" name="Rectangle: Rounded Corners 46">
          <a:extLst>
            <a:ext uri="{FF2B5EF4-FFF2-40B4-BE49-F238E27FC236}">
              <a16:creationId xmlns:a16="http://schemas.microsoft.com/office/drawing/2014/main" id="{8311756F-5278-44FB-A8DD-A7E21804E2FB}"/>
            </a:ext>
          </a:extLst>
        </xdr:cNvPr>
        <xdr:cNvSpPr/>
      </xdr:nvSpPr>
      <xdr:spPr>
        <a:xfrm>
          <a:off x="29882" y="3503707"/>
          <a:ext cx="1897530" cy="747059"/>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baseline="0">
              <a:latin typeface="Bahnschrift" panose="020B0502040204020203" pitchFamily="34" charset="0"/>
            </a:rPr>
            <a:t>          </a:t>
          </a:r>
          <a:r>
            <a:rPr lang="en-US" sz="1100">
              <a:latin typeface="Bahnschrift" panose="020B0502040204020203" pitchFamily="34" charset="0"/>
            </a:rPr>
            <a:t>Unrated</a:t>
          </a:r>
          <a:r>
            <a:rPr lang="en-US" sz="1100" baseline="0">
              <a:latin typeface="Bahnschrift" panose="020B0502040204020203" pitchFamily="34" charset="0"/>
            </a:rPr>
            <a:t> Products</a:t>
          </a:r>
        </a:p>
        <a:p>
          <a:pPr algn="l"/>
          <a:r>
            <a:rPr lang="en-US" sz="1800" baseline="0">
              <a:solidFill>
                <a:schemeClr val="lt1"/>
              </a:solidFill>
              <a:effectLst/>
              <a:latin typeface="Bahnschrift" panose="020B0502040204020203" pitchFamily="34" charset="0"/>
              <a:ea typeface="+mn-ea"/>
              <a:cs typeface="+mn-cs"/>
            </a:rPr>
            <a:t>           55</a:t>
          </a:r>
          <a:endParaRPr lang="en-KE" sz="1800">
            <a:latin typeface="Bahnschrift" panose="020B0502040204020203" pitchFamily="34" charset="0"/>
          </a:endParaRPr>
        </a:p>
      </xdr:txBody>
    </xdr:sp>
    <xdr:clientData/>
  </xdr:twoCellAnchor>
  <xdr:twoCellAnchor editAs="oneCell">
    <xdr:from>
      <xdr:col>0</xdr:col>
      <xdr:colOff>67235</xdr:colOff>
      <xdr:row>17</xdr:row>
      <xdr:rowOff>141939</xdr:rowOff>
    </xdr:from>
    <xdr:to>
      <xdr:col>0</xdr:col>
      <xdr:colOff>536388</xdr:colOff>
      <xdr:row>20</xdr:row>
      <xdr:rowOff>73210</xdr:rowOff>
    </xdr:to>
    <xdr:pic>
      <xdr:nvPicPr>
        <xdr:cNvPr id="48" name="Picture 47">
          <a:extLst>
            <a:ext uri="{FF2B5EF4-FFF2-40B4-BE49-F238E27FC236}">
              <a16:creationId xmlns:a16="http://schemas.microsoft.com/office/drawing/2014/main" id="{A8BB0C5C-F60D-7A1C-D113-392BE7E0850B}"/>
            </a:ext>
          </a:extLst>
        </xdr:cNvPr>
        <xdr:cNvPicPr>
          <a:picLocks noChangeAspect="1"/>
        </xdr:cNvPicPr>
      </xdr:nvPicPr>
      <xdr:blipFill>
        <a:blip xmlns:r="http://schemas.openxmlformats.org/officeDocument/2006/relationships" r:embed="rId17"/>
        <a:stretch>
          <a:fillRect/>
        </a:stretch>
      </xdr:blipFill>
      <xdr:spPr>
        <a:xfrm>
          <a:off x="67235" y="3668057"/>
          <a:ext cx="469153" cy="469153"/>
        </a:xfrm>
        <a:prstGeom prst="rect">
          <a:avLst/>
        </a:prstGeom>
      </xdr:spPr>
    </xdr:pic>
    <xdr:clientData/>
  </xdr:twoCellAnchor>
  <xdr:twoCellAnchor editAs="oneCell">
    <xdr:from>
      <xdr:col>0</xdr:col>
      <xdr:colOff>0</xdr:colOff>
      <xdr:row>0</xdr:row>
      <xdr:rowOff>0</xdr:rowOff>
    </xdr:from>
    <xdr:to>
      <xdr:col>1</xdr:col>
      <xdr:colOff>351119</xdr:colOff>
      <xdr:row>1</xdr:row>
      <xdr:rowOff>649941</xdr:rowOff>
    </xdr:to>
    <xdr:pic>
      <xdr:nvPicPr>
        <xdr:cNvPr id="244" name="Picture 243">
          <a:extLst>
            <a:ext uri="{FF2B5EF4-FFF2-40B4-BE49-F238E27FC236}">
              <a16:creationId xmlns:a16="http://schemas.microsoft.com/office/drawing/2014/main" id="{51AF0FFC-169D-A89B-1A1E-6754A5C6373E}"/>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0"/>
          <a:ext cx="963707" cy="8292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9</xdr:row>
      <xdr:rowOff>15240</xdr:rowOff>
    </xdr:from>
    <xdr:to>
      <xdr:col>6</xdr:col>
      <xdr:colOff>556260</xdr:colOff>
      <xdr:row>16</xdr:row>
      <xdr:rowOff>114300</xdr:rowOff>
    </xdr:to>
    <xdr:sp macro="" textlink="">
      <xdr:nvSpPr>
        <xdr:cNvPr id="5" name="Rectangle 4">
          <a:extLst>
            <a:ext uri="{FF2B5EF4-FFF2-40B4-BE49-F238E27FC236}">
              <a16:creationId xmlns:a16="http://schemas.microsoft.com/office/drawing/2014/main" id="{D3194C76-F1B1-5904-171D-1DCB8F77A991}"/>
            </a:ext>
          </a:extLst>
        </xdr:cNvPr>
        <xdr:cNvSpPr/>
      </xdr:nvSpPr>
      <xdr:spPr>
        <a:xfrm>
          <a:off x="30480" y="1661160"/>
          <a:ext cx="5204460" cy="1379220"/>
        </a:xfrm>
        <a:prstGeom prst="rect">
          <a:avLst/>
        </a:prstGeom>
        <a:solidFill>
          <a:schemeClr val="accent1">
            <a:lumMod val="7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From the graph, it is evident that the highest rated products are more likely to get the most number of reviews. This may perhaps be because they are satisfied with the products they purchased. While it would be expected that the average-rated products get more reviews, they do not. This trend may likley be because they products</a:t>
          </a:r>
          <a:r>
            <a:rPr lang="en-GB" sz="1100" baseline="0"/>
            <a:t> leave an an average impression. </a:t>
          </a:r>
          <a:r>
            <a:rPr lang="en-GB" sz="1100"/>
            <a:t>In contrast, it</a:t>
          </a:r>
          <a:r>
            <a:rPr lang="en-GB" sz="1100" baseline="0"/>
            <a:t> appears that</a:t>
          </a:r>
          <a:r>
            <a:rPr lang="en-GB" sz="1100"/>
            <a:t> poor-rated products get more ratings and leave reviews to share the their</a:t>
          </a:r>
          <a:r>
            <a:rPr lang="en-GB" sz="1100" baseline="0"/>
            <a:t> dissatisfaction with the product.</a:t>
          </a:r>
          <a:endParaRPr lang="en-KE" sz="1100"/>
        </a:p>
      </xdr:txBody>
    </xdr:sp>
    <xdr:clientData/>
  </xdr:twoCellAnchor>
  <xdr:twoCellAnchor>
    <xdr:from>
      <xdr:col>7</xdr:col>
      <xdr:colOff>15240</xdr:colOff>
      <xdr:row>1</xdr:row>
      <xdr:rowOff>129540</xdr:rowOff>
    </xdr:from>
    <xdr:to>
      <xdr:col>14</xdr:col>
      <xdr:colOff>320040</xdr:colOff>
      <xdr:row>16</xdr:row>
      <xdr:rowOff>129540</xdr:rowOff>
    </xdr:to>
    <xdr:graphicFrame macro="">
      <xdr:nvGraphicFramePr>
        <xdr:cNvPr id="6" name="Chart 5">
          <a:extLst>
            <a:ext uri="{FF2B5EF4-FFF2-40B4-BE49-F238E27FC236}">
              <a16:creationId xmlns:a16="http://schemas.microsoft.com/office/drawing/2014/main" id="{BAC9B5AC-E178-819C-48FC-EF129A23A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121920</xdr:colOff>
      <xdr:row>1</xdr:row>
      <xdr:rowOff>175260</xdr:rowOff>
    </xdr:from>
    <xdr:to>
      <xdr:col>6</xdr:col>
      <xdr:colOff>403860</xdr:colOff>
      <xdr:row>6</xdr:row>
      <xdr:rowOff>152399</xdr:rowOff>
    </xdr:to>
    <mc:AlternateContent xmlns:mc="http://schemas.openxmlformats.org/markup-compatibility/2006" xmlns:a14="http://schemas.microsoft.com/office/drawing/2010/main">
      <mc:Choice Requires="a14">
        <xdr:graphicFrame macro="">
          <xdr:nvGraphicFramePr>
            <xdr:cNvPr id="7" name="Rating Category">
              <a:extLst>
                <a:ext uri="{FF2B5EF4-FFF2-40B4-BE49-F238E27FC236}">
                  <a16:creationId xmlns:a16="http://schemas.microsoft.com/office/drawing/2014/main" id="{C020E3B7-5822-4CD4-7D7C-A7A6869B2275}"/>
                </a:ext>
              </a:extLst>
            </xdr:cNvPr>
            <xdr:cNvGraphicFramePr/>
          </xdr:nvGraphicFramePr>
          <xdr:xfrm>
            <a:off x="0" y="0"/>
            <a:ext cx="0" cy="0"/>
          </xdr:xfrm>
          <a:graphic>
            <a:graphicData uri="http://schemas.microsoft.com/office/drawing/2010/slicer">
              <sle:slicer xmlns:sle="http://schemas.microsoft.com/office/drawing/2010/slicer" name="Rating Category"/>
            </a:graphicData>
          </a:graphic>
        </xdr:graphicFrame>
      </mc:Choice>
      <mc:Fallback xmlns="">
        <xdr:sp macro="" textlink="">
          <xdr:nvSpPr>
            <xdr:cNvPr id="0" name=""/>
            <xdr:cNvSpPr>
              <a:spLocks noTextEdit="1"/>
            </xdr:cNvSpPr>
          </xdr:nvSpPr>
          <xdr:spPr>
            <a:xfrm>
              <a:off x="2362200" y="358140"/>
              <a:ext cx="2720340" cy="89153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2</xdr:row>
      <xdr:rowOff>0</xdr:rowOff>
    </xdr:from>
    <xdr:to>
      <xdr:col>10</xdr:col>
      <xdr:colOff>480060</xdr:colOff>
      <xdr:row>9</xdr:row>
      <xdr:rowOff>0</xdr:rowOff>
    </xdr:to>
    <xdr:sp macro="" textlink="">
      <xdr:nvSpPr>
        <xdr:cNvPr id="2" name="Rectangle 1">
          <a:extLst>
            <a:ext uri="{FF2B5EF4-FFF2-40B4-BE49-F238E27FC236}">
              <a16:creationId xmlns:a16="http://schemas.microsoft.com/office/drawing/2014/main" id="{5B366684-B460-3D65-27F8-E39495BAB2B0}"/>
            </a:ext>
          </a:extLst>
        </xdr:cNvPr>
        <xdr:cNvSpPr/>
      </xdr:nvSpPr>
      <xdr:spPr>
        <a:xfrm>
          <a:off x="8023860" y="365760"/>
          <a:ext cx="4739640" cy="12801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table on</a:t>
          </a:r>
          <a:r>
            <a:rPr lang="en-US" sz="1100" baseline="0"/>
            <a:t> the left  shows that most products got a review each. The selected item, however, got two reviews.</a:t>
          </a:r>
          <a:endParaRPr lang="en-K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403860</xdr:colOff>
      <xdr:row>1</xdr:row>
      <xdr:rowOff>7620</xdr:rowOff>
    </xdr:from>
    <xdr:to>
      <xdr:col>3</xdr:col>
      <xdr:colOff>838200</xdr:colOff>
      <xdr:row>14</xdr:row>
      <xdr:rowOff>60960</xdr:rowOff>
    </xdr:to>
    <xdr:graphicFrame macro="">
      <xdr:nvGraphicFramePr>
        <xdr:cNvPr id="2" name="Chart 1">
          <a:extLst>
            <a:ext uri="{FF2B5EF4-FFF2-40B4-BE49-F238E27FC236}">
              <a16:creationId xmlns:a16="http://schemas.microsoft.com/office/drawing/2014/main" id="{0DDFBB90-BA89-530D-6F20-C375D6635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167640</xdr:colOff>
      <xdr:row>2</xdr:row>
      <xdr:rowOff>38100</xdr:rowOff>
    </xdr:from>
    <xdr:to>
      <xdr:col>11</xdr:col>
      <xdr:colOff>350520</xdr:colOff>
      <xdr:row>21</xdr:row>
      <xdr:rowOff>53340</xdr:rowOff>
    </xdr:to>
    <xdr:graphicFrame macro="">
      <xdr:nvGraphicFramePr>
        <xdr:cNvPr id="3" name="Chart 2">
          <a:extLst>
            <a:ext uri="{FF2B5EF4-FFF2-40B4-BE49-F238E27FC236}">
              <a16:creationId xmlns:a16="http://schemas.microsoft.com/office/drawing/2014/main" id="{D9D2C869-2D5A-615D-CE71-D159E307A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12</xdr:row>
      <xdr:rowOff>76200</xdr:rowOff>
    </xdr:from>
    <xdr:to>
      <xdr:col>5</xdr:col>
      <xdr:colOff>426720</xdr:colOff>
      <xdr:row>21</xdr:row>
      <xdr:rowOff>167640</xdr:rowOff>
    </xdr:to>
    <xdr:sp macro="" textlink="">
      <xdr:nvSpPr>
        <xdr:cNvPr id="2" name="Rectangle 1">
          <a:extLst>
            <a:ext uri="{FF2B5EF4-FFF2-40B4-BE49-F238E27FC236}">
              <a16:creationId xmlns:a16="http://schemas.microsoft.com/office/drawing/2014/main" id="{A1CAA686-5CD4-F6A3-A3FE-687A3745F735}"/>
            </a:ext>
          </a:extLst>
        </xdr:cNvPr>
        <xdr:cNvSpPr/>
      </xdr:nvSpPr>
      <xdr:spPr>
        <a:xfrm>
          <a:off x="0" y="2270760"/>
          <a:ext cx="5303520" cy="1737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u="sng"/>
            <a:t>Trend Analysis </a:t>
          </a:r>
        </a:p>
        <a:p>
          <a:pPr algn="l"/>
          <a:r>
            <a:rPr lang="en-US" sz="1100"/>
            <a:t>Although</a:t>
          </a:r>
          <a:r>
            <a:rPr lang="en-US" sz="1100" baseline="0"/>
            <a:t> the highly discounted products have the highest number of reviews, they have the lowest average ratings. This may mean that although many people bought these products on sale price, their expectations may have not been met.</a:t>
          </a:r>
        </a:p>
        <a:p>
          <a:pPr algn="l"/>
          <a:r>
            <a:rPr lang="en-US" sz="1100" baseline="0"/>
            <a:t>When it comes to the low discount prices, it is evident that their rating is better than the highly discounted products. The reluctance to leave a review may be a result of not being very invested in the product.</a:t>
          </a:r>
        </a:p>
        <a:p>
          <a:pPr algn="l"/>
          <a:r>
            <a:rPr lang="en-US" sz="1100" baseline="0"/>
            <a:t>For the medium discount products, one may argue that customers were mostly satisfied with their purchase and felt that they got a good deal.</a:t>
          </a:r>
          <a:endParaRPr lang="en-KE" sz="1100"/>
        </a:p>
      </xdr:txBody>
    </xdr:sp>
    <xdr:clientData/>
  </xdr:twoCellAnchor>
  <xdr:twoCellAnchor>
    <xdr:from>
      <xdr:col>6</xdr:col>
      <xdr:colOff>289560</xdr:colOff>
      <xdr:row>0</xdr:row>
      <xdr:rowOff>175260</xdr:rowOff>
    </xdr:from>
    <xdr:to>
      <xdr:col>13</xdr:col>
      <xdr:colOff>594360</xdr:colOff>
      <xdr:row>15</xdr:row>
      <xdr:rowOff>175260</xdr:rowOff>
    </xdr:to>
    <xdr:graphicFrame macro="">
      <xdr:nvGraphicFramePr>
        <xdr:cNvPr id="3" name="Chart 2">
          <a:extLst>
            <a:ext uri="{FF2B5EF4-FFF2-40B4-BE49-F238E27FC236}">
              <a16:creationId xmlns:a16="http://schemas.microsoft.com/office/drawing/2014/main" id="{B0994222-B877-2A6A-FDF0-495EF2D07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198120</xdr:colOff>
      <xdr:row>1</xdr:row>
      <xdr:rowOff>129541</xdr:rowOff>
    </xdr:from>
    <xdr:to>
      <xdr:col>6</xdr:col>
      <xdr:colOff>198120</xdr:colOff>
      <xdr:row>8</xdr:row>
      <xdr:rowOff>129541</xdr:rowOff>
    </xdr:to>
    <mc:AlternateContent xmlns:mc="http://schemas.openxmlformats.org/markup-compatibility/2006" xmlns:a14="http://schemas.microsoft.com/office/drawing/2010/main">
      <mc:Choice Requires="a14">
        <xdr:graphicFrame macro="">
          <xdr:nvGraphicFramePr>
            <xdr:cNvPr id="6" name="Discount Category 1">
              <a:extLst>
                <a:ext uri="{FF2B5EF4-FFF2-40B4-BE49-F238E27FC236}">
                  <a16:creationId xmlns:a16="http://schemas.microsoft.com/office/drawing/2014/main" id="{05820C91-32B1-01AA-9F22-8F1BCB4A9C1F}"/>
                </a:ext>
              </a:extLst>
            </xdr:cNvPr>
            <xdr:cNvGraphicFramePr/>
          </xdr:nvGraphicFramePr>
          <xdr:xfrm>
            <a:off x="0" y="0"/>
            <a:ext cx="0" cy="0"/>
          </xdr:xfrm>
          <a:graphic>
            <a:graphicData uri="http://schemas.microsoft.com/office/drawing/2010/slicer">
              <sle:slicer xmlns:sle="http://schemas.microsoft.com/office/drawing/2010/slicer" name="Discount Category 1"/>
            </a:graphicData>
          </a:graphic>
        </xdr:graphicFrame>
      </mc:Choice>
      <mc:Fallback xmlns="">
        <xdr:sp macro="" textlink="">
          <xdr:nvSpPr>
            <xdr:cNvPr id="0" name=""/>
            <xdr:cNvSpPr>
              <a:spLocks noTextEdit="1"/>
            </xdr:cNvSpPr>
          </xdr:nvSpPr>
          <xdr:spPr>
            <a:xfrm>
              <a:off x="3855720" y="312421"/>
              <a:ext cx="1828800" cy="128016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548640</xdr:colOff>
      <xdr:row>1</xdr:row>
      <xdr:rowOff>0</xdr:rowOff>
    </xdr:from>
    <xdr:to>
      <xdr:col>13</xdr:col>
      <xdr:colOff>243840</xdr:colOff>
      <xdr:row>16</xdr:row>
      <xdr:rowOff>0</xdr:rowOff>
    </xdr:to>
    <xdr:graphicFrame macro="">
      <xdr:nvGraphicFramePr>
        <xdr:cNvPr id="2" name="Chart 1">
          <a:extLst>
            <a:ext uri="{FF2B5EF4-FFF2-40B4-BE49-F238E27FC236}">
              <a16:creationId xmlns:a16="http://schemas.microsoft.com/office/drawing/2014/main" id="{1F2943D6-DC9D-7B10-2C0C-21E18DC54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198120</xdr:colOff>
      <xdr:row>0</xdr:row>
      <xdr:rowOff>160021</xdr:rowOff>
    </xdr:from>
    <xdr:to>
      <xdr:col>5</xdr:col>
      <xdr:colOff>205740</xdr:colOff>
      <xdr:row>7</xdr:row>
      <xdr:rowOff>144781</xdr:rowOff>
    </xdr:to>
    <mc:AlternateContent xmlns:mc="http://schemas.openxmlformats.org/markup-compatibility/2006" xmlns:a14="http://schemas.microsoft.com/office/drawing/2010/main">
      <mc:Choice Requires="a14">
        <xdr:graphicFrame macro="">
          <xdr:nvGraphicFramePr>
            <xdr:cNvPr id="3" name="Rating Category 1">
              <a:extLst>
                <a:ext uri="{FF2B5EF4-FFF2-40B4-BE49-F238E27FC236}">
                  <a16:creationId xmlns:a16="http://schemas.microsoft.com/office/drawing/2014/main" id="{1463C61F-F09F-9FAA-127B-12B2EA962237}"/>
                </a:ext>
              </a:extLst>
            </xdr:cNvPr>
            <xdr:cNvGraphicFramePr/>
          </xdr:nvGraphicFramePr>
          <xdr:xfrm>
            <a:off x="0" y="0"/>
            <a:ext cx="0" cy="0"/>
          </xdr:xfrm>
          <a:graphic>
            <a:graphicData uri="http://schemas.microsoft.com/office/drawing/2010/slicer">
              <sle:slicer xmlns:sle="http://schemas.microsoft.com/office/drawing/2010/slicer" name="Rating Category 1"/>
            </a:graphicData>
          </a:graphic>
        </xdr:graphicFrame>
      </mc:Choice>
      <mc:Fallback xmlns="">
        <xdr:sp macro="" textlink="">
          <xdr:nvSpPr>
            <xdr:cNvPr id="0" name=""/>
            <xdr:cNvSpPr>
              <a:spLocks noTextEdit="1"/>
            </xdr:cNvSpPr>
          </xdr:nvSpPr>
          <xdr:spPr>
            <a:xfrm>
              <a:off x="2567940" y="160021"/>
              <a:ext cx="1836420" cy="12649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243840</xdr:colOff>
      <xdr:row>19</xdr:row>
      <xdr:rowOff>160020</xdr:rowOff>
    </xdr:from>
    <xdr:to>
      <xdr:col>8</xdr:col>
      <xdr:colOff>312420</xdr:colOff>
      <xdr:row>34</xdr:row>
      <xdr:rowOff>160020</xdr:rowOff>
    </xdr:to>
    <xdr:graphicFrame macro="">
      <xdr:nvGraphicFramePr>
        <xdr:cNvPr id="3" name="Chart 2">
          <a:extLst>
            <a:ext uri="{FF2B5EF4-FFF2-40B4-BE49-F238E27FC236}">
              <a16:creationId xmlns:a16="http://schemas.microsoft.com/office/drawing/2014/main" id="{7C284E32-D4C6-C5D5-7A0D-97BBEB714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167640</xdr:colOff>
      <xdr:row>1</xdr:row>
      <xdr:rowOff>99060</xdr:rowOff>
    </xdr:from>
    <xdr:to>
      <xdr:col>8</xdr:col>
      <xdr:colOff>228600</xdr:colOff>
      <xdr:row>16</xdr:row>
      <xdr:rowOff>83820</xdr:rowOff>
    </xdr:to>
    <xdr:graphicFrame macro="">
      <xdr:nvGraphicFramePr>
        <xdr:cNvPr id="4" name="Chart 3">
          <a:extLst>
            <a:ext uri="{FF2B5EF4-FFF2-40B4-BE49-F238E27FC236}">
              <a16:creationId xmlns:a16="http://schemas.microsoft.com/office/drawing/2014/main" id="{E02C2833-E3C0-D9B6-42EE-3C7C2A231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121920</xdr:colOff>
      <xdr:row>56</xdr:row>
      <xdr:rowOff>7620</xdr:rowOff>
    </xdr:from>
    <xdr:to>
      <xdr:col>8</xdr:col>
      <xdr:colOff>190500</xdr:colOff>
      <xdr:row>71</xdr:row>
      <xdr:rowOff>7620</xdr:rowOff>
    </xdr:to>
    <xdr:graphicFrame macro="">
      <xdr:nvGraphicFramePr>
        <xdr:cNvPr id="5" name="Chart 4">
          <a:extLst>
            <a:ext uri="{FF2B5EF4-FFF2-40B4-BE49-F238E27FC236}">
              <a16:creationId xmlns:a16="http://schemas.microsoft.com/office/drawing/2014/main" id="{200C6891-A1F1-F006-7E61-C0EA376D1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114300</xdr:colOff>
      <xdr:row>102</xdr:row>
      <xdr:rowOff>129540</xdr:rowOff>
    </xdr:from>
    <xdr:to>
      <xdr:col>8</xdr:col>
      <xdr:colOff>281940</xdr:colOff>
      <xdr:row>117</xdr:row>
      <xdr:rowOff>129540</xdr:rowOff>
    </xdr:to>
    <xdr:graphicFrame macro="">
      <xdr:nvGraphicFramePr>
        <xdr:cNvPr id="2" name="Chart 1">
          <a:extLst>
            <a:ext uri="{FF2B5EF4-FFF2-40B4-BE49-F238E27FC236}">
              <a16:creationId xmlns:a16="http://schemas.microsoft.com/office/drawing/2014/main" id="{7026BB62-FAE0-658A-472E-876C04763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213360</xdr:colOff>
      <xdr:row>70</xdr:row>
      <xdr:rowOff>68580</xdr:rowOff>
    </xdr:from>
    <xdr:to>
      <xdr:col>8</xdr:col>
      <xdr:colOff>381000</xdr:colOff>
      <xdr:row>85</xdr:row>
      <xdr:rowOff>68580</xdr:rowOff>
    </xdr:to>
    <xdr:graphicFrame macro="">
      <xdr:nvGraphicFramePr>
        <xdr:cNvPr id="3" name="Chart 2">
          <a:extLst>
            <a:ext uri="{FF2B5EF4-FFF2-40B4-BE49-F238E27FC236}">
              <a16:creationId xmlns:a16="http://schemas.microsoft.com/office/drawing/2014/main" id="{56BB7A67-5218-06E6-CC61-20FEFC645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160020</xdr:colOff>
      <xdr:row>7</xdr:row>
      <xdr:rowOff>83820</xdr:rowOff>
    </xdr:from>
    <xdr:to>
      <xdr:col>8</xdr:col>
      <xdr:colOff>327660</xdr:colOff>
      <xdr:row>22</xdr:row>
      <xdr:rowOff>83820</xdr:rowOff>
    </xdr:to>
    <xdr:graphicFrame macro="">
      <xdr:nvGraphicFramePr>
        <xdr:cNvPr id="4" name="Chart 3">
          <a:extLst>
            <a:ext uri="{FF2B5EF4-FFF2-40B4-BE49-F238E27FC236}">
              <a16:creationId xmlns:a16="http://schemas.microsoft.com/office/drawing/2014/main" id="{2211A744-C9E3-E554-51FA-41F3391DF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7.757378587965" createdVersion="8" refreshedVersion="8" minRefreshableVersion="3" recordCount="112" xr:uid="{39F8C1D5-3567-420A-8EAA-1093500BAD0B}">
  <cacheSource type="worksheet">
    <worksheetSource ref="A1:M113" sheet="Excel_jumia(2)"/>
  </cacheSource>
  <cacheFields count="12">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0">
      <sharedItems/>
    </cacheField>
    <cacheField name="Current Price2" numFmtId="0">
      <sharedItems containsSemiMixedTypes="0" containsString="0" containsNumber="1" containsInteger="1" minValue="38" maxValue="3750"/>
    </cacheField>
    <cacheField name="old price" numFmtId="0">
      <sharedItems/>
    </cacheField>
    <cacheField name="Old Price2" numFmtId="0">
      <sharedItems containsSemiMixedTypes="0" containsString="0" containsNumber="1" containsInteger="1" minValue="80" maxValue="6143"/>
    </cacheField>
    <cacheField name="Discount" numFmtId="9">
      <sharedItems containsSemiMixedTypes="0" containsString="0" containsNumber="1" minValue="0.01" maxValue="0.64"/>
    </cacheField>
    <cacheField name="Discount Category" numFmtId="9">
      <sharedItems count="3">
        <s v="Medium Discount"/>
        <s v="High Discount"/>
        <s v="Low Discount"/>
      </sharedItems>
    </cacheField>
    <cacheField name="Review" numFmtId="0">
      <sharedItems containsMixedTypes="1" containsNumber="1" containsInteger="1" minValue="-69" maxValue="-1" count="24">
        <n v="-2"/>
        <n v="-14"/>
        <n v="-24"/>
        <n v="-7"/>
        <n v="-5"/>
        <n v="-15"/>
        <n v="-55"/>
        <n v="-12"/>
        <n v="-39"/>
        <n v="-6"/>
        <n v="-9"/>
        <n v="-3"/>
        <n v="-44"/>
        <n v="-13"/>
        <s v="Unknown"/>
        <n v="-49"/>
        <n v="-20"/>
        <n v="-32"/>
        <n v="-1"/>
        <n v="-36"/>
        <n v="-10"/>
        <n v="-69"/>
        <n v="-16"/>
        <n v="-17"/>
      </sharedItems>
    </cacheField>
    <cacheField name="Clean Review" numFmtId="0">
      <sharedItems containsMixedTypes="1" containsNumber="1" containsInteger="1" minValue="-69" maxValue="-1" count="24">
        <n v="-2"/>
        <n v="-14"/>
        <n v="-24"/>
        <n v="-7"/>
        <n v="-5"/>
        <n v="-15"/>
        <n v="-55"/>
        <n v="-12"/>
        <n v="-39"/>
        <n v="-6"/>
        <n v="-9"/>
        <n v="-3"/>
        <n v="-44"/>
        <n v="-13"/>
        <s v=""/>
        <n v="-49"/>
        <n v="-20"/>
        <n v="-32"/>
        <n v="-1"/>
        <n v="-36"/>
        <n v="-10"/>
        <n v="-69"/>
        <n v="-16"/>
        <n v="-17"/>
      </sharedItems>
    </cacheField>
    <cacheField name="Ratings" numFmtId="0">
      <sharedItems/>
    </cacheField>
    <cacheField name="Ratings2" numFmtId="0">
      <sharedItems containsMixedTypes="1" containsNumber="1" minValue="2" maxValue="5" count="23">
        <n v="4.5"/>
        <n v="4.0999999999999996"/>
        <n v="4.5999999999999996"/>
        <n v="4.7"/>
        <n v="4.8"/>
        <n v="4"/>
        <n v="3.8"/>
        <n v="4.2"/>
        <n v="5"/>
        <n v="3.3"/>
        <s v="Unknown"/>
        <n v="4.4000000000000004"/>
        <n v="4.3"/>
        <n v="2.5"/>
        <n v="3"/>
        <n v="2.1"/>
        <n v="2.8"/>
        <n v="2.7"/>
        <n v="2.9"/>
        <n v="2.2000000000000002"/>
        <n v="2.2999999999999998"/>
        <n v="2.6"/>
        <n v="2"/>
      </sharedItems>
    </cacheField>
    <cacheField name="Rating Category" numFmtId="0">
      <sharedItems count="4">
        <s v="Excellent"/>
        <s v="Average"/>
        <s v="Unrated"/>
        <s v="Poor"/>
      </sharedItems>
    </cacheField>
  </cacheFields>
  <extLst>
    <ext xmlns:x14="http://schemas.microsoft.com/office/spreadsheetml/2009/9/main" uri="{725AE2AE-9491-48be-B2B4-4EB974FC3084}">
      <x14:pivotCacheDefinition pivotCacheId="20716510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7.765056828706" createdVersion="8" refreshedVersion="8" minRefreshableVersion="3" recordCount="57" xr:uid="{2A4DCC1D-4F3B-45BA-94CD-86E3942C8920}">
  <cacheSource type="worksheet">
    <worksheetSource ref="A1:L58" sheet="Jumia Filtered"/>
  </cacheSource>
  <cacheFields count="12">
    <cacheField name="Product" numFmtId="0">
      <sharedItems count="57">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Memory Foam Neck Pillow Cover, With Pillow Core - 50*30cm"/>
        <s v="Bedroom Simple Floor Hanging Clothes Rack Single Pole Hat Rack - White"/>
        <s v="Household Pineapple Peeler Peeler"/>
        <s v="Konka Healty Electric Kettle, 24-hour Heat Preservation,1.5L,800W, White"/>
        <s v="Wall-mounted Sticker Punch-free Plug Fixer"/>
      </sharedItems>
    </cacheField>
    <cacheField name="Current price" numFmtId="0">
      <sharedItems/>
    </cacheField>
    <cacheField name="Clean Current Price" numFmtId="0">
      <sharedItems containsSemiMixedTypes="0" containsString="0" containsNumber="1" containsInteger="1" minValue="38" maxValue="3750"/>
    </cacheField>
    <cacheField name="old price" numFmtId="0">
      <sharedItems/>
    </cacheField>
    <cacheField name="Clean Old Price" numFmtId="0">
      <sharedItems containsSemiMixedTypes="0" containsString="0" containsNumber="1" containsInteger="1" minValue="80" maxValue="6143"/>
    </cacheField>
    <cacheField name="Discount" numFmtId="9">
      <sharedItems containsSemiMixedTypes="0" containsString="0" containsNumber="1" minValue="0.09" maxValue="0.55000000000000004"/>
    </cacheField>
    <cacheField name="Discount Category" numFmtId="9">
      <sharedItems count="3">
        <s v="Medium Discount"/>
        <s v="High Discount"/>
        <s v="Low Discount"/>
      </sharedItems>
    </cacheField>
    <cacheField name="Review" numFmtId="0">
      <sharedItems containsSemiMixedTypes="0" containsString="0" containsNumber="1" containsInteger="1" minValue="-69" maxValue="-1"/>
    </cacheField>
    <cacheField name="Clean Review" numFmtId="0">
      <sharedItems containsSemiMixedTypes="0" containsString="0" containsNumber="1" containsInteger="1" minValue="-69" maxValue="-1"/>
    </cacheField>
    <cacheField name="Ratings" numFmtId="0">
      <sharedItems/>
    </cacheField>
    <cacheField name="Clean Ratings" numFmtId="0">
      <sharedItems containsSemiMixedTypes="0" containsString="0" containsNumber="1" minValue="2" maxValue="5" count="22">
        <n v="4.5"/>
        <n v="4.0999999999999996"/>
        <n v="4.5999999999999996"/>
        <n v="4.7"/>
        <n v="4.8"/>
        <n v="4"/>
        <n v="3.8"/>
        <n v="4.2"/>
        <n v="5"/>
        <n v="3.3"/>
        <n v="4.4000000000000004"/>
        <n v="4.3"/>
        <n v="2.5"/>
        <n v="3"/>
        <n v="2.1"/>
        <n v="2.8"/>
        <n v="2.7"/>
        <n v="2.9"/>
        <n v="2.2000000000000002"/>
        <n v="2.2999999999999998"/>
        <n v="2.6"/>
        <n v="2"/>
      </sharedItems>
    </cacheField>
    <cacheField name="Rating Category" numFmtId="0">
      <sharedItems count="3">
        <s v="Excellent"/>
        <s v="Average"/>
        <s v="Poor"/>
      </sharedItems>
    </cacheField>
  </cacheFields>
  <extLst>
    <ext xmlns:x14="http://schemas.microsoft.com/office/spreadsheetml/2009/9/main" uri="{725AE2AE-9491-48be-B2B4-4EB974FC3084}">
      <x14:pivotCacheDefinition pivotCacheId="1731485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s v="KSh 950"/>
    <n v="950"/>
    <s v="KSh 1,525"/>
    <n v="1525"/>
    <n v="0.38"/>
    <x v="0"/>
    <x v="0"/>
    <x v="0"/>
    <s v="4.5 out of 5"/>
    <x v="0"/>
    <x v="0"/>
  </r>
  <r>
    <x v="1"/>
    <s v="KSh 527"/>
    <n v="527"/>
    <s v="KSh 999"/>
    <n v="999"/>
    <n v="0.47"/>
    <x v="1"/>
    <x v="1"/>
    <x v="1"/>
    <s v="4.1 out of 5"/>
    <x v="1"/>
    <x v="0"/>
  </r>
  <r>
    <x v="2"/>
    <s v="KSh 2,199"/>
    <n v="2199"/>
    <s v="KSh 2,923"/>
    <n v="2923"/>
    <n v="0.25"/>
    <x v="0"/>
    <x v="2"/>
    <x v="2"/>
    <s v="4.6 out of 5"/>
    <x v="2"/>
    <x v="0"/>
  </r>
  <r>
    <x v="3"/>
    <s v="KSh 1,580"/>
    <n v="1580"/>
    <s v="KSh 2,499"/>
    <n v="2499"/>
    <n v="0.37"/>
    <x v="0"/>
    <x v="3"/>
    <x v="3"/>
    <s v="4.7 out of 5"/>
    <x v="3"/>
    <x v="0"/>
  </r>
  <r>
    <x v="4"/>
    <s v="KSh 1,740"/>
    <n v="1740"/>
    <s v="KSh 2,356"/>
    <n v="2356"/>
    <n v="0.26"/>
    <x v="0"/>
    <x v="4"/>
    <x v="4"/>
    <s v="4.8 out of 5"/>
    <x v="4"/>
    <x v="0"/>
  </r>
  <r>
    <x v="5"/>
    <s v="KSh 2,999"/>
    <n v="2999"/>
    <s v="KSh 3,290"/>
    <n v="3290"/>
    <n v="0.09"/>
    <x v="2"/>
    <x v="5"/>
    <x v="5"/>
    <s v="4 out of 5"/>
    <x v="5"/>
    <x v="0"/>
  </r>
  <r>
    <x v="6"/>
    <s v="KSh 2,319"/>
    <n v="2319"/>
    <s v="KSh 3,032"/>
    <n v="3032"/>
    <n v="0.24"/>
    <x v="0"/>
    <x v="6"/>
    <x v="6"/>
    <s v="4.6 out of 5"/>
    <x v="2"/>
    <x v="0"/>
  </r>
  <r>
    <x v="7"/>
    <s v="KSh 988"/>
    <n v="988"/>
    <s v="KSh 1,580"/>
    <n v="1580"/>
    <n v="0.37"/>
    <x v="0"/>
    <x v="0"/>
    <x v="0"/>
    <s v="4 out of 5"/>
    <x v="5"/>
    <x v="0"/>
  </r>
  <r>
    <x v="8"/>
    <s v="KSh 1,274"/>
    <n v="1274"/>
    <s v="KSh 2,800"/>
    <n v="2800"/>
    <n v="0.55000000000000004"/>
    <x v="1"/>
    <x v="4"/>
    <x v="4"/>
    <s v="4.8 out of 5"/>
    <x v="4"/>
    <x v="0"/>
  </r>
  <r>
    <x v="9"/>
    <s v="KSh 1,600"/>
    <n v="1600"/>
    <s v="KSh 2,929"/>
    <n v="2929"/>
    <n v="0.45"/>
    <x v="1"/>
    <x v="4"/>
    <x v="4"/>
    <s v="3.8 out of 5"/>
    <x v="6"/>
    <x v="1"/>
  </r>
  <r>
    <x v="10"/>
    <s v="KSh 799"/>
    <n v="799"/>
    <s v="KSh 999"/>
    <n v="999"/>
    <n v="0.2"/>
    <x v="0"/>
    <x v="7"/>
    <x v="7"/>
    <s v="4.1 out of 5"/>
    <x v="1"/>
    <x v="0"/>
  </r>
  <r>
    <x v="11"/>
    <s v="KSh 990"/>
    <n v="990"/>
    <s v="KSh 1,500"/>
    <n v="1500"/>
    <n v="0.34"/>
    <x v="0"/>
    <x v="8"/>
    <x v="8"/>
    <s v="4.7 out of 5"/>
    <x v="3"/>
    <x v="0"/>
  </r>
  <r>
    <x v="12"/>
    <s v="KSh 552"/>
    <n v="552"/>
    <s v="KSh 1,035"/>
    <n v="1035"/>
    <n v="0.47"/>
    <x v="1"/>
    <x v="7"/>
    <x v="7"/>
    <s v="4.8 out of 5"/>
    <x v="4"/>
    <x v="0"/>
  </r>
  <r>
    <x v="13"/>
    <s v="KSh 501"/>
    <n v="501"/>
    <s v="KSh 860"/>
    <n v="860"/>
    <n v="0.42"/>
    <x v="1"/>
    <x v="9"/>
    <x v="9"/>
    <s v="4.5 out of 5"/>
    <x v="0"/>
    <x v="0"/>
  </r>
  <r>
    <x v="14"/>
    <s v="KSh 1,680"/>
    <n v="1680"/>
    <s v="KSh 2,499"/>
    <n v="2499"/>
    <n v="0.33"/>
    <x v="0"/>
    <x v="10"/>
    <x v="10"/>
    <s v="4.2 out of 5"/>
    <x v="7"/>
    <x v="0"/>
  </r>
  <r>
    <x v="15"/>
    <s v="KSh 332"/>
    <n v="332"/>
    <s v="KSh 684"/>
    <n v="684"/>
    <n v="0.51"/>
    <x v="1"/>
    <x v="0"/>
    <x v="0"/>
    <s v="5 out of 5"/>
    <x v="8"/>
    <x v="0"/>
  </r>
  <r>
    <x v="16"/>
    <s v="KSh 195"/>
    <n v="195"/>
    <s v="KSh 360"/>
    <n v="360"/>
    <n v="0.46"/>
    <x v="1"/>
    <x v="0"/>
    <x v="0"/>
    <s v="5 out of 5"/>
    <x v="8"/>
    <x v="0"/>
  </r>
  <r>
    <x v="17"/>
    <s v="KSh 2,025"/>
    <n v="2025"/>
    <s v="KSh 3,971"/>
    <n v="3971"/>
    <n v="0.49"/>
    <x v="1"/>
    <x v="11"/>
    <x v="11"/>
    <s v="5 out of 5"/>
    <x v="8"/>
    <x v="0"/>
  </r>
  <r>
    <x v="18"/>
    <s v="KSh 2,999"/>
    <n v="2999"/>
    <s v="KSh 3,699"/>
    <n v="3699"/>
    <n v="0.19"/>
    <x v="2"/>
    <x v="4"/>
    <x v="4"/>
    <s v="4.6 out of 5"/>
    <x v="2"/>
    <x v="0"/>
  </r>
  <r>
    <x v="19"/>
    <s v="KSh 998"/>
    <n v="998"/>
    <s v="KSh 1,966"/>
    <n v="1966"/>
    <n v="0.49"/>
    <x v="1"/>
    <x v="12"/>
    <x v="12"/>
    <s v="4.6 out of 5"/>
    <x v="2"/>
    <x v="0"/>
  </r>
  <r>
    <x v="20"/>
    <s v="KSh 38"/>
    <n v="38"/>
    <s v="KSh 80"/>
    <n v="80"/>
    <n v="0.53"/>
    <x v="1"/>
    <x v="13"/>
    <x v="13"/>
    <s v="3.3 out of 5"/>
    <x v="9"/>
    <x v="1"/>
  </r>
  <r>
    <x v="21"/>
    <s v="KSh 1,860"/>
    <n v="1860"/>
    <s v="KSh 3,220"/>
    <n v="3220"/>
    <n v="0.42"/>
    <x v="1"/>
    <x v="14"/>
    <x v="14"/>
    <s v="Unknown"/>
    <x v="10"/>
    <x v="2"/>
  </r>
  <r>
    <x v="22"/>
    <s v="KSh 880"/>
    <n v="880"/>
    <s v="KSh 1,350"/>
    <n v="1350"/>
    <n v="0.35"/>
    <x v="0"/>
    <x v="9"/>
    <x v="9"/>
    <s v="4 out of 5"/>
    <x v="5"/>
    <x v="0"/>
  </r>
  <r>
    <x v="23"/>
    <s v="KSh 1,650"/>
    <n v="1650"/>
    <s v="KSh 2,150"/>
    <n v="2150"/>
    <n v="0.23"/>
    <x v="0"/>
    <x v="1"/>
    <x v="1"/>
    <s v="4.4 out of 5"/>
    <x v="11"/>
    <x v="0"/>
  </r>
  <r>
    <x v="24"/>
    <s v="KSh 2,048"/>
    <n v="2048"/>
    <s v="KSh 4,500"/>
    <n v="4500"/>
    <n v="0.54"/>
    <x v="1"/>
    <x v="3"/>
    <x v="3"/>
    <s v="4.3 out of 5"/>
    <x v="12"/>
    <x v="0"/>
  </r>
  <r>
    <x v="25"/>
    <s v="KSh 420"/>
    <n v="420"/>
    <s v="KSh 647"/>
    <n v="647"/>
    <n v="0.35"/>
    <x v="0"/>
    <x v="15"/>
    <x v="15"/>
    <s v="4.6 out of 5"/>
    <x v="2"/>
    <x v="0"/>
  </r>
  <r>
    <x v="26"/>
    <s v="KSh 2,880"/>
    <n v="2880"/>
    <s v="KSh 3,520"/>
    <n v="3520"/>
    <n v="0.18"/>
    <x v="2"/>
    <x v="7"/>
    <x v="7"/>
    <s v="3.8 out of 5"/>
    <x v="6"/>
    <x v="1"/>
  </r>
  <r>
    <x v="27"/>
    <s v="KSh 1,350"/>
    <n v="1350"/>
    <s v="KSh 1,990"/>
    <n v="1990"/>
    <n v="0.32"/>
    <x v="0"/>
    <x v="13"/>
    <x v="13"/>
    <s v="3.8 out of 5"/>
    <x v="6"/>
    <x v="1"/>
  </r>
  <r>
    <x v="28"/>
    <s v="KSh 1,758"/>
    <n v="1758"/>
    <s v="KSh 2,499"/>
    <n v="2499"/>
    <n v="0.3"/>
    <x v="0"/>
    <x v="16"/>
    <x v="16"/>
    <s v="4.1 out of 5"/>
    <x v="1"/>
    <x v="0"/>
  </r>
  <r>
    <x v="29"/>
    <s v="KSh 2,200"/>
    <n v="2200"/>
    <s v="KSh 4,080"/>
    <n v="4080"/>
    <n v="0.46"/>
    <x v="1"/>
    <x v="14"/>
    <x v="14"/>
    <s v="Unknown"/>
    <x v="10"/>
    <x v="2"/>
  </r>
  <r>
    <x v="30"/>
    <s v="KSh 185"/>
    <n v="185"/>
    <s v="KSh 382"/>
    <n v="382"/>
    <n v="0.52"/>
    <x v="1"/>
    <x v="10"/>
    <x v="10"/>
    <s v="4.3 out of 5"/>
    <x v="12"/>
    <x v="0"/>
  </r>
  <r>
    <x v="31"/>
    <s v="KSh 980"/>
    <n v="980"/>
    <s v="KSh 1,490"/>
    <n v="1490"/>
    <n v="0.34"/>
    <x v="0"/>
    <x v="7"/>
    <x v="7"/>
    <s v="4.7 out of 5"/>
    <x v="3"/>
    <x v="0"/>
  </r>
  <r>
    <x v="32"/>
    <s v="KSh 1,820"/>
    <n v="1820"/>
    <s v="KSh 3,490"/>
    <n v="3490"/>
    <n v="0.48"/>
    <x v="1"/>
    <x v="10"/>
    <x v="10"/>
    <s v="4.3 out of 5"/>
    <x v="12"/>
    <x v="0"/>
  </r>
  <r>
    <x v="33"/>
    <s v="KSh 1,940"/>
    <n v="1940"/>
    <s v="KSh 2,650"/>
    <n v="2650"/>
    <n v="0.27"/>
    <x v="0"/>
    <x v="16"/>
    <x v="16"/>
    <s v="4.7 out of 5"/>
    <x v="3"/>
    <x v="0"/>
  </r>
  <r>
    <x v="34"/>
    <s v="KSh 1,980"/>
    <n v="1980"/>
    <s v="KSh 2,699"/>
    <n v="2699"/>
    <n v="0.27"/>
    <x v="0"/>
    <x v="17"/>
    <x v="17"/>
    <s v="4.5 out of 5"/>
    <x v="0"/>
    <x v="0"/>
  </r>
  <r>
    <x v="35"/>
    <s v="KSh 1,620"/>
    <n v="1620"/>
    <s v="KSh 2,690"/>
    <n v="2690"/>
    <n v="0.4"/>
    <x v="1"/>
    <x v="18"/>
    <x v="18"/>
    <s v="5 out of 5"/>
    <x v="8"/>
    <x v="0"/>
  </r>
  <r>
    <x v="36"/>
    <s v="KSh 171"/>
    <n v="171"/>
    <s v="KSh 360"/>
    <n v="360"/>
    <n v="0.53"/>
    <x v="1"/>
    <x v="0"/>
    <x v="0"/>
    <s v="5 out of 5"/>
    <x v="8"/>
    <x v="0"/>
  </r>
  <r>
    <x v="37"/>
    <s v="KSh 389"/>
    <n v="389"/>
    <s v="KSh 656"/>
    <n v="656"/>
    <n v="0.41"/>
    <x v="1"/>
    <x v="19"/>
    <x v="19"/>
    <s v="4.3 out of 5"/>
    <x v="12"/>
    <x v="0"/>
  </r>
  <r>
    <x v="38"/>
    <s v="KSh 1,800"/>
    <n v="1800"/>
    <s v="KSh 2,700"/>
    <n v="2700"/>
    <n v="0.38"/>
    <x v="0"/>
    <x v="0"/>
    <x v="0"/>
    <s v="4.5 out of 5"/>
    <x v="0"/>
    <x v="0"/>
  </r>
  <r>
    <x v="39"/>
    <s v="KSh 2,750"/>
    <n v="2750"/>
    <s v="KSh 4,471"/>
    <n v="4471"/>
    <n v="0.38"/>
    <x v="0"/>
    <x v="14"/>
    <x v="14"/>
    <s v="Unknown"/>
    <x v="10"/>
    <x v="2"/>
  </r>
  <r>
    <x v="40"/>
    <s v="KSh 475"/>
    <n v="475"/>
    <s v="KSh 931"/>
    <n v="931"/>
    <n v="0.49"/>
    <x v="1"/>
    <x v="14"/>
    <x v="14"/>
    <s v="Unknown"/>
    <x v="10"/>
    <x v="2"/>
  </r>
  <r>
    <x v="41"/>
    <s v="KSh 238"/>
    <n v="238"/>
    <s v="KSh 476"/>
    <n v="476"/>
    <n v="0.5"/>
    <x v="1"/>
    <x v="14"/>
    <x v="14"/>
    <s v="Unknown"/>
    <x v="10"/>
    <x v="2"/>
  </r>
  <r>
    <x v="42"/>
    <s v="KSh 610"/>
    <n v="610"/>
    <s v="KSh 1,060"/>
    <n v="1060"/>
    <n v="0.42"/>
    <x v="1"/>
    <x v="14"/>
    <x v="14"/>
    <s v="Unknown"/>
    <x v="10"/>
    <x v="2"/>
  </r>
  <r>
    <x v="43"/>
    <s v="KSh 2,132"/>
    <n v="2132"/>
    <s v="KSh 2,169"/>
    <n v="2169"/>
    <n v="0.02"/>
    <x v="2"/>
    <x v="14"/>
    <x v="14"/>
    <s v="Unknown"/>
    <x v="10"/>
    <x v="2"/>
  </r>
  <r>
    <x v="44"/>
    <s v="KSh 999"/>
    <n v="999"/>
    <s v="KSh 2,000"/>
    <n v="2000"/>
    <n v="0.5"/>
    <x v="1"/>
    <x v="14"/>
    <x v="14"/>
    <s v="Unknown"/>
    <x v="10"/>
    <x v="2"/>
  </r>
  <r>
    <x v="45"/>
    <s v="KSh 1,190"/>
    <n v="1190"/>
    <s v="KSh 1,785"/>
    <n v="1785"/>
    <n v="0.33"/>
    <x v="0"/>
    <x v="14"/>
    <x v="14"/>
    <s v="Unknown"/>
    <x v="10"/>
    <x v="2"/>
  </r>
  <r>
    <x v="46"/>
    <s v="KSh 671"/>
    <n v="671"/>
    <s v="KSh 1,316"/>
    <n v="1316"/>
    <n v="0.49"/>
    <x v="1"/>
    <x v="14"/>
    <x v="14"/>
    <s v="Unknown"/>
    <x v="10"/>
    <x v="2"/>
  </r>
  <r>
    <x v="47"/>
    <s v="KSh 1,200"/>
    <n v="1200"/>
    <s v="KSh 1,950"/>
    <n v="1950"/>
    <n v="0.38"/>
    <x v="0"/>
    <x v="14"/>
    <x v="14"/>
    <s v="Unknown"/>
    <x v="10"/>
    <x v="2"/>
  </r>
  <r>
    <x v="48"/>
    <s v="KSh 199"/>
    <n v="199"/>
    <s v="KSh 504"/>
    <n v="504"/>
    <n v="0.61"/>
    <x v="1"/>
    <x v="14"/>
    <x v="14"/>
    <s v="Unknown"/>
    <x v="10"/>
    <x v="2"/>
  </r>
  <r>
    <x v="49"/>
    <s v="KSh 299"/>
    <n v="299"/>
    <s v="KSh 600"/>
    <n v="600"/>
    <n v="0.5"/>
    <x v="1"/>
    <x v="14"/>
    <x v="14"/>
    <s v="Unknown"/>
    <x v="10"/>
    <x v="2"/>
  </r>
  <r>
    <x v="50"/>
    <s v="KSh 1,660"/>
    <n v="1660"/>
    <s v="KSh 1,699"/>
    <n v="1699"/>
    <n v="0.02"/>
    <x v="2"/>
    <x v="14"/>
    <x v="14"/>
    <s v="Unknown"/>
    <x v="10"/>
    <x v="2"/>
  </r>
  <r>
    <x v="51"/>
    <s v="KSh 299"/>
    <n v="299"/>
    <s v="KSh 384"/>
    <n v="384"/>
    <n v="0.22"/>
    <x v="0"/>
    <x v="14"/>
    <x v="14"/>
    <s v="Unknown"/>
    <x v="10"/>
    <x v="2"/>
  </r>
  <r>
    <x v="52"/>
    <s v="KSh 1,459"/>
    <n v="1459"/>
    <s v="KSh 1,499"/>
    <n v="1499"/>
    <n v="0.03"/>
    <x v="2"/>
    <x v="14"/>
    <x v="14"/>
    <s v="Unknown"/>
    <x v="10"/>
    <x v="2"/>
  </r>
  <r>
    <x v="53"/>
    <s v="KSh 799"/>
    <n v="799"/>
    <s v="KSh 1,343"/>
    <n v="1343"/>
    <n v="0.41"/>
    <x v="1"/>
    <x v="14"/>
    <x v="14"/>
    <s v="Unknown"/>
    <x v="10"/>
    <x v="2"/>
  </r>
  <r>
    <x v="54"/>
    <s v="KSh 499"/>
    <n v="499"/>
    <s v="KSh 900"/>
    <n v="900"/>
    <n v="0.45"/>
    <x v="1"/>
    <x v="14"/>
    <x v="14"/>
    <s v="Unknown"/>
    <x v="10"/>
    <x v="2"/>
  </r>
  <r>
    <x v="55"/>
    <s v="KSh 699"/>
    <n v="699"/>
    <s v="KSh 1,343"/>
    <n v="1343"/>
    <n v="0.48"/>
    <x v="1"/>
    <x v="14"/>
    <x v="14"/>
    <s v="Unknown"/>
    <x v="10"/>
    <x v="2"/>
  </r>
  <r>
    <x v="56"/>
    <s v="KSh 799"/>
    <n v="799"/>
    <s v="KSh 1,567"/>
    <n v="1567"/>
    <n v="0.49"/>
    <x v="1"/>
    <x v="14"/>
    <x v="14"/>
    <s v="Unknown"/>
    <x v="10"/>
    <x v="2"/>
  </r>
  <r>
    <x v="57"/>
    <s v="KSh 2,799"/>
    <n v="2799"/>
    <s v="KSh 3,810"/>
    <n v="3810"/>
    <n v="0.27"/>
    <x v="0"/>
    <x v="14"/>
    <x v="14"/>
    <s v="Unknown"/>
    <x v="10"/>
    <x v="2"/>
  </r>
  <r>
    <x v="54"/>
    <s v="KSh 399"/>
    <n v="399"/>
    <s v="KSh 896"/>
    <n v="896"/>
    <n v="0.55000000000000004"/>
    <x v="1"/>
    <x v="14"/>
    <x v="14"/>
    <s v="Unknown"/>
    <x v="10"/>
    <x v="2"/>
  </r>
  <r>
    <x v="58"/>
    <s v="KSh 2,170"/>
    <n v="2170"/>
    <s v="KSh 2,500"/>
    <n v="2500"/>
    <n v="0.13"/>
    <x v="2"/>
    <x v="9"/>
    <x v="9"/>
    <s v="2.5 out of 5"/>
    <x v="13"/>
    <x v="3"/>
  </r>
  <r>
    <x v="59"/>
    <s v="KSh 458"/>
    <n v="458"/>
    <s v="KSh 986"/>
    <n v="986"/>
    <n v="0.54"/>
    <x v="1"/>
    <x v="20"/>
    <x v="20"/>
    <s v="3 out of 5"/>
    <x v="14"/>
    <x v="1"/>
  </r>
  <r>
    <x v="60"/>
    <s v="KSh 2,115"/>
    <n v="2115"/>
    <s v="KSh 4,700"/>
    <n v="4700"/>
    <n v="0.55000000000000004"/>
    <x v="1"/>
    <x v="13"/>
    <x v="13"/>
    <s v="2.1 out of 5"/>
    <x v="15"/>
    <x v="3"/>
  </r>
  <r>
    <x v="61"/>
    <s v="KSh 445"/>
    <n v="445"/>
    <s v="KSh 873"/>
    <n v="873"/>
    <n v="0.49"/>
    <x v="1"/>
    <x v="21"/>
    <x v="21"/>
    <s v="2.8 out of 5"/>
    <x v="16"/>
    <x v="3"/>
  </r>
  <r>
    <x v="62"/>
    <s v="KSh 325"/>
    <n v="325"/>
    <s v="KSh 680"/>
    <n v="680"/>
    <n v="0.52"/>
    <x v="1"/>
    <x v="5"/>
    <x v="5"/>
    <s v="2.7 out of 5"/>
    <x v="17"/>
    <x v="3"/>
  </r>
  <r>
    <x v="63"/>
    <s v="KSh 1,220"/>
    <n v="1220"/>
    <s v="KSh 1,555"/>
    <n v="1555"/>
    <n v="0.22"/>
    <x v="0"/>
    <x v="22"/>
    <x v="22"/>
    <s v="2.9 out of 5"/>
    <x v="18"/>
    <x v="3"/>
  </r>
  <r>
    <x v="64"/>
    <s v="KSh 990"/>
    <n v="990"/>
    <s v="KSh 1,814"/>
    <n v="1814"/>
    <n v="0.45"/>
    <x v="1"/>
    <x v="9"/>
    <x v="9"/>
    <s v="2.2 out of 5"/>
    <x v="19"/>
    <x v="3"/>
  </r>
  <r>
    <x v="65"/>
    <s v="KSh 1,000"/>
    <n v="1000"/>
    <s v="KSh 2,000"/>
    <n v="2000"/>
    <n v="0.5"/>
    <x v="1"/>
    <x v="3"/>
    <x v="3"/>
    <s v="2.3 out of 5"/>
    <x v="20"/>
    <x v="3"/>
  </r>
  <r>
    <x v="66"/>
    <s v="KSh 3,750"/>
    <n v="3750"/>
    <s v="KSh 6,143"/>
    <n v="6143"/>
    <n v="0.39"/>
    <x v="0"/>
    <x v="4"/>
    <x v="4"/>
    <s v="3 out of 5"/>
    <x v="14"/>
    <x v="1"/>
  </r>
  <r>
    <x v="67"/>
    <s v="KSh 382"/>
    <n v="382"/>
    <s v="KSh 700"/>
    <n v="700"/>
    <n v="0.45"/>
    <x v="1"/>
    <x v="23"/>
    <x v="23"/>
    <s v="2.6 out of 5"/>
    <x v="21"/>
    <x v="3"/>
  </r>
  <r>
    <x v="68"/>
    <s v="KSh 2,300"/>
    <n v="2300"/>
    <s v="KSh 3,240"/>
    <n v="3240"/>
    <n v="0.28999999999999998"/>
    <x v="0"/>
    <x v="4"/>
    <x v="4"/>
    <s v="3 out of 5"/>
    <x v="14"/>
    <x v="1"/>
  </r>
  <r>
    <x v="69"/>
    <s v="KSh 345"/>
    <n v="345"/>
    <s v="KSh 602"/>
    <n v="602"/>
    <n v="0.43"/>
    <x v="1"/>
    <x v="9"/>
    <x v="9"/>
    <s v="2.3 out of 5"/>
    <x v="20"/>
    <x v="3"/>
  </r>
  <r>
    <x v="70"/>
    <s v="KSh 509"/>
    <n v="509"/>
    <s v="KSh 899"/>
    <n v="899"/>
    <n v="0.43"/>
    <x v="1"/>
    <x v="4"/>
    <x v="4"/>
    <s v="3 out of 5"/>
    <x v="14"/>
    <x v="1"/>
  </r>
  <r>
    <x v="71"/>
    <s v="KSh 968"/>
    <n v="968"/>
    <s v="KSh 1,814"/>
    <n v="1814"/>
    <n v="0.47"/>
    <x v="1"/>
    <x v="9"/>
    <x v="9"/>
    <s v="2.2 out of 5"/>
    <x v="19"/>
    <x v="3"/>
  </r>
  <r>
    <x v="72"/>
    <s v="KSh 1,570"/>
    <n v="1570"/>
    <s v="KSh 2,988"/>
    <n v="2988"/>
    <n v="0.47"/>
    <x v="1"/>
    <x v="3"/>
    <x v="3"/>
    <s v="2.1 out of 5"/>
    <x v="15"/>
    <x v="3"/>
  </r>
  <r>
    <x v="73"/>
    <s v="KSh 790"/>
    <n v="790"/>
    <s v="KSh 1,485"/>
    <n v="1485"/>
    <n v="0.47"/>
    <x v="1"/>
    <x v="14"/>
    <x v="14"/>
    <s v="Unknown"/>
    <x v="10"/>
    <x v="2"/>
  </r>
  <r>
    <x v="74"/>
    <s v="KSh 690"/>
    <n v="690"/>
    <s v="KSh 1,200"/>
    <n v="1200"/>
    <n v="0.43"/>
    <x v="1"/>
    <x v="14"/>
    <x v="14"/>
    <s v="Unknown"/>
    <x v="10"/>
    <x v="2"/>
  </r>
  <r>
    <x v="75"/>
    <s v="KSh 1,732"/>
    <n v="1732"/>
    <s v="KSh 1,799"/>
    <n v="1799"/>
    <n v="0.04"/>
    <x v="2"/>
    <x v="14"/>
    <x v="14"/>
    <s v="Unknown"/>
    <x v="10"/>
    <x v="2"/>
  </r>
  <r>
    <x v="76"/>
    <s v="KSh 230"/>
    <n v="230"/>
    <s v="KSh 450"/>
    <n v="450"/>
    <n v="0.49"/>
    <x v="1"/>
    <x v="14"/>
    <x v="14"/>
    <s v="Unknown"/>
    <x v="10"/>
    <x v="2"/>
  </r>
  <r>
    <x v="77"/>
    <s v="KSh 1,189"/>
    <n v="1189"/>
    <s v="KSh 2,199"/>
    <n v="2199"/>
    <n v="0.46"/>
    <x v="1"/>
    <x v="18"/>
    <x v="18"/>
    <s v="3 out of 5"/>
    <x v="14"/>
    <x v="1"/>
  </r>
  <r>
    <x v="78"/>
    <s v="KSh 979"/>
    <n v="979"/>
    <s v="KSh 1,920"/>
    <n v="1920"/>
    <n v="0.49"/>
    <x v="1"/>
    <x v="18"/>
    <x v="18"/>
    <s v="5 out of 5"/>
    <x v="8"/>
    <x v="0"/>
  </r>
  <r>
    <x v="79"/>
    <s v="KSh 1,460"/>
    <n v="1460"/>
    <s v="KSh 2,290"/>
    <n v="2290"/>
    <n v="0.36"/>
    <x v="0"/>
    <x v="14"/>
    <x v="14"/>
    <s v="Unknown"/>
    <x v="10"/>
    <x v="2"/>
  </r>
  <r>
    <x v="80"/>
    <s v="KSh 1,666"/>
    <n v="1666"/>
    <s v="KSh 1,699"/>
    <n v="1699"/>
    <n v="0.02"/>
    <x v="2"/>
    <x v="14"/>
    <x v="14"/>
    <s v="Unknown"/>
    <x v="10"/>
    <x v="2"/>
  </r>
  <r>
    <x v="81"/>
    <s v="KSh 330"/>
    <n v="330"/>
    <s v="KSh 647"/>
    <n v="647"/>
    <n v="0.49"/>
    <x v="1"/>
    <x v="18"/>
    <x v="18"/>
    <s v="4 out of 5"/>
    <x v="5"/>
    <x v="0"/>
  </r>
  <r>
    <x v="48"/>
    <s v="KSh 176"/>
    <n v="176"/>
    <s v="KSh 345"/>
    <n v="345"/>
    <n v="0.49"/>
    <x v="1"/>
    <x v="14"/>
    <x v="14"/>
    <s v="Unknown"/>
    <x v="10"/>
    <x v="2"/>
  </r>
  <r>
    <x v="82"/>
    <s v="KSh 1,466"/>
    <n v="1466"/>
    <s v="KSh 1,699"/>
    <n v="1699"/>
    <n v="0.14000000000000001"/>
    <x v="2"/>
    <x v="14"/>
    <x v="14"/>
    <s v="Unknown"/>
    <x v="10"/>
    <x v="2"/>
  </r>
  <r>
    <x v="83"/>
    <s v="KSh 274"/>
    <n v="274"/>
    <s v="KSh 537"/>
    <n v="537"/>
    <n v="0.49"/>
    <x v="1"/>
    <x v="14"/>
    <x v="14"/>
    <s v="Unknown"/>
    <x v="10"/>
    <x v="2"/>
  </r>
  <r>
    <x v="84"/>
    <s v="KSh 799"/>
    <n v="799"/>
    <s v="KSh 900"/>
    <n v="900"/>
    <n v="0.11"/>
    <x v="2"/>
    <x v="14"/>
    <x v="14"/>
    <s v="Unknown"/>
    <x v="10"/>
    <x v="2"/>
  </r>
  <r>
    <x v="56"/>
    <s v="KSh 657"/>
    <n v="657"/>
    <s v="KSh 1,288"/>
    <n v="1288"/>
    <n v="0.49"/>
    <x v="1"/>
    <x v="14"/>
    <x v="14"/>
    <s v="Unknown"/>
    <x v="10"/>
    <x v="2"/>
  </r>
  <r>
    <x v="85"/>
    <s v="KSh 1,468"/>
    <n v="1468"/>
    <s v="KSh 1,699"/>
    <n v="1699"/>
    <n v="0.14000000000000001"/>
    <x v="2"/>
    <x v="14"/>
    <x v="14"/>
    <s v="Unknown"/>
    <x v="10"/>
    <x v="2"/>
  </r>
  <r>
    <x v="86"/>
    <s v="KSh 630"/>
    <n v="630"/>
    <s v="KSh 1,100"/>
    <n v="1100"/>
    <n v="0.43"/>
    <x v="1"/>
    <x v="14"/>
    <x v="14"/>
    <s v="Unknown"/>
    <x v="10"/>
    <x v="2"/>
  </r>
  <r>
    <x v="87"/>
    <s v="KSh 850"/>
    <n v="850"/>
    <s v="KSh 1,700"/>
    <n v="1700"/>
    <n v="0.5"/>
    <x v="1"/>
    <x v="14"/>
    <x v="14"/>
    <s v="Unknown"/>
    <x v="10"/>
    <x v="2"/>
  </r>
  <r>
    <x v="88"/>
    <s v="KSh 1,300"/>
    <n v="1300"/>
    <s v="KSh 2,500"/>
    <n v="2500"/>
    <n v="0.48"/>
    <x v="1"/>
    <x v="14"/>
    <x v="14"/>
    <s v="Unknown"/>
    <x v="10"/>
    <x v="2"/>
  </r>
  <r>
    <x v="89"/>
    <s v="KSh 105"/>
    <n v="105"/>
    <s v="KSh 200"/>
    <n v="200"/>
    <n v="0.48"/>
    <x v="1"/>
    <x v="14"/>
    <x v="14"/>
    <s v="Unknown"/>
    <x v="10"/>
    <x v="2"/>
  </r>
  <r>
    <x v="90"/>
    <s v="KSh 899"/>
    <n v="899"/>
    <s v="KSh 1,699"/>
    <n v="1699"/>
    <n v="0.47"/>
    <x v="1"/>
    <x v="14"/>
    <x v="14"/>
    <s v="Unknown"/>
    <x v="10"/>
    <x v="2"/>
  </r>
  <r>
    <x v="91"/>
    <s v="KSh 1,200"/>
    <n v="1200"/>
    <s v="KSh 2,400"/>
    <n v="2400"/>
    <n v="0.5"/>
    <x v="1"/>
    <x v="14"/>
    <x v="14"/>
    <s v="Unknown"/>
    <x v="10"/>
    <x v="2"/>
  </r>
  <r>
    <x v="92"/>
    <s v="KSh 1,526"/>
    <n v="1526"/>
    <s v="KSh 1,660"/>
    <n v="1660"/>
    <n v="0.08"/>
    <x v="2"/>
    <x v="14"/>
    <x v="14"/>
    <s v="Unknown"/>
    <x v="10"/>
    <x v="2"/>
  </r>
  <r>
    <x v="93"/>
    <s v="KSh 1,462"/>
    <n v="1462"/>
    <s v="KSh 1,499"/>
    <n v="1499"/>
    <n v="0.02"/>
    <x v="2"/>
    <x v="14"/>
    <x v="14"/>
    <s v="Unknown"/>
    <x v="10"/>
    <x v="2"/>
  </r>
  <r>
    <x v="94"/>
    <s v="KSh 248"/>
    <n v="248"/>
    <s v="KSh 486"/>
    <n v="486"/>
    <n v="0.49"/>
    <x v="1"/>
    <x v="14"/>
    <x v="14"/>
    <s v="Unknown"/>
    <x v="10"/>
    <x v="2"/>
  </r>
  <r>
    <x v="95"/>
    <s v="KSh 3,546"/>
    <n v="3546"/>
    <s v="KSh 3,699"/>
    <n v="3699"/>
    <n v="0.04"/>
    <x v="2"/>
    <x v="14"/>
    <x v="14"/>
    <s v="Unknown"/>
    <x v="10"/>
    <x v="2"/>
  </r>
  <r>
    <x v="96"/>
    <s v="KSh 525"/>
    <n v="525"/>
    <s v="KSh 1,029"/>
    <n v="1029"/>
    <n v="0.49"/>
    <x v="1"/>
    <x v="14"/>
    <x v="14"/>
    <s v="Unknown"/>
    <x v="10"/>
    <x v="2"/>
  </r>
  <r>
    <x v="97"/>
    <s v="KSh 1,080"/>
    <n v="1080"/>
    <s v="KSh 1,874"/>
    <n v="1874"/>
    <n v="0.42"/>
    <x v="1"/>
    <x v="14"/>
    <x v="14"/>
    <s v="Unknown"/>
    <x v="10"/>
    <x v="2"/>
  </r>
  <r>
    <x v="98"/>
    <s v="KSh 3,640"/>
    <n v="3640"/>
    <s v="KSh 4,588"/>
    <n v="4588"/>
    <n v="0.21"/>
    <x v="0"/>
    <x v="18"/>
    <x v="18"/>
    <s v="5 out of 5"/>
    <x v="8"/>
    <x v="0"/>
  </r>
  <r>
    <x v="99"/>
    <s v="KSh 1,420"/>
    <n v="1420"/>
    <s v="KSh 2,420"/>
    <n v="2420"/>
    <n v="0.41"/>
    <x v="1"/>
    <x v="14"/>
    <x v="14"/>
    <s v="Unknown"/>
    <x v="10"/>
    <x v="2"/>
  </r>
  <r>
    <x v="100"/>
    <s v="KSh 1,875"/>
    <n v="1875"/>
    <s v="KSh 1,899"/>
    <n v="1899"/>
    <n v="0.01"/>
    <x v="2"/>
    <x v="14"/>
    <x v="14"/>
    <s v="Unknown"/>
    <x v="10"/>
    <x v="2"/>
  </r>
  <r>
    <x v="101"/>
    <s v="KSh 198"/>
    <n v="198"/>
    <s v="KSh 260"/>
    <n v="260"/>
    <n v="0.24"/>
    <x v="0"/>
    <x v="14"/>
    <x v="14"/>
    <s v="Unknown"/>
    <x v="10"/>
    <x v="2"/>
  </r>
  <r>
    <x v="102"/>
    <s v="KSh 1,150"/>
    <n v="1150"/>
    <s v="KSh 1,737"/>
    <n v="1737"/>
    <n v="0.34"/>
    <x v="0"/>
    <x v="14"/>
    <x v="14"/>
    <s v="Unknown"/>
    <x v="10"/>
    <x v="2"/>
  </r>
  <r>
    <x v="103"/>
    <s v="KSh 1,190"/>
    <n v="1190"/>
    <s v="KSh 1,810"/>
    <n v="1810"/>
    <n v="0.34"/>
    <x v="0"/>
    <x v="14"/>
    <x v="14"/>
    <s v="Unknown"/>
    <x v="10"/>
    <x v="2"/>
  </r>
  <r>
    <x v="104"/>
    <s v="KSh 1,658"/>
    <n v="1658"/>
    <s v="KSh 1,699"/>
    <n v="1699"/>
    <n v="0.02"/>
    <x v="2"/>
    <x v="14"/>
    <x v="14"/>
    <s v="Unknown"/>
    <x v="10"/>
    <x v="2"/>
  </r>
  <r>
    <x v="105"/>
    <s v="KSh 1,768"/>
    <n v="1768"/>
    <s v="KSh 1,799"/>
    <n v="1799"/>
    <n v="0.02"/>
    <x v="2"/>
    <x v="14"/>
    <x v="14"/>
    <s v="Unknown"/>
    <x v="10"/>
    <x v="2"/>
  </r>
  <r>
    <x v="106"/>
    <s v="KSh 199"/>
    <n v="199"/>
    <s v="KSh 553"/>
    <n v="553"/>
    <n v="0.64"/>
    <x v="1"/>
    <x v="14"/>
    <x v="14"/>
    <s v="Unknown"/>
    <x v="10"/>
    <x v="2"/>
  </r>
  <r>
    <x v="107"/>
    <s v="KSh 450"/>
    <n v="450"/>
    <s v="KSh 900"/>
    <n v="900"/>
    <n v="0.5"/>
    <x v="1"/>
    <x v="18"/>
    <x v="18"/>
    <s v="2 out of 5"/>
    <x v="22"/>
    <x v="3"/>
  </r>
  <r>
    <x v="108"/>
    <s v="KSh 169"/>
    <n v="169"/>
    <s v="KSh 320"/>
    <n v="320"/>
    <n v="0.47"/>
    <x v="1"/>
    <x v="14"/>
    <x v="14"/>
    <s v="Unknown"/>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s v="KSh 950"/>
    <n v="950"/>
    <s v="KSh 1,525"/>
    <n v="1525"/>
    <n v="0.38"/>
    <x v="0"/>
    <n v="-2"/>
    <n v="-2"/>
    <s v="4.5 out of 5"/>
    <x v="0"/>
    <x v="0"/>
  </r>
  <r>
    <x v="1"/>
    <s v="KSh 527"/>
    <n v="527"/>
    <s v="KSh 999"/>
    <n v="999"/>
    <n v="0.47"/>
    <x v="1"/>
    <n v="-14"/>
    <n v="-14"/>
    <s v="4.1 out of 5"/>
    <x v="1"/>
    <x v="0"/>
  </r>
  <r>
    <x v="2"/>
    <s v="KSh 2,199"/>
    <n v="2199"/>
    <s v="KSh 2,923"/>
    <n v="2923"/>
    <n v="0.25"/>
    <x v="0"/>
    <n v="-24"/>
    <n v="-24"/>
    <s v="4.6 out of 5"/>
    <x v="2"/>
    <x v="0"/>
  </r>
  <r>
    <x v="3"/>
    <s v="KSh 1,580"/>
    <n v="1580"/>
    <s v="KSh 2,499"/>
    <n v="2499"/>
    <n v="0.37"/>
    <x v="0"/>
    <n v="-7"/>
    <n v="-7"/>
    <s v="4.7 out of 5"/>
    <x v="3"/>
    <x v="0"/>
  </r>
  <r>
    <x v="4"/>
    <s v="KSh 1,740"/>
    <n v="1740"/>
    <s v="KSh 2,356"/>
    <n v="2356"/>
    <n v="0.26"/>
    <x v="0"/>
    <n v="-5"/>
    <n v="-5"/>
    <s v="4.8 out of 5"/>
    <x v="4"/>
    <x v="0"/>
  </r>
  <r>
    <x v="5"/>
    <s v="KSh 2,999"/>
    <n v="2999"/>
    <s v="KSh 3,290"/>
    <n v="3290"/>
    <n v="0.09"/>
    <x v="2"/>
    <n v="-15"/>
    <n v="-15"/>
    <s v="4 out of 5"/>
    <x v="5"/>
    <x v="0"/>
  </r>
  <r>
    <x v="6"/>
    <s v="KSh 2,319"/>
    <n v="2319"/>
    <s v="KSh 3,032"/>
    <n v="3032"/>
    <n v="0.24"/>
    <x v="0"/>
    <n v="-55"/>
    <n v="-55"/>
    <s v="4.6 out of 5"/>
    <x v="2"/>
    <x v="0"/>
  </r>
  <r>
    <x v="7"/>
    <s v="KSh 988"/>
    <n v="988"/>
    <s v="KSh 1,580"/>
    <n v="1580"/>
    <n v="0.37"/>
    <x v="0"/>
    <n v="-2"/>
    <n v="-2"/>
    <s v="4 out of 5"/>
    <x v="5"/>
    <x v="0"/>
  </r>
  <r>
    <x v="8"/>
    <s v="KSh 1,274"/>
    <n v="1274"/>
    <s v="KSh 2,800"/>
    <n v="2800"/>
    <n v="0.55000000000000004"/>
    <x v="1"/>
    <n v="-5"/>
    <n v="-5"/>
    <s v="4.8 out of 5"/>
    <x v="4"/>
    <x v="0"/>
  </r>
  <r>
    <x v="9"/>
    <s v="KSh 1,600"/>
    <n v="1600"/>
    <s v="KSh 2,929"/>
    <n v="2929"/>
    <n v="0.45"/>
    <x v="1"/>
    <n v="-5"/>
    <n v="-5"/>
    <s v="3.8 out of 5"/>
    <x v="6"/>
    <x v="1"/>
  </r>
  <r>
    <x v="10"/>
    <s v="KSh 799"/>
    <n v="799"/>
    <s v="KSh 999"/>
    <n v="999"/>
    <n v="0.2"/>
    <x v="0"/>
    <n v="-12"/>
    <n v="-12"/>
    <s v="4.1 out of 5"/>
    <x v="1"/>
    <x v="0"/>
  </r>
  <r>
    <x v="11"/>
    <s v="KSh 990"/>
    <n v="990"/>
    <s v="KSh 1,500"/>
    <n v="1500"/>
    <n v="0.34"/>
    <x v="0"/>
    <n v="-39"/>
    <n v="-39"/>
    <s v="4.7 out of 5"/>
    <x v="3"/>
    <x v="0"/>
  </r>
  <r>
    <x v="12"/>
    <s v="KSh 552"/>
    <n v="552"/>
    <s v="KSh 1,035"/>
    <n v="1035"/>
    <n v="0.47"/>
    <x v="1"/>
    <n v="-12"/>
    <n v="-12"/>
    <s v="4.8 out of 5"/>
    <x v="4"/>
    <x v="0"/>
  </r>
  <r>
    <x v="13"/>
    <s v="KSh 501"/>
    <n v="501"/>
    <s v="KSh 860"/>
    <n v="860"/>
    <n v="0.42"/>
    <x v="1"/>
    <n v="-6"/>
    <n v="-6"/>
    <s v="4.5 out of 5"/>
    <x v="0"/>
    <x v="0"/>
  </r>
  <r>
    <x v="14"/>
    <s v="KSh 1,680"/>
    <n v="1680"/>
    <s v="KSh 2,499"/>
    <n v="2499"/>
    <n v="0.33"/>
    <x v="0"/>
    <n v="-9"/>
    <n v="-9"/>
    <s v="4.2 out of 5"/>
    <x v="7"/>
    <x v="0"/>
  </r>
  <r>
    <x v="15"/>
    <s v="KSh 332"/>
    <n v="332"/>
    <s v="KSh 684"/>
    <n v="684"/>
    <n v="0.51"/>
    <x v="1"/>
    <n v="-2"/>
    <n v="-2"/>
    <s v="5 out of 5"/>
    <x v="8"/>
    <x v="0"/>
  </r>
  <r>
    <x v="16"/>
    <s v="KSh 195"/>
    <n v="195"/>
    <s v="KSh 360"/>
    <n v="360"/>
    <n v="0.46"/>
    <x v="1"/>
    <n v="-2"/>
    <n v="-2"/>
    <s v="5 out of 5"/>
    <x v="8"/>
    <x v="0"/>
  </r>
  <r>
    <x v="17"/>
    <s v="KSh 2,025"/>
    <n v="2025"/>
    <s v="KSh 3,971"/>
    <n v="3971"/>
    <n v="0.49"/>
    <x v="1"/>
    <n v="-3"/>
    <n v="-3"/>
    <s v="5 out of 5"/>
    <x v="8"/>
    <x v="0"/>
  </r>
  <r>
    <x v="18"/>
    <s v="KSh 2,999"/>
    <n v="2999"/>
    <s v="KSh 3,699"/>
    <n v="3699"/>
    <n v="0.19"/>
    <x v="2"/>
    <n v="-5"/>
    <n v="-5"/>
    <s v="4.6 out of 5"/>
    <x v="2"/>
    <x v="0"/>
  </r>
  <r>
    <x v="19"/>
    <s v="KSh 998"/>
    <n v="998"/>
    <s v="KSh 1,966"/>
    <n v="1966"/>
    <n v="0.49"/>
    <x v="1"/>
    <n v="-44"/>
    <n v="-44"/>
    <s v="4.6 out of 5"/>
    <x v="2"/>
    <x v="0"/>
  </r>
  <r>
    <x v="20"/>
    <s v="KSh 38"/>
    <n v="38"/>
    <s v="KSh 80"/>
    <n v="80"/>
    <n v="0.53"/>
    <x v="1"/>
    <n v="-13"/>
    <n v="-13"/>
    <s v="3.3 out of 5"/>
    <x v="9"/>
    <x v="1"/>
  </r>
  <r>
    <x v="21"/>
    <s v="KSh 880"/>
    <n v="880"/>
    <s v="KSh 1,350"/>
    <n v="1350"/>
    <n v="0.35"/>
    <x v="0"/>
    <n v="-6"/>
    <n v="-6"/>
    <s v="4 out of 5"/>
    <x v="5"/>
    <x v="0"/>
  </r>
  <r>
    <x v="22"/>
    <s v="KSh 1,650"/>
    <n v="1650"/>
    <s v="KSh 2,150"/>
    <n v="2150"/>
    <n v="0.23"/>
    <x v="0"/>
    <n v="-14"/>
    <n v="-14"/>
    <s v="4.4 out of 5"/>
    <x v="10"/>
    <x v="0"/>
  </r>
  <r>
    <x v="23"/>
    <s v="KSh 2,048"/>
    <n v="2048"/>
    <s v="KSh 4,500"/>
    <n v="4500"/>
    <n v="0.54"/>
    <x v="1"/>
    <n v="-7"/>
    <n v="-7"/>
    <s v="4.3 out of 5"/>
    <x v="11"/>
    <x v="0"/>
  </r>
  <r>
    <x v="24"/>
    <s v="KSh 420"/>
    <n v="420"/>
    <s v="KSh 647"/>
    <n v="647"/>
    <n v="0.35"/>
    <x v="0"/>
    <n v="-49"/>
    <n v="-49"/>
    <s v="4.6 out of 5"/>
    <x v="2"/>
    <x v="0"/>
  </r>
  <r>
    <x v="25"/>
    <s v="KSh 2,880"/>
    <n v="2880"/>
    <s v="KSh 3,520"/>
    <n v="3520"/>
    <n v="0.18"/>
    <x v="2"/>
    <n v="-12"/>
    <n v="-12"/>
    <s v="3.8 out of 5"/>
    <x v="6"/>
    <x v="1"/>
  </r>
  <r>
    <x v="26"/>
    <s v="KSh 1,350"/>
    <n v="1350"/>
    <s v="KSh 1,990"/>
    <n v="1990"/>
    <n v="0.32"/>
    <x v="0"/>
    <n v="-13"/>
    <n v="-13"/>
    <s v="3.8 out of 5"/>
    <x v="6"/>
    <x v="1"/>
  </r>
  <r>
    <x v="27"/>
    <s v="KSh 1,758"/>
    <n v="1758"/>
    <s v="KSh 2,499"/>
    <n v="2499"/>
    <n v="0.3"/>
    <x v="0"/>
    <n v="-20"/>
    <n v="-20"/>
    <s v="4.1 out of 5"/>
    <x v="1"/>
    <x v="0"/>
  </r>
  <r>
    <x v="28"/>
    <s v="KSh 185"/>
    <n v="185"/>
    <s v="KSh 382"/>
    <n v="382"/>
    <n v="0.52"/>
    <x v="1"/>
    <n v="-9"/>
    <n v="-9"/>
    <s v="4.3 out of 5"/>
    <x v="11"/>
    <x v="0"/>
  </r>
  <r>
    <x v="29"/>
    <s v="KSh 980"/>
    <n v="980"/>
    <s v="KSh 1,490"/>
    <n v="1490"/>
    <n v="0.34"/>
    <x v="0"/>
    <n v="-12"/>
    <n v="-12"/>
    <s v="4.7 out of 5"/>
    <x v="3"/>
    <x v="0"/>
  </r>
  <r>
    <x v="30"/>
    <s v="KSh 1,820"/>
    <n v="1820"/>
    <s v="KSh 3,490"/>
    <n v="3490"/>
    <n v="0.48"/>
    <x v="1"/>
    <n v="-9"/>
    <n v="-9"/>
    <s v="4.3 out of 5"/>
    <x v="11"/>
    <x v="0"/>
  </r>
  <r>
    <x v="31"/>
    <s v="KSh 1,940"/>
    <n v="1940"/>
    <s v="KSh 2,650"/>
    <n v="2650"/>
    <n v="0.27"/>
    <x v="0"/>
    <n v="-20"/>
    <n v="-20"/>
    <s v="4.7 out of 5"/>
    <x v="3"/>
    <x v="0"/>
  </r>
  <r>
    <x v="32"/>
    <s v="KSh 1,980"/>
    <n v="1980"/>
    <s v="KSh 2,699"/>
    <n v="2699"/>
    <n v="0.27"/>
    <x v="0"/>
    <n v="-32"/>
    <n v="-32"/>
    <s v="4.5 out of 5"/>
    <x v="0"/>
    <x v="0"/>
  </r>
  <r>
    <x v="33"/>
    <s v="KSh 1,620"/>
    <n v="1620"/>
    <s v="KSh 2,690"/>
    <n v="2690"/>
    <n v="0.4"/>
    <x v="1"/>
    <n v="-1"/>
    <n v="-1"/>
    <s v="5 out of 5"/>
    <x v="8"/>
    <x v="0"/>
  </r>
  <r>
    <x v="34"/>
    <s v="KSh 171"/>
    <n v="171"/>
    <s v="KSh 360"/>
    <n v="360"/>
    <n v="0.53"/>
    <x v="1"/>
    <n v="-2"/>
    <n v="-2"/>
    <s v="5 out of 5"/>
    <x v="8"/>
    <x v="0"/>
  </r>
  <r>
    <x v="35"/>
    <s v="KSh 389"/>
    <n v="389"/>
    <s v="KSh 656"/>
    <n v="656"/>
    <n v="0.41"/>
    <x v="1"/>
    <n v="-36"/>
    <n v="-36"/>
    <s v="4.3 out of 5"/>
    <x v="11"/>
    <x v="0"/>
  </r>
  <r>
    <x v="36"/>
    <s v="KSh 1,800"/>
    <n v="1800"/>
    <s v="KSh 2,700"/>
    <n v="2700"/>
    <n v="0.38"/>
    <x v="0"/>
    <n v="-2"/>
    <n v="-2"/>
    <s v="4.5 out of 5"/>
    <x v="0"/>
    <x v="0"/>
  </r>
  <r>
    <x v="37"/>
    <s v="KSh 2,170"/>
    <n v="2170"/>
    <s v="KSh 2,500"/>
    <n v="2500"/>
    <n v="0.13"/>
    <x v="2"/>
    <n v="-6"/>
    <n v="-6"/>
    <s v="2.5 out of 5"/>
    <x v="12"/>
    <x v="2"/>
  </r>
  <r>
    <x v="38"/>
    <s v="KSh 458"/>
    <n v="458"/>
    <s v="KSh 986"/>
    <n v="986"/>
    <n v="0.54"/>
    <x v="1"/>
    <n v="-10"/>
    <n v="-10"/>
    <s v="3 out of 5"/>
    <x v="13"/>
    <x v="1"/>
  </r>
  <r>
    <x v="39"/>
    <s v="KSh 2,115"/>
    <n v="2115"/>
    <s v="KSh 4,700"/>
    <n v="4700"/>
    <n v="0.55000000000000004"/>
    <x v="1"/>
    <n v="-13"/>
    <n v="-13"/>
    <s v="2.1 out of 5"/>
    <x v="14"/>
    <x v="2"/>
  </r>
  <r>
    <x v="40"/>
    <s v="KSh 445"/>
    <n v="445"/>
    <s v="KSh 873"/>
    <n v="873"/>
    <n v="0.49"/>
    <x v="1"/>
    <n v="-69"/>
    <n v="-69"/>
    <s v="2.8 out of 5"/>
    <x v="15"/>
    <x v="2"/>
  </r>
  <r>
    <x v="41"/>
    <s v="KSh 325"/>
    <n v="325"/>
    <s v="KSh 680"/>
    <n v="680"/>
    <n v="0.52"/>
    <x v="1"/>
    <n v="-15"/>
    <n v="-15"/>
    <s v="2.7 out of 5"/>
    <x v="16"/>
    <x v="2"/>
  </r>
  <r>
    <x v="42"/>
    <s v="KSh 1,220"/>
    <n v="1220"/>
    <s v="KSh 1,555"/>
    <n v="1555"/>
    <n v="0.22"/>
    <x v="0"/>
    <n v="-16"/>
    <n v="-16"/>
    <s v="2.9 out of 5"/>
    <x v="17"/>
    <x v="2"/>
  </r>
  <r>
    <x v="43"/>
    <s v="KSh 990"/>
    <n v="990"/>
    <s v="KSh 1,814"/>
    <n v="1814"/>
    <n v="0.45"/>
    <x v="1"/>
    <n v="-6"/>
    <n v="-6"/>
    <s v="2.2 out of 5"/>
    <x v="18"/>
    <x v="2"/>
  </r>
  <r>
    <x v="44"/>
    <s v="KSh 1,000"/>
    <n v="1000"/>
    <s v="KSh 2,000"/>
    <n v="2000"/>
    <n v="0.5"/>
    <x v="1"/>
    <n v="-7"/>
    <n v="-7"/>
    <s v="2.3 out of 5"/>
    <x v="19"/>
    <x v="2"/>
  </r>
  <r>
    <x v="45"/>
    <s v="KSh 3,750"/>
    <n v="3750"/>
    <s v="KSh 6,143"/>
    <n v="6143"/>
    <n v="0.39"/>
    <x v="0"/>
    <n v="-5"/>
    <n v="-5"/>
    <s v="3 out of 5"/>
    <x v="13"/>
    <x v="1"/>
  </r>
  <r>
    <x v="46"/>
    <s v="KSh 382"/>
    <n v="382"/>
    <s v="KSh 700"/>
    <n v="700"/>
    <n v="0.45"/>
    <x v="1"/>
    <n v="-17"/>
    <n v="-17"/>
    <s v="2.6 out of 5"/>
    <x v="20"/>
    <x v="2"/>
  </r>
  <r>
    <x v="47"/>
    <s v="KSh 2,300"/>
    <n v="2300"/>
    <s v="KSh 3,240"/>
    <n v="3240"/>
    <n v="0.28999999999999998"/>
    <x v="0"/>
    <n v="-5"/>
    <n v="-5"/>
    <s v="3 out of 5"/>
    <x v="13"/>
    <x v="1"/>
  </r>
  <r>
    <x v="48"/>
    <s v="KSh 345"/>
    <n v="345"/>
    <s v="KSh 602"/>
    <n v="602"/>
    <n v="0.43"/>
    <x v="1"/>
    <n v="-6"/>
    <n v="-6"/>
    <s v="2.3 out of 5"/>
    <x v="19"/>
    <x v="2"/>
  </r>
  <r>
    <x v="49"/>
    <s v="KSh 509"/>
    <n v="509"/>
    <s v="KSh 899"/>
    <n v="899"/>
    <n v="0.43"/>
    <x v="1"/>
    <n v="-5"/>
    <n v="-5"/>
    <s v="3 out of 5"/>
    <x v="13"/>
    <x v="1"/>
  </r>
  <r>
    <x v="50"/>
    <s v="KSh 968"/>
    <n v="968"/>
    <s v="KSh 1,814"/>
    <n v="1814"/>
    <n v="0.47"/>
    <x v="1"/>
    <n v="-6"/>
    <n v="-6"/>
    <s v="2.2 out of 5"/>
    <x v="18"/>
    <x v="2"/>
  </r>
  <r>
    <x v="51"/>
    <s v="KSh 1,570"/>
    <n v="1570"/>
    <s v="KSh 2,988"/>
    <n v="2988"/>
    <n v="0.47"/>
    <x v="1"/>
    <n v="-7"/>
    <n v="-7"/>
    <s v="2.1 out of 5"/>
    <x v="14"/>
    <x v="2"/>
  </r>
  <r>
    <x v="52"/>
    <s v="KSh 1,189"/>
    <n v="1189"/>
    <s v="KSh 2,199"/>
    <n v="2199"/>
    <n v="0.46"/>
    <x v="1"/>
    <n v="-1"/>
    <n v="-1"/>
    <s v="3 out of 5"/>
    <x v="13"/>
    <x v="1"/>
  </r>
  <r>
    <x v="53"/>
    <s v="KSh 979"/>
    <n v="979"/>
    <s v="KSh 1,920"/>
    <n v="1920"/>
    <n v="0.49"/>
    <x v="1"/>
    <n v="-1"/>
    <n v="-1"/>
    <s v="5 out of 5"/>
    <x v="8"/>
    <x v="0"/>
  </r>
  <r>
    <x v="54"/>
    <s v="KSh 330"/>
    <n v="330"/>
    <s v="KSh 647"/>
    <n v="647"/>
    <n v="0.49"/>
    <x v="1"/>
    <n v="-1"/>
    <n v="-1"/>
    <s v="4 out of 5"/>
    <x v="5"/>
    <x v="0"/>
  </r>
  <r>
    <x v="55"/>
    <s v="KSh 3,640"/>
    <n v="3640"/>
    <s v="KSh 4,588"/>
    <n v="4588"/>
    <n v="0.21"/>
    <x v="0"/>
    <n v="-1"/>
    <n v="-1"/>
    <s v="5 out of 5"/>
    <x v="8"/>
    <x v="0"/>
  </r>
  <r>
    <x v="56"/>
    <s v="KSh 450"/>
    <n v="450"/>
    <s v="KSh 900"/>
    <n v="900"/>
    <n v="0.5"/>
    <x v="1"/>
    <n v="-1"/>
    <n v="-1"/>
    <s v="2 out of 5"/>
    <x v="2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C36037-5BD8-4FB5-9B97-D01889748CF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2">
    <pivotField showAll="0"/>
    <pivotField showAll="0"/>
    <pivotField showAll="0"/>
    <pivotField showAll="0"/>
    <pivotField showAll="0"/>
    <pivotField numFmtId="9" showAll="0"/>
    <pivotField axis="axisRow" showAll="0">
      <items count="4">
        <item x="1"/>
        <item x="2"/>
        <item x="0"/>
        <item t="default"/>
      </items>
    </pivotField>
    <pivotField showAll="0"/>
    <pivotField dataField="1" showAll="0">
      <items count="25">
        <item x="21"/>
        <item x="6"/>
        <item x="15"/>
        <item x="12"/>
        <item x="8"/>
        <item x="19"/>
        <item x="17"/>
        <item x="2"/>
        <item x="16"/>
        <item x="23"/>
        <item x="22"/>
        <item x="5"/>
        <item x="1"/>
        <item x="13"/>
        <item x="7"/>
        <item x="20"/>
        <item x="10"/>
        <item x="3"/>
        <item x="9"/>
        <item x="4"/>
        <item x="11"/>
        <item x="0"/>
        <item x="18"/>
        <item x="14"/>
        <item t="default"/>
      </items>
    </pivotField>
    <pivotField showAll="0"/>
    <pivotField showAll="0"/>
    <pivotField showAll="0">
      <items count="5">
        <item x="1"/>
        <item h="1" x="0"/>
        <item h="1" x="3"/>
        <item h="1" x="2"/>
        <item t="default"/>
      </items>
    </pivotField>
  </pivotFields>
  <rowFields count="1">
    <field x="6"/>
  </rowFields>
  <rowItems count="4">
    <i>
      <x/>
    </i>
    <i>
      <x v="1"/>
    </i>
    <i>
      <x v="2"/>
    </i>
    <i t="grand">
      <x/>
    </i>
  </rowItems>
  <colItems count="1">
    <i/>
  </colItems>
  <dataFields count="1">
    <dataField name="Count of Clean Review" fld="8"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BD8B72-C276-4722-8B8B-E2ACA9B90243}"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Product">
  <location ref="A3:B16" firstHeaderRow="1" firstDataRow="2" firstDataCol="1"/>
  <pivotFields count="12">
    <pivotField axis="axisRow" showAll="0">
      <items count="58">
        <item x="36"/>
        <item x="11"/>
        <item x="0"/>
        <item x="26"/>
        <item x="29"/>
        <item x="40"/>
        <item x="9"/>
        <item x="6"/>
        <item x="5"/>
        <item x="45"/>
        <item x="44"/>
        <item x="19"/>
        <item x="20"/>
        <item x="12"/>
        <item x="37"/>
        <item x="27"/>
        <item x="32"/>
        <item x="31"/>
        <item x="39"/>
        <item x="50"/>
        <item x="46"/>
        <item x="15"/>
        <item x="43"/>
        <item x="53"/>
        <item x="34"/>
        <item x="7"/>
        <item x="33"/>
        <item x="51"/>
        <item x="24"/>
        <item x="28"/>
        <item x="22"/>
        <item x="10"/>
        <item x="54"/>
        <item x="41"/>
        <item x="55"/>
        <item x="47"/>
        <item x="23"/>
        <item x="17"/>
        <item x="13"/>
        <item x="8"/>
        <item x="30"/>
        <item x="21"/>
        <item x="18"/>
        <item x="52"/>
        <item x="1"/>
        <item x="14"/>
        <item x="38"/>
        <item x="16"/>
        <item x="4"/>
        <item x="2"/>
        <item x="25"/>
        <item x="35"/>
        <item x="42"/>
        <item x="56"/>
        <item x="48"/>
        <item x="3"/>
        <item x="49"/>
        <item t="default"/>
      </items>
    </pivotField>
    <pivotField showAll="0"/>
    <pivotField showAll="0"/>
    <pivotField showAll="0"/>
    <pivotField showAll="0"/>
    <pivotField numFmtId="9" showAll="0"/>
    <pivotField showAll="0">
      <items count="4">
        <item h="1" x="1"/>
        <item x="2"/>
        <item h="1" x="0"/>
        <item t="default"/>
      </items>
    </pivotField>
    <pivotField showAll="0"/>
    <pivotField showAll="0"/>
    <pivotField showAll="0"/>
    <pivotField dataField="1" showAll="0"/>
    <pivotField axis="axisCol" multipleItemSelectionAllowed="1" showAll="0">
      <items count="4">
        <item h="1" x="1"/>
        <item h="1" x="0"/>
        <item x="2"/>
        <item t="default"/>
      </items>
    </pivotField>
  </pivotFields>
  <rowFields count="1">
    <field x="0"/>
  </rowFields>
  <rowItems count="12">
    <i>
      <x v="5"/>
    </i>
    <i>
      <x v="10"/>
    </i>
    <i>
      <x v="14"/>
    </i>
    <i>
      <x v="18"/>
    </i>
    <i>
      <x v="19"/>
    </i>
    <i>
      <x v="20"/>
    </i>
    <i>
      <x v="22"/>
    </i>
    <i>
      <x v="27"/>
    </i>
    <i>
      <x v="33"/>
    </i>
    <i>
      <x v="52"/>
    </i>
    <i>
      <x v="53"/>
    </i>
    <i>
      <x v="54"/>
    </i>
  </rowItems>
  <colFields count="1">
    <field x="11"/>
  </colFields>
  <colItems count="1">
    <i>
      <x v="2"/>
    </i>
  </colItems>
  <dataFields count="1">
    <dataField name="Sum of Clean Ratings" fld="10"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54"/>
          </reference>
        </references>
      </pivotArea>
    </chartFormat>
    <chartFormat chart="2" format="2">
      <pivotArea type="data" outline="0" fieldPosition="0">
        <references count="2">
          <reference field="4294967294" count="1" selected="0">
            <x v="0"/>
          </reference>
          <reference field="0" count="1" selected="0">
            <x v="53"/>
          </reference>
        </references>
      </pivotArea>
    </chartFormat>
    <chartFormat chart="2" format="3">
      <pivotArea type="data" outline="0" fieldPosition="0">
        <references count="2">
          <reference field="4294967294" count="1" selected="0">
            <x v="0"/>
          </reference>
          <reference field="0" count="1" selected="0">
            <x v="52"/>
          </reference>
        </references>
      </pivotArea>
    </chartFormat>
    <chartFormat chart="2" format="4">
      <pivotArea type="data" outline="0" fieldPosition="0">
        <references count="2">
          <reference field="4294967294" count="1" selected="0">
            <x v="0"/>
          </reference>
          <reference field="0" count="1" selected="0">
            <x v="33"/>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743E5A-E74B-4BD2-B83A-45D529814979}"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Product">
  <location ref="A61:B71" firstHeaderRow="1" firstDataRow="2" firstDataCol="1"/>
  <pivotFields count="12">
    <pivotField axis="axisRow" showAll="0">
      <items count="58">
        <item x="36"/>
        <item x="11"/>
        <item x="0"/>
        <item x="26"/>
        <item x="29"/>
        <item x="40"/>
        <item x="9"/>
        <item x="6"/>
        <item x="5"/>
        <item x="45"/>
        <item x="44"/>
        <item x="19"/>
        <item x="20"/>
        <item x="12"/>
        <item x="37"/>
        <item x="27"/>
        <item x="32"/>
        <item x="31"/>
        <item x="39"/>
        <item x="50"/>
        <item x="46"/>
        <item x="15"/>
        <item x="43"/>
        <item x="53"/>
        <item x="34"/>
        <item x="7"/>
        <item x="33"/>
        <item x="51"/>
        <item x="24"/>
        <item x="28"/>
        <item x="22"/>
        <item x="10"/>
        <item x="54"/>
        <item x="41"/>
        <item x="55"/>
        <item x="47"/>
        <item x="23"/>
        <item x="17"/>
        <item x="13"/>
        <item x="8"/>
        <item x="30"/>
        <item x="21"/>
        <item x="18"/>
        <item x="52"/>
        <item x="1"/>
        <item x="14"/>
        <item x="38"/>
        <item x="16"/>
        <item x="4"/>
        <item x="2"/>
        <item x="25"/>
        <item x="35"/>
        <item x="42"/>
        <item x="56"/>
        <item x="48"/>
        <item x="3"/>
        <item x="49"/>
        <item t="default"/>
      </items>
    </pivotField>
    <pivotField showAll="0"/>
    <pivotField showAll="0"/>
    <pivotField showAll="0"/>
    <pivotField showAll="0"/>
    <pivotField numFmtId="9" showAll="0"/>
    <pivotField showAll="0">
      <items count="4">
        <item h="1" x="1"/>
        <item x="2"/>
        <item h="1" x="0"/>
        <item t="default"/>
      </items>
    </pivotField>
    <pivotField showAll="0"/>
    <pivotField showAll="0"/>
    <pivotField showAll="0"/>
    <pivotField dataField="1" showAll="0"/>
    <pivotField axis="axisCol" multipleItemSelectionAllowed="1" showAll="0">
      <items count="4">
        <item x="1"/>
        <item h="1" x="0"/>
        <item h="1" x="2"/>
        <item t="default"/>
      </items>
    </pivotField>
  </pivotFields>
  <rowFields count="1">
    <field x="0"/>
  </rowFields>
  <rowItems count="9">
    <i>
      <x v="3"/>
    </i>
    <i>
      <x v="6"/>
    </i>
    <i>
      <x v="9"/>
    </i>
    <i>
      <x v="12"/>
    </i>
    <i>
      <x v="35"/>
    </i>
    <i>
      <x v="43"/>
    </i>
    <i>
      <x v="46"/>
    </i>
    <i>
      <x v="50"/>
    </i>
    <i>
      <x v="56"/>
    </i>
  </rowItems>
  <colFields count="1">
    <field x="11"/>
  </colFields>
  <colItems count="1">
    <i>
      <x/>
    </i>
  </colItems>
  <dataFields count="1">
    <dataField name="Sum of Clean Ratings" fld="10" baseField="0" baseItem="0"/>
  </dataFields>
  <chartFormats count="3">
    <chartFormat chart="0" format="0" series="1">
      <pivotArea type="data" outline="0" fieldPosition="0"/>
    </chartFormat>
    <chartFormat chart="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4E40852-49ED-4FBC-8ACE-2B0D3939B34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01:B120" firstHeaderRow="1" firstDataRow="2" firstDataCol="1"/>
  <pivotFields count="12">
    <pivotField axis="axisRow"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showAll="0"/>
    <pivotField dataField="1" numFmtId="9" showAll="0"/>
    <pivotField axis="axisCol" showAll="0">
      <items count="4">
        <item h="1" x="1"/>
        <item x="2"/>
        <item h="1" x="0"/>
        <item t="default"/>
      </items>
    </pivotField>
    <pivotField showAll="0"/>
    <pivotField showAll="0"/>
    <pivotField showAll="0"/>
    <pivotField showAll="0"/>
    <pivotField showAll="0"/>
  </pivotFields>
  <rowFields count="1">
    <field x="0"/>
  </rowFields>
  <rowItems count="18">
    <i>
      <x v="10"/>
    </i>
    <i>
      <x v="11"/>
    </i>
    <i>
      <x v="12"/>
    </i>
    <i>
      <x v="25"/>
    </i>
    <i>
      <x v="54"/>
    </i>
    <i>
      <x v="75"/>
    </i>
    <i>
      <x v="78"/>
    </i>
    <i>
      <x v="83"/>
    </i>
    <i>
      <x v="85"/>
    </i>
    <i>
      <x v="86"/>
    </i>
    <i>
      <x v="88"/>
    </i>
    <i>
      <x v="92"/>
    </i>
    <i>
      <x v="93"/>
    </i>
    <i>
      <x v="97"/>
    </i>
    <i>
      <x v="98"/>
    </i>
    <i>
      <x v="100"/>
    </i>
    <i>
      <x v="103"/>
    </i>
    <i>
      <x v="105"/>
    </i>
  </rowItems>
  <colFields count="1">
    <field x="6"/>
  </colFields>
  <colItems count="1">
    <i>
      <x v="1"/>
    </i>
  </colItems>
  <dataFields count="1">
    <dataField name="Sum of Discount" fld="5" baseField="0" baseItem="0" numFmtId="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073F96-6DFF-4A04-963A-C75268F6BF77}"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67:B99" firstHeaderRow="1" firstDataRow="2" firstDataCol="1"/>
  <pivotFields count="12">
    <pivotField axis="axisRow"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showAll="0"/>
    <pivotField dataField="1" numFmtId="9" showAll="0"/>
    <pivotField axis="axisCol" showAll="0">
      <items count="4">
        <item h="1" x="1"/>
        <item h="1" x="2"/>
        <item x="0"/>
        <item t="default"/>
      </items>
    </pivotField>
    <pivotField showAll="0"/>
    <pivotField showAll="0"/>
    <pivotField showAll="0"/>
    <pivotField showAll="0"/>
    <pivotField showAll="0"/>
  </pivotFields>
  <rowFields count="1">
    <field x="0"/>
  </rowFields>
  <rowItems count="31">
    <i>
      <x/>
    </i>
    <i>
      <x v="1"/>
    </i>
    <i>
      <x v="2"/>
    </i>
    <i>
      <x v="3"/>
    </i>
    <i>
      <x v="4"/>
    </i>
    <i>
      <x v="6"/>
    </i>
    <i>
      <x v="8"/>
    </i>
    <i>
      <x v="9"/>
    </i>
    <i>
      <x v="14"/>
    </i>
    <i>
      <x v="16"/>
    </i>
    <i>
      <x v="26"/>
    </i>
    <i>
      <x v="27"/>
    </i>
    <i>
      <x v="28"/>
    </i>
    <i>
      <x v="29"/>
    </i>
    <i>
      <x v="33"/>
    </i>
    <i>
      <x v="49"/>
    </i>
    <i>
      <x v="56"/>
    </i>
    <i>
      <x v="59"/>
    </i>
    <i>
      <x v="61"/>
    </i>
    <i>
      <x v="62"/>
    </i>
    <i>
      <x v="65"/>
    </i>
    <i>
      <x v="66"/>
    </i>
    <i>
      <x v="71"/>
    </i>
    <i>
      <x v="73"/>
    </i>
    <i>
      <x v="74"/>
    </i>
    <i>
      <x v="80"/>
    </i>
    <i>
      <x v="89"/>
    </i>
    <i>
      <x v="90"/>
    </i>
    <i>
      <x v="91"/>
    </i>
    <i>
      <x v="101"/>
    </i>
    <i>
      <x v="107"/>
    </i>
  </rowItems>
  <colFields count="1">
    <field x="6"/>
  </colFields>
  <colItems count="1">
    <i>
      <x v="2"/>
    </i>
  </colItems>
  <dataFields count="1">
    <dataField name="Sum of Discount" fld="5" baseField="0" baseItem="0" numFmtId="9"/>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C52631-0829-4D3F-A42C-A85313E667A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64" firstHeaderRow="1" firstDataRow="2" firstDataCol="1"/>
  <pivotFields count="12">
    <pivotField axis="axisRow"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showAll="0"/>
    <pivotField dataField="1" numFmtId="9" showAll="0"/>
    <pivotField axis="axisCol" showAll="0">
      <items count="4">
        <item x="1"/>
        <item h="1" x="2"/>
        <item h="1" x="0"/>
        <item t="default"/>
      </items>
    </pivotField>
    <pivotField showAll="0"/>
    <pivotField showAll="0"/>
    <pivotField showAll="0"/>
    <pivotField showAll="0"/>
    <pivotField showAll="0"/>
  </pivotFields>
  <rowFields count="1">
    <field x="0"/>
  </rowFields>
  <rowItems count="60">
    <i>
      <x v="5"/>
    </i>
    <i>
      <x v="7"/>
    </i>
    <i>
      <x v="13"/>
    </i>
    <i>
      <x v="15"/>
    </i>
    <i>
      <x v="17"/>
    </i>
    <i>
      <x v="18"/>
    </i>
    <i>
      <x v="19"/>
    </i>
    <i>
      <x v="20"/>
    </i>
    <i>
      <x v="21"/>
    </i>
    <i>
      <x v="22"/>
    </i>
    <i>
      <x v="23"/>
    </i>
    <i>
      <x v="24"/>
    </i>
    <i>
      <x v="30"/>
    </i>
    <i>
      <x v="31"/>
    </i>
    <i>
      <x v="32"/>
    </i>
    <i>
      <x v="34"/>
    </i>
    <i>
      <x v="35"/>
    </i>
    <i>
      <x v="36"/>
    </i>
    <i>
      <x v="37"/>
    </i>
    <i>
      <x v="38"/>
    </i>
    <i>
      <x v="39"/>
    </i>
    <i>
      <x v="40"/>
    </i>
    <i>
      <x v="41"/>
    </i>
    <i>
      <x v="42"/>
    </i>
    <i>
      <x v="43"/>
    </i>
    <i>
      <x v="44"/>
    </i>
    <i>
      <x v="45"/>
    </i>
    <i>
      <x v="46"/>
    </i>
    <i>
      <x v="47"/>
    </i>
    <i>
      <x v="48"/>
    </i>
    <i>
      <x v="50"/>
    </i>
    <i>
      <x v="51"/>
    </i>
    <i>
      <x v="52"/>
    </i>
    <i>
      <x v="53"/>
    </i>
    <i>
      <x v="55"/>
    </i>
    <i>
      <x v="57"/>
    </i>
    <i>
      <x v="58"/>
    </i>
    <i>
      <x v="60"/>
    </i>
    <i>
      <x v="63"/>
    </i>
    <i>
      <x v="64"/>
    </i>
    <i>
      <x v="67"/>
    </i>
    <i>
      <x v="68"/>
    </i>
    <i>
      <x v="69"/>
    </i>
    <i>
      <x v="70"/>
    </i>
    <i>
      <x v="72"/>
    </i>
    <i>
      <x v="76"/>
    </i>
    <i>
      <x v="77"/>
    </i>
    <i>
      <x v="79"/>
    </i>
    <i>
      <x v="81"/>
    </i>
    <i>
      <x v="82"/>
    </i>
    <i>
      <x v="84"/>
    </i>
    <i>
      <x v="87"/>
    </i>
    <i>
      <x v="94"/>
    </i>
    <i>
      <x v="95"/>
    </i>
    <i>
      <x v="96"/>
    </i>
    <i>
      <x v="99"/>
    </i>
    <i>
      <x v="102"/>
    </i>
    <i>
      <x v="104"/>
    </i>
    <i>
      <x v="106"/>
    </i>
    <i>
      <x v="108"/>
    </i>
  </rowItems>
  <colFields count="1">
    <field x="6"/>
  </colFields>
  <colItems count="1">
    <i>
      <x/>
    </i>
  </colItems>
  <dataFields count="1">
    <dataField name="Sum of Discount" fld="5" baseField="0" baseItem="0" numFmtId="9"/>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660F3-2E16-4E80-9A73-0F5D3CB1F0CD}"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2">
    <pivotField showAll="0"/>
    <pivotField showAll="0"/>
    <pivotField showAll="0"/>
    <pivotField showAll="0"/>
    <pivotField showAll="0"/>
    <pivotField numFmtId="9" showAll="0"/>
    <pivotField showAll="0"/>
    <pivotField showAll="0"/>
    <pivotField dataField="1" showAll="0"/>
    <pivotField showAll="0"/>
    <pivotField showAll="0"/>
    <pivotField axis="axisRow" showAll="0">
      <items count="4">
        <item x="1"/>
        <item x="0"/>
        <item x="2"/>
        <item t="default"/>
      </items>
    </pivotField>
  </pivotFields>
  <rowFields count="1">
    <field x="11"/>
  </rowFields>
  <rowItems count="4">
    <i>
      <x/>
    </i>
    <i>
      <x v="1"/>
    </i>
    <i>
      <x v="2"/>
    </i>
    <i t="grand">
      <x/>
    </i>
  </rowItems>
  <colItems count="1">
    <i/>
  </colItems>
  <dataFields count="1">
    <dataField name="Count of Clean Review" fld="8" subtotal="count" baseField="11" baseItem="1"/>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44659C-BB96-405C-B022-3A3B14590A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3" firstHeaderRow="1" firstDataRow="1" firstDataCol="1"/>
  <pivotFields count="12">
    <pivotField axis="axisRow"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showAll="0"/>
    <pivotField numFmtId="9" showAll="0"/>
    <pivotField showAll="0">
      <items count="4">
        <item x="1"/>
        <item x="2"/>
        <item x="0"/>
        <item t="default"/>
      </items>
    </pivotField>
    <pivotField showAll="0"/>
    <pivotField dataField="1" showAll="0">
      <items count="25">
        <item x="21"/>
        <item x="6"/>
        <item x="15"/>
        <item x="12"/>
        <item x="8"/>
        <item x="19"/>
        <item x="17"/>
        <item x="2"/>
        <item x="16"/>
        <item x="23"/>
        <item x="22"/>
        <item x="5"/>
        <item x="1"/>
        <item x="13"/>
        <item x="7"/>
        <item x="20"/>
        <item x="10"/>
        <item x="3"/>
        <item x="9"/>
        <item x="4"/>
        <item x="11"/>
        <item x="0"/>
        <item x="18"/>
        <item x="14"/>
        <item t="default"/>
      </items>
    </pivotField>
    <pivotField showAll="0"/>
    <pivotField showAll="0"/>
    <pivotField showAll="0">
      <items count="5">
        <item x="1"/>
        <item h="1" x="0"/>
        <item h="1" x="3"/>
        <item h="1" x="2"/>
        <item t="default"/>
      </items>
    </pivotField>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Count of Clean Review" fld="8" subtotal="count" baseField="0" baseItem="0"/>
  </dataFields>
  <formats count="1">
    <format dxfId="7">
      <pivotArea dataOnly="0" fieldPosition="0">
        <references count="1">
          <reference field="0" count="1">
            <x v="9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B386B-5198-4ADA-8C19-8083857A03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showAll="0"/>
    <pivotField numFmtId="9" showAll="0"/>
    <pivotField showAll="0"/>
    <pivotField showAll="0"/>
    <pivotField showAll="0"/>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s>
  <rowFields count="1">
    <field x="0"/>
  </rowFields>
  <rowItems count="11">
    <i>
      <x v="22"/>
    </i>
    <i>
      <x v="40"/>
    </i>
    <i>
      <x v="44"/>
    </i>
    <i>
      <x v="52"/>
    </i>
    <i>
      <x v="57"/>
    </i>
    <i>
      <x v="65"/>
    </i>
    <i>
      <x v="68"/>
    </i>
    <i>
      <x v="70"/>
    </i>
    <i>
      <x v="87"/>
    </i>
    <i>
      <x v="90"/>
    </i>
    <i t="grand">
      <x/>
    </i>
  </rowItems>
  <colItems count="1">
    <i/>
  </colItems>
  <dataFields count="1">
    <dataField name="Max of Ratings2" fld="10" subtotal="max"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GreaterThan" evalOrder="-1" id="8" iMeasureFld="0">
      <autoFilter ref="A1">
        <filterColumn colId="0">
          <customFilters>
            <customFilter operator="greaterThan" val="4.7"/>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A163C6-27F3-4367-BC60-05720B1869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C36" firstHeaderRow="1" firstDataRow="1" firstDataCol="0"/>
  <pivotFields count="12">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showAll="0"/>
    <pivotField numFmtId="9" showAll="0"/>
    <pivotField showAll="0"/>
    <pivotField showAll="0"/>
    <pivotField showAll="0">
      <items count="25">
        <item x="21"/>
        <item x="6"/>
        <item x="15"/>
        <item x="12"/>
        <item x="8"/>
        <item x="19"/>
        <item x="17"/>
        <item x="2"/>
        <item x="16"/>
        <item x="23"/>
        <item x="22"/>
        <item x="5"/>
        <item x="1"/>
        <item x="13"/>
        <item x="7"/>
        <item x="20"/>
        <item x="10"/>
        <item x="3"/>
        <item x="9"/>
        <item x="4"/>
        <item x="11"/>
        <item x="0"/>
        <item x="18"/>
        <item x="14"/>
        <item t="default"/>
      </items>
    </pivotField>
    <pivotField showAll="0"/>
    <pivotField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9106ED-7C9B-4070-AAE4-1316651066E1}"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3:B14" firstHeaderRow="1" firstDataRow="1" firstDataCol="1"/>
  <pivotFields count="12">
    <pivotField axis="axisRow" showAll="0" measureFilter="1" nonAutoSortDefault="1">
      <items count="110">
        <item x="106"/>
        <item x="48"/>
        <item x="60"/>
        <item x="54"/>
        <item x="8"/>
        <item x="24"/>
        <item x="59"/>
        <item x="36"/>
        <item x="20"/>
        <item x="62"/>
        <item x="30"/>
        <item x="38"/>
        <item x="11"/>
        <item x="0"/>
        <item x="27"/>
        <item x="31"/>
        <item x="61"/>
        <item x="57"/>
        <item x="9"/>
        <item x="6"/>
        <item x="101"/>
        <item x="80"/>
        <item x="5"/>
        <item x="100"/>
        <item x="91"/>
        <item x="47"/>
        <item x="73"/>
        <item x="66"/>
        <item x="65"/>
        <item x="19"/>
        <item x="74"/>
        <item x="94"/>
        <item x="12"/>
        <item x="40"/>
        <item x="21"/>
        <item x="58"/>
        <item x="28"/>
        <item x="34"/>
        <item x="33"/>
        <item x="79"/>
        <item x="90"/>
        <item x="45"/>
        <item x="76"/>
        <item x="71"/>
        <item x="97"/>
        <item x="99"/>
        <item x="67"/>
        <item x="56"/>
        <item x="15"/>
        <item x="64"/>
        <item x="96"/>
        <item x="42"/>
        <item x="78"/>
        <item x="108"/>
        <item x="49"/>
        <item x="46"/>
        <item x="83"/>
        <item x="103"/>
        <item x="44"/>
        <item x="55"/>
        <item x="75"/>
        <item x="53"/>
        <item x="7"/>
        <item x="35"/>
        <item x="72"/>
        <item x="25"/>
        <item x="23"/>
        <item x="10"/>
        <item x="81"/>
        <item x="98"/>
        <item x="68"/>
        <item x="17"/>
        <item x="13"/>
        <item x="39"/>
        <item x="32"/>
        <item x="22"/>
        <item x="102"/>
        <item x="18"/>
        <item x="77"/>
        <item x="1"/>
        <item x="95"/>
        <item x="41"/>
        <item x="14"/>
        <item x="86"/>
        <item x="29"/>
        <item x="52"/>
        <item x="82"/>
        <item x="84"/>
        <item x="16"/>
        <item x="50"/>
        <item x="51"/>
        <item x="4"/>
        <item x="2"/>
        <item x="93"/>
        <item x="26"/>
        <item x="88"/>
        <item x="37"/>
        <item x="89"/>
        <item x="43"/>
        <item x="104"/>
        <item x="105"/>
        <item x="63"/>
        <item x="87"/>
        <item x="92"/>
        <item x="107"/>
        <item x="85"/>
        <item x="69"/>
        <item x="3"/>
        <item x="70"/>
        <item t="default"/>
      </items>
    </pivotField>
    <pivotField showAll="0"/>
    <pivotField showAll="0"/>
    <pivotField showAll="0"/>
    <pivotField showAll="0"/>
    <pivotField dataField="1" numFmtId="9" showAll="0"/>
    <pivotField showAll="0">
      <items count="4">
        <item x="1"/>
        <item x="2"/>
        <item x="0"/>
        <item t="default"/>
      </items>
    </pivotField>
    <pivotField showAll="0"/>
    <pivotField showAll="0"/>
    <pivotField showAll="0"/>
    <pivotField showAll="0">
      <items count="24">
        <item x="22"/>
        <item x="15"/>
        <item x="19"/>
        <item x="20"/>
        <item x="13"/>
        <item x="21"/>
        <item x="17"/>
        <item x="16"/>
        <item x="18"/>
        <item x="14"/>
        <item x="9"/>
        <item x="6"/>
        <item x="5"/>
        <item x="1"/>
        <item x="7"/>
        <item x="12"/>
        <item x="11"/>
        <item x="0"/>
        <item x="2"/>
        <item x="3"/>
        <item x="4"/>
        <item x="8"/>
        <item x="10"/>
        <item t="default"/>
      </items>
    </pivotField>
    <pivotField showAll="0">
      <items count="5">
        <item x="1"/>
        <item x="0"/>
        <item x="3"/>
        <item x="2"/>
        <item t="default"/>
      </items>
    </pivotField>
  </pivotFields>
  <rowFields count="1">
    <field x="0"/>
  </rowFields>
  <rowItems count="11">
    <i>
      <x/>
    </i>
    <i>
      <x v="1"/>
    </i>
    <i>
      <x v="2"/>
    </i>
    <i>
      <x v="3"/>
    </i>
    <i>
      <x v="4"/>
    </i>
    <i>
      <x v="5"/>
    </i>
    <i>
      <x v="6"/>
    </i>
    <i>
      <x v="7"/>
    </i>
    <i>
      <x v="8"/>
    </i>
    <i>
      <x v="9"/>
    </i>
    <i>
      <x v="10"/>
    </i>
  </rowItems>
  <colItems count="1">
    <i/>
  </colItems>
  <dataFields count="1">
    <dataField name="Max of Discount" fld="5" subtotal="max" baseField="0" baseItem="12" numFmtId="9"/>
  </dataFields>
  <chartFormats count="3">
    <chartFormat chart="14"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GreaterThan" evalOrder="-1" id="8" iMeasureFld="0">
      <autoFilter ref="A1">
        <filterColumn colId="0">
          <customFilters>
            <customFilter operator="greaterThan" val="0.5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85A29A-0563-4EF2-BC74-8C7266C7B6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7" firstHeaderRow="0" firstDataRow="1" firstDataCol="1"/>
  <pivotFields count="12">
    <pivotField showAll="0"/>
    <pivotField showAll="0"/>
    <pivotField showAll="0"/>
    <pivotField showAll="0"/>
    <pivotField showAll="0"/>
    <pivotField numFmtId="9" showAll="0"/>
    <pivotField axis="axisRow" showAll="0">
      <items count="4">
        <item x="1"/>
        <item x="2"/>
        <item x="0"/>
        <item t="default"/>
      </items>
    </pivotField>
    <pivotField showAll="0"/>
    <pivotField dataField="1" showAll="0">
      <items count="25">
        <item x="21"/>
        <item x="6"/>
        <item x="15"/>
        <item x="12"/>
        <item x="8"/>
        <item x="19"/>
        <item x="17"/>
        <item x="2"/>
        <item x="16"/>
        <item x="23"/>
        <item x="22"/>
        <item x="5"/>
        <item x="1"/>
        <item x="13"/>
        <item x="7"/>
        <item x="20"/>
        <item x="10"/>
        <item x="3"/>
        <item x="9"/>
        <item x="4"/>
        <item x="11"/>
        <item x="0"/>
        <item x="18"/>
        <item x="14"/>
        <item t="default"/>
      </items>
    </pivotField>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items count="5">
        <item x="1"/>
        <item h="1" x="0"/>
        <item h="1" x="3"/>
        <item h="1" x="2"/>
        <item t="default"/>
      </items>
    </pivotField>
  </pivotFields>
  <rowFields count="1">
    <field x="6"/>
  </rowFields>
  <rowItems count="4">
    <i>
      <x/>
    </i>
    <i>
      <x v="1"/>
    </i>
    <i>
      <x v="2"/>
    </i>
    <i t="grand">
      <x/>
    </i>
  </rowItems>
  <colFields count="1">
    <field x="-2"/>
  </colFields>
  <colItems count="2">
    <i>
      <x/>
    </i>
    <i i="1">
      <x v="1"/>
    </i>
  </colItems>
  <dataFields count="2">
    <dataField name="Average of Ratings2" fld="10" subtotal="average" baseField="6" baseItem="0"/>
    <dataField name="Count of Clean Review" fld="8" subtotal="count" baseField="6"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F94D77-67E5-429E-A877-EF82F1ADA23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2">
    <pivotField showAll="0"/>
    <pivotField showAll="0"/>
    <pivotField showAll="0"/>
    <pivotField showAll="0"/>
    <pivotField showAll="0"/>
    <pivotField numFmtId="9" showAll="0"/>
    <pivotField showAll="0"/>
    <pivotField showAll="0"/>
    <pivotField dataField="1" showAll="0"/>
    <pivotField showAll="0"/>
    <pivotField showAll="0"/>
    <pivotField axis="axisRow" showAll="0">
      <items count="4">
        <item x="1"/>
        <item x="0"/>
        <item x="2"/>
        <item t="default"/>
      </items>
    </pivotField>
  </pivotFields>
  <rowFields count="1">
    <field x="11"/>
  </rowFields>
  <rowItems count="4">
    <i>
      <x/>
    </i>
    <i>
      <x v="1"/>
    </i>
    <i>
      <x v="2"/>
    </i>
    <i t="grand">
      <x/>
    </i>
  </rowItems>
  <colItems count="1">
    <i/>
  </colItems>
  <dataFields count="1">
    <dataField name="Average of Clean Review" fld="8" subtotal="average" baseField="11" baseItem="0"/>
  </dataFields>
  <chartFormats count="8">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1" count="1" selected="0">
            <x v="0"/>
          </reference>
        </references>
      </pivotArea>
    </chartFormat>
    <chartFormat chart="9" format="7">
      <pivotArea type="data" outline="0" fieldPosition="0">
        <references count="2">
          <reference field="4294967294" count="1" selected="0">
            <x v="0"/>
          </reference>
          <reference field="11" count="1" selected="0">
            <x v="1"/>
          </reference>
        </references>
      </pivotArea>
    </chartFormat>
    <chartFormat chart="9" format="8">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F16AAE-F86C-4276-8645-CF93D91E2B16}"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Product">
  <location ref="A21:B58" firstHeaderRow="1" firstDataRow="2" firstDataCol="1"/>
  <pivotFields count="12">
    <pivotField axis="axisRow" showAll="0">
      <items count="58">
        <item x="36"/>
        <item x="11"/>
        <item x="0"/>
        <item x="26"/>
        <item x="29"/>
        <item x="40"/>
        <item x="9"/>
        <item x="6"/>
        <item x="5"/>
        <item x="45"/>
        <item x="44"/>
        <item x="19"/>
        <item x="20"/>
        <item x="12"/>
        <item x="37"/>
        <item x="27"/>
        <item x="32"/>
        <item x="31"/>
        <item x="39"/>
        <item x="50"/>
        <item x="46"/>
        <item x="15"/>
        <item x="43"/>
        <item x="53"/>
        <item x="34"/>
        <item x="7"/>
        <item x="33"/>
        <item x="51"/>
        <item x="24"/>
        <item x="28"/>
        <item x="22"/>
        <item x="10"/>
        <item x="54"/>
        <item x="41"/>
        <item x="55"/>
        <item x="47"/>
        <item x="23"/>
        <item x="17"/>
        <item x="13"/>
        <item x="8"/>
        <item x="30"/>
        <item x="21"/>
        <item x="18"/>
        <item x="52"/>
        <item x="1"/>
        <item x="14"/>
        <item x="38"/>
        <item x="16"/>
        <item x="4"/>
        <item x="2"/>
        <item x="25"/>
        <item x="35"/>
        <item x="42"/>
        <item x="56"/>
        <item x="48"/>
        <item x="3"/>
        <item x="49"/>
        <item t="default"/>
      </items>
    </pivotField>
    <pivotField showAll="0"/>
    <pivotField showAll="0"/>
    <pivotField showAll="0"/>
    <pivotField showAll="0"/>
    <pivotField numFmtId="9" showAll="0"/>
    <pivotField showAll="0">
      <items count="4">
        <item h="1" x="1"/>
        <item x="2"/>
        <item h="1" x="0"/>
        <item t="default"/>
      </items>
    </pivotField>
    <pivotField showAll="0"/>
    <pivotField showAll="0"/>
    <pivotField showAll="0"/>
    <pivotField dataField="1" showAll="0"/>
    <pivotField axis="axisCol" multipleItemSelectionAllowed="1" showAll="0">
      <items count="4">
        <item h="1" x="1"/>
        <item x="0"/>
        <item h="1" x="2"/>
        <item t="default"/>
      </items>
    </pivotField>
  </pivotFields>
  <rowFields count="1">
    <field x="0"/>
  </rowFields>
  <rowItems count="36">
    <i>
      <x/>
    </i>
    <i>
      <x v="1"/>
    </i>
    <i>
      <x v="2"/>
    </i>
    <i>
      <x v="4"/>
    </i>
    <i>
      <x v="7"/>
    </i>
    <i>
      <x v="8"/>
    </i>
    <i>
      <x v="11"/>
    </i>
    <i>
      <x v="13"/>
    </i>
    <i>
      <x v="15"/>
    </i>
    <i>
      <x v="16"/>
    </i>
    <i>
      <x v="17"/>
    </i>
    <i>
      <x v="21"/>
    </i>
    <i>
      <x v="23"/>
    </i>
    <i>
      <x v="24"/>
    </i>
    <i>
      <x v="25"/>
    </i>
    <i>
      <x v="26"/>
    </i>
    <i>
      <x v="28"/>
    </i>
    <i>
      <x v="29"/>
    </i>
    <i>
      <x v="30"/>
    </i>
    <i>
      <x v="31"/>
    </i>
    <i>
      <x v="32"/>
    </i>
    <i>
      <x v="34"/>
    </i>
    <i>
      <x v="36"/>
    </i>
    <i>
      <x v="37"/>
    </i>
    <i>
      <x v="38"/>
    </i>
    <i>
      <x v="39"/>
    </i>
    <i>
      <x v="40"/>
    </i>
    <i>
      <x v="41"/>
    </i>
    <i>
      <x v="42"/>
    </i>
    <i>
      <x v="44"/>
    </i>
    <i>
      <x v="45"/>
    </i>
    <i>
      <x v="47"/>
    </i>
    <i>
      <x v="48"/>
    </i>
    <i>
      <x v="49"/>
    </i>
    <i>
      <x v="51"/>
    </i>
    <i>
      <x v="55"/>
    </i>
  </rowItems>
  <colFields count="1">
    <field x="11"/>
  </colFields>
  <colItems count="1">
    <i>
      <x v="1"/>
    </i>
  </colItems>
  <dataFields count="1">
    <dataField name="Sum of Clean Ratings" fld="10" baseField="0" baseItem="0"/>
  </dataFields>
  <chartFormats count="3">
    <chartFormat chart="0" format="0" series="1">
      <pivotArea type="data" outline="0" fieldPosition="0"/>
    </chartFormat>
    <chartFormat chart="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Category1" xr10:uid="{A2CFB65E-9AD2-43E1-8752-61862CD96F4B}" sourceName="Discount Category">
  <pivotTables>
    <pivotTable tabId="12" name="PivotTable3"/>
    <pivotTable tabId="10" name="PivotTable1"/>
    <pivotTable tabId="4" name="PivotTable12"/>
  </pivotTables>
  <data>
    <tabular pivotCacheId="207165105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1" xr10:uid="{9C0D02E2-A389-49E6-BFA7-9249CF6E4647}" sourceName="Rating Category">
  <pivotTables>
    <pivotTable tabId="17" name="PivotTable1"/>
    <pivotTable tabId="9" name="PivotTable17"/>
  </pivotTables>
  <data>
    <tabular pivotCacheId="173148590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Category" xr10:uid="{73B4B3AC-FBB9-4265-8650-C62F8814B690}" cache="Slicer_Discount_Category1" caption="Discount Category"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xr10:uid="{291D4068-DE34-416A-A831-0E3256862C3D}" cache="Slicer_Rating_Category1" caption="Rating Category"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Category 1" xr10:uid="{2A1BA551-5859-481A-B215-4D879D0F0CE5}" cache="Slicer_Discount_Category1" caption="Discount Catego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1" xr10:uid="{723CBC7B-B78F-481A-BC7F-DC6AD1C53D63}" cache="Slicer_Rating_Category1" caption="Rating Category" style="SlicerStyleLigh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Category 2" xr10:uid="{D6AE8259-34A1-43CD-AFF5-45B672CC0848}" cache="Slicer_Discount_Category1" caption="Discount Category" style="SlicerStyleDark6" rowHeight="234950"/>
  <slicer name="Rating Category 2" xr10:uid="{D5C94ED3-D957-4184-85DB-D49A1673319C}" cache="Slicer_Rating_Category1" caption="Rating Category"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6AF6-2F95-42E0-A058-657D2FFE16DD}">
  <dimension ref="A1:M134"/>
  <sheetViews>
    <sheetView zoomScale="96" zoomScaleNormal="96" workbookViewId="0">
      <pane ySplit="1" topLeftCell="A12" activePane="bottomLeft" state="frozen"/>
      <selection pane="bottomLeft" activeCell="B12" sqref="B12"/>
    </sheetView>
  </sheetViews>
  <sheetFormatPr defaultRowHeight="14.4" x14ac:dyDescent="0.3"/>
  <cols>
    <col min="1" max="1" width="62" customWidth="1"/>
    <col min="2" max="2" width="15.109375" customWidth="1"/>
    <col min="3" max="3" width="11.77734375" customWidth="1"/>
    <col min="4" max="5" width="16.88671875" customWidth="1"/>
    <col min="6" max="6" width="18.77734375" customWidth="1"/>
    <col min="8" max="8" width="16.88671875" customWidth="1"/>
    <col min="9" max="9" width="10.109375" customWidth="1"/>
    <col min="10" max="10" width="17.21875" customWidth="1"/>
    <col min="11" max="11" width="15.21875" customWidth="1"/>
    <col min="13" max="13" width="21.6640625" customWidth="1"/>
  </cols>
  <sheetData>
    <row r="1" spans="1:13" x14ac:dyDescent="0.3">
      <c r="A1" t="s">
        <v>0</v>
      </c>
      <c r="B1" t="s">
        <v>1</v>
      </c>
      <c r="C1" s="2" t="s">
        <v>346</v>
      </c>
      <c r="D1" t="s">
        <v>2</v>
      </c>
      <c r="E1" s="2" t="s">
        <v>347</v>
      </c>
      <c r="F1" s="2" t="s">
        <v>362</v>
      </c>
      <c r="G1" t="s">
        <v>3</v>
      </c>
      <c r="H1" s="2" t="s">
        <v>323</v>
      </c>
      <c r="I1" t="s">
        <v>4</v>
      </c>
      <c r="J1" s="2" t="s">
        <v>335</v>
      </c>
      <c r="K1" t="s">
        <v>321</v>
      </c>
      <c r="L1" s="2" t="s">
        <v>345</v>
      </c>
      <c r="M1" s="2" t="s">
        <v>322</v>
      </c>
    </row>
    <row r="2" spans="1:13" x14ac:dyDescent="0.3">
      <c r="A2" t="s">
        <v>5</v>
      </c>
      <c r="B2" t="s">
        <v>6</v>
      </c>
      <c r="C2">
        <f t="shared" ref="C2:C33" si="0">VALUE(TRIM(SUBSTITUTE(SUBSTITUTE(B2,"KSh",""),",","")))</f>
        <v>950</v>
      </c>
      <c r="D2" t="s">
        <v>7</v>
      </c>
      <c r="E2">
        <f t="shared" ref="E2:E33" si="1">VALUE(TRIM(SUBSTITUTE(SUBSTITUTE(D2,"KSh",""),",","")))</f>
        <v>1525</v>
      </c>
      <c r="F2">
        <f>E2-C2</f>
        <v>575</v>
      </c>
      <c r="G2" s="1">
        <v>0.38</v>
      </c>
      <c r="H2" s="1" t="str">
        <f t="shared" ref="H2:H33" si="2">IF(G2&lt;20%, "Low Discount", IF(G2&lt;40%, "Medium Discount", "High Discount"))</f>
        <v>Medium Discount</v>
      </c>
      <c r="I2">
        <v>-2</v>
      </c>
      <c r="J2">
        <f>IF(ISNUMBER(I2), I2, "")</f>
        <v>-2</v>
      </c>
      <c r="K2" t="s">
        <v>8</v>
      </c>
      <c r="L2">
        <f>IF(K2="", "Unknown", IFERROR(VALUE(LEFT(K2, FIND(" ", K2)-1)), "Unknown"))</f>
        <v>4.5</v>
      </c>
      <c r="M2" t="str">
        <f>IF(L2="Unknown","Unrated",IF(L2&lt;3,"Poor",IF(L2&lt;4,"Average","Excellent")))</f>
        <v>Excellent</v>
      </c>
    </row>
    <row r="3" spans="1:13" x14ac:dyDescent="0.3">
      <c r="A3" t="s">
        <v>9</v>
      </c>
      <c r="B3" t="s">
        <v>10</v>
      </c>
      <c r="C3">
        <f t="shared" si="0"/>
        <v>527</v>
      </c>
      <c r="D3" t="s">
        <v>11</v>
      </c>
      <c r="E3">
        <f t="shared" si="1"/>
        <v>999</v>
      </c>
      <c r="F3">
        <f t="shared" ref="F3:F66" si="3">E3-C3</f>
        <v>472</v>
      </c>
      <c r="G3" s="1">
        <v>0.47</v>
      </c>
      <c r="H3" s="1" t="str">
        <f t="shared" si="2"/>
        <v>High Discount</v>
      </c>
      <c r="I3">
        <v>-14</v>
      </c>
      <c r="J3">
        <f t="shared" ref="J3:J66" si="4">IF(ISNUMBER(I3), I3, "")</f>
        <v>-14</v>
      </c>
      <c r="K3" t="s">
        <v>12</v>
      </c>
      <c r="L3">
        <f t="shared" ref="L3:L66" si="5">IF(K3="", "Unknown", IFERROR(VALUE(LEFT(K3, FIND(" ", K3)-1)), "Unknown"))</f>
        <v>4.0999999999999996</v>
      </c>
      <c r="M3" t="str">
        <f t="shared" ref="M3:M66" si="6">IF(L3="Unknown","Unrated",IF(L3&lt;3,"Poor",IF(L3&lt;4,"Average","Excellent")))</f>
        <v>Excellent</v>
      </c>
    </row>
    <row r="4" spans="1:13" x14ac:dyDescent="0.3">
      <c r="A4" t="s">
        <v>13</v>
      </c>
      <c r="B4" t="s">
        <v>14</v>
      </c>
      <c r="C4">
        <f t="shared" si="0"/>
        <v>2199</v>
      </c>
      <c r="D4" t="s">
        <v>15</v>
      </c>
      <c r="E4">
        <f t="shared" si="1"/>
        <v>2923</v>
      </c>
      <c r="F4">
        <f t="shared" si="3"/>
        <v>724</v>
      </c>
      <c r="G4" s="1">
        <v>0.25</v>
      </c>
      <c r="H4" s="1" t="str">
        <f t="shared" si="2"/>
        <v>Medium Discount</v>
      </c>
      <c r="I4">
        <v>-24</v>
      </c>
      <c r="J4">
        <f t="shared" si="4"/>
        <v>-24</v>
      </c>
      <c r="K4" t="s">
        <v>16</v>
      </c>
      <c r="L4">
        <f t="shared" si="5"/>
        <v>4.5999999999999996</v>
      </c>
      <c r="M4" t="str">
        <f t="shared" si="6"/>
        <v>Excellent</v>
      </c>
    </row>
    <row r="5" spans="1:13" x14ac:dyDescent="0.3">
      <c r="A5" t="s">
        <v>17</v>
      </c>
      <c r="B5" t="s">
        <v>18</v>
      </c>
      <c r="C5">
        <f t="shared" si="0"/>
        <v>1580</v>
      </c>
      <c r="D5" t="s">
        <v>19</v>
      </c>
      <c r="E5">
        <f t="shared" si="1"/>
        <v>2499</v>
      </c>
      <c r="F5">
        <f t="shared" si="3"/>
        <v>919</v>
      </c>
      <c r="G5" s="1">
        <v>0.37</v>
      </c>
      <c r="H5" s="1" t="str">
        <f t="shared" si="2"/>
        <v>Medium Discount</v>
      </c>
      <c r="I5">
        <v>-7</v>
      </c>
      <c r="J5">
        <f t="shared" si="4"/>
        <v>-7</v>
      </c>
      <c r="K5" t="s">
        <v>20</v>
      </c>
      <c r="L5">
        <f t="shared" si="5"/>
        <v>4.7</v>
      </c>
      <c r="M5" t="str">
        <f t="shared" si="6"/>
        <v>Excellent</v>
      </c>
    </row>
    <row r="6" spans="1:13" x14ac:dyDescent="0.3">
      <c r="A6" t="s">
        <v>21</v>
      </c>
      <c r="B6" t="s">
        <v>22</v>
      </c>
      <c r="C6">
        <f t="shared" si="0"/>
        <v>1740</v>
      </c>
      <c r="D6" t="s">
        <v>23</v>
      </c>
      <c r="E6">
        <f t="shared" si="1"/>
        <v>2356</v>
      </c>
      <c r="F6">
        <f t="shared" si="3"/>
        <v>616</v>
      </c>
      <c r="G6" s="1">
        <v>0.26</v>
      </c>
      <c r="H6" s="1" t="str">
        <f t="shared" si="2"/>
        <v>Medium Discount</v>
      </c>
      <c r="I6">
        <v>-5</v>
      </c>
      <c r="J6">
        <f t="shared" si="4"/>
        <v>-5</v>
      </c>
      <c r="K6" t="s">
        <v>24</v>
      </c>
      <c r="L6">
        <f t="shared" si="5"/>
        <v>4.8</v>
      </c>
      <c r="M6" t="str">
        <f t="shared" si="6"/>
        <v>Excellent</v>
      </c>
    </row>
    <row r="7" spans="1:13" x14ac:dyDescent="0.3">
      <c r="A7" t="s">
        <v>25</v>
      </c>
      <c r="B7" t="s">
        <v>26</v>
      </c>
      <c r="C7">
        <f t="shared" si="0"/>
        <v>2999</v>
      </c>
      <c r="D7" t="s">
        <v>27</v>
      </c>
      <c r="E7">
        <f t="shared" si="1"/>
        <v>3290</v>
      </c>
      <c r="F7">
        <f t="shared" si="3"/>
        <v>291</v>
      </c>
      <c r="G7" s="1">
        <v>0.09</v>
      </c>
      <c r="H7" s="1" t="str">
        <f t="shared" si="2"/>
        <v>Low Discount</v>
      </c>
      <c r="I7">
        <v>-15</v>
      </c>
      <c r="J7">
        <f t="shared" si="4"/>
        <v>-15</v>
      </c>
      <c r="K7" t="s">
        <v>28</v>
      </c>
      <c r="L7">
        <f t="shared" si="5"/>
        <v>4</v>
      </c>
      <c r="M7" t="str">
        <f t="shared" si="6"/>
        <v>Excellent</v>
      </c>
    </row>
    <row r="8" spans="1:13" x14ac:dyDescent="0.3">
      <c r="A8" t="s">
        <v>29</v>
      </c>
      <c r="B8" t="s">
        <v>30</v>
      </c>
      <c r="C8">
        <f t="shared" si="0"/>
        <v>2319</v>
      </c>
      <c r="D8" t="s">
        <v>31</v>
      </c>
      <c r="E8">
        <f t="shared" si="1"/>
        <v>3032</v>
      </c>
      <c r="F8">
        <f t="shared" si="3"/>
        <v>713</v>
      </c>
      <c r="G8" s="1">
        <v>0.24</v>
      </c>
      <c r="H8" s="1" t="str">
        <f t="shared" si="2"/>
        <v>Medium Discount</v>
      </c>
      <c r="I8">
        <v>-55</v>
      </c>
      <c r="J8">
        <f t="shared" si="4"/>
        <v>-55</v>
      </c>
      <c r="K8" t="s">
        <v>16</v>
      </c>
      <c r="L8">
        <f t="shared" si="5"/>
        <v>4.5999999999999996</v>
      </c>
      <c r="M8" t="str">
        <f t="shared" si="6"/>
        <v>Excellent</v>
      </c>
    </row>
    <row r="9" spans="1:13" x14ac:dyDescent="0.3">
      <c r="A9" t="s">
        <v>32</v>
      </c>
      <c r="B9" t="s">
        <v>33</v>
      </c>
      <c r="C9">
        <f t="shared" si="0"/>
        <v>988</v>
      </c>
      <c r="D9" t="s">
        <v>18</v>
      </c>
      <c r="E9">
        <f t="shared" si="1"/>
        <v>1580</v>
      </c>
      <c r="F9">
        <f t="shared" si="3"/>
        <v>592</v>
      </c>
      <c r="G9" s="1">
        <v>0.37</v>
      </c>
      <c r="H9" s="1" t="str">
        <f t="shared" si="2"/>
        <v>Medium Discount</v>
      </c>
      <c r="I9">
        <v>-2</v>
      </c>
      <c r="J9">
        <f t="shared" si="4"/>
        <v>-2</v>
      </c>
      <c r="K9" t="s">
        <v>28</v>
      </c>
      <c r="L9">
        <f t="shared" si="5"/>
        <v>4</v>
      </c>
      <c r="M9" t="str">
        <f t="shared" si="6"/>
        <v>Excellent</v>
      </c>
    </row>
    <row r="10" spans="1:13" x14ac:dyDescent="0.3">
      <c r="A10" t="s">
        <v>34</v>
      </c>
      <c r="B10" t="s">
        <v>35</v>
      </c>
      <c r="C10">
        <f t="shared" si="0"/>
        <v>1274</v>
      </c>
      <c r="D10" t="s">
        <v>36</v>
      </c>
      <c r="E10">
        <f t="shared" si="1"/>
        <v>2800</v>
      </c>
      <c r="F10">
        <f t="shared" si="3"/>
        <v>1526</v>
      </c>
      <c r="G10" s="1">
        <v>0.55000000000000004</v>
      </c>
      <c r="H10" s="1" t="str">
        <f t="shared" si="2"/>
        <v>High Discount</v>
      </c>
      <c r="I10">
        <v>-5</v>
      </c>
      <c r="J10">
        <f t="shared" si="4"/>
        <v>-5</v>
      </c>
      <c r="K10" t="s">
        <v>24</v>
      </c>
      <c r="L10">
        <f t="shared" si="5"/>
        <v>4.8</v>
      </c>
      <c r="M10" t="str">
        <f t="shared" si="6"/>
        <v>Excellent</v>
      </c>
    </row>
    <row r="11" spans="1:13" x14ac:dyDescent="0.3">
      <c r="A11" t="s">
        <v>37</v>
      </c>
      <c r="B11" t="s">
        <v>38</v>
      </c>
      <c r="C11">
        <f t="shared" si="0"/>
        <v>1600</v>
      </c>
      <c r="D11" t="s">
        <v>39</v>
      </c>
      <c r="E11">
        <f t="shared" si="1"/>
        <v>2929</v>
      </c>
      <c r="F11">
        <f t="shared" si="3"/>
        <v>1329</v>
      </c>
      <c r="G11" s="1">
        <v>0.45</v>
      </c>
      <c r="H11" s="1" t="str">
        <f t="shared" si="2"/>
        <v>High Discount</v>
      </c>
      <c r="I11">
        <v>-5</v>
      </c>
      <c r="J11">
        <f t="shared" si="4"/>
        <v>-5</v>
      </c>
      <c r="K11" t="s">
        <v>40</v>
      </c>
      <c r="L11">
        <f t="shared" si="5"/>
        <v>3.8</v>
      </c>
      <c r="M11" t="str">
        <f t="shared" si="6"/>
        <v>Average</v>
      </c>
    </row>
    <row r="12" spans="1:13" x14ac:dyDescent="0.3">
      <c r="A12" t="s">
        <v>41</v>
      </c>
      <c r="B12" t="s">
        <v>42</v>
      </c>
      <c r="C12">
        <f t="shared" si="0"/>
        <v>799</v>
      </c>
      <c r="D12" t="s">
        <v>11</v>
      </c>
      <c r="E12">
        <f t="shared" si="1"/>
        <v>999</v>
      </c>
      <c r="F12">
        <f t="shared" si="3"/>
        <v>200</v>
      </c>
      <c r="G12" s="1">
        <v>0.2</v>
      </c>
      <c r="H12" s="1" t="str">
        <f t="shared" si="2"/>
        <v>Medium Discount</v>
      </c>
      <c r="I12">
        <v>-12</v>
      </c>
      <c r="J12">
        <f t="shared" si="4"/>
        <v>-12</v>
      </c>
      <c r="K12" t="s">
        <v>12</v>
      </c>
      <c r="L12">
        <f t="shared" si="5"/>
        <v>4.0999999999999996</v>
      </c>
      <c r="M12" t="str">
        <f t="shared" si="6"/>
        <v>Excellent</v>
      </c>
    </row>
    <row r="13" spans="1:13" x14ac:dyDescent="0.3">
      <c r="A13" t="s">
        <v>43</v>
      </c>
      <c r="B13" t="s">
        <v>44</v>
      </c>
      <c r="C13">
        <f t="shared" si="0"/>
        <v>990</v>
      </c>
      <c r="D13" t="s">
        <v>45</v>
      </c>
      <c r="E13">
        <f t="shared" si="1"/>
        <v>1500</v>
      </c>
      <c r="F13">
        <f t="shared" si="3"/>
        <v>510</v>
      </c>
      <c r="G13" s="1">
        <v>0.34</v>
      </c>
      <c r="H13" s="1" t="str">
        <f t="shared" si="2"/>
        <v>Medium Discount</v>
      </c>
      <c r="I13">
        <v>-39</v>
      </c>
      <c r="J13">
        <f t="shared" si="4"/>
        <v>-39</v>
      </c>
      <c r="K13" t="s">
        <v>20</v>
      </c>
      <c r="L13">
        <f t="shared" si="5"/>
        <v>4.7</v>
      </c>
      <c r="M13" t="str">
        <f t="shared" si="6"/>
        <v>Excellent</v>
      </c>
    </row>
    <row r="14" spans="1:13" x14ac:dyDescent="0.3">
      <c r="A14" t="s">
        <v>46</v>
      </c>
      <c r="B14" t="s">
        <v>47</v>
      </c>
      <c r="C14">
        <f t="shared" si="0"/>
        <v>552</v>
      </c>
      <c r="D14" t="s">
        <v>48</v>
      </c>
      <c r="E14">
        <f t="shared" si="1"/>
        <v>1035</v>
      </c>
      <c r="F14">
        <f t="shared" si="3"/>
        <v>483</v>
      </c>
      <c r="G14" s="1">
        <v>0.47</v>
      </c>
      <c r="H14" s="1" t="str">
        <f t="shared" si="2"/>
        <v>High Discount</v>
      </c>
      <c r="I14">
        <v>-12</v>
      </c>
      <c r="J14">
        <f t="shared" si="4"/>
        <v>-12</v>
      </c>
      <c r="K14" t="s">
        <v>24</v>
      </c>
      <c r="L14">
        <f t="shared" si="5"/>
        <v>4.8</v>
      </c>
      <c r="M14" t="str">
        <f t="shared" si="6"/>
        <v>Excellent</v>
      </c>
    </row>
    <row r="15" spans="1:13" x14ac:dyDescent="0.3">
      <c r="A15" t="s">
        <v>49</v>
      </c>
      <c r="B15" t="s">
        <v>50</v>
      </c>
      <c r="C15">
        <f t="shared" si="0"/>
        <v>501</v>
      </c>
      <c r="D15" t="s">
        <v>51</v>
      </c>
      <c r="E15">
        <f t="shared" si="1"/>
        <v>860</v>
      </c>
      <c r="F15">
        <f t="shared" si="3"/>
        <v>359</v>
      </c>
      <c r="G15" s="1">
        <v>0.42</v>
      </c>
      <c r="H15" s="1" t="str">
        <f t="shared" si="2"/>
        <v>High Discount</v>
      </c>
      <c r="I15">
        <v>-6</v>
      </c>
      <c r="J15">
        <f t="shared" si="4"/>
        <v>-6</v>
      </c>
      <c r="K15" t="s">
        <v>8</v>
      </c>
      <c r="L15">
        <f t="shared" si="5"/>
        <v>4.5</v>
      </c>
      <c r="M15" t="str">
        <f t="shared" si="6"/>
        <v>Excellent</v>
      </c>
    </row>
    <row r="16" spans="1:13" x14ac:dyDescent="0.3">
      <c r="A16" t="s">
        <v>52</v>
      </c>
      <c r="B16" t="s">
        <v>53</v>
      </c>
      <c r="C16">
        <f t="shared" si="0"/>
        <v>1680</v>
      </c>
      <c r="D16" t="s">
        <v>19</v>
      </c>
      <c r="E16">
        <f t="shared" si="1"/>
        <v>2499</v>
      </c>
      <c r="F16">
        <f t="shared" si="3"/>
        <v>819</v>
      </c>
      <c r="G16" s="1">
        <v>0.33</v>
      </c>
      <c r="H16" s="1" t="str">
        <f t="shared" si="2"/>
        <v>Medium Discount</v>
      </c>
      <c r="I16">
        <v>-9</v>
      </c>
      <c r="J16">
        <f t="shared" si="4"/>
        <v>-9</v>
      </c>
      <c r="K16" t="s">
        <v>54</v>
      </c>
      <c r="L16">
        <f t="shared" si="5"/>
        <v>4.2</v>
      </c>
      <c r="M16" t="str">
        <f t="shared" si="6"/>
        <v>Excellent</v>
      </c>
    </row>
    <row r="17" spans="1:13" x14ac:dyDescent="0.3">
      <c r="A17" t="s">
        <v>55</v>
      </c>
      <c r="B17" t="s">
        <v>56</v>
      </c>
      <c r="C17">
        <f t="shared" si="0"/>
        <v>332</v>
      </c>
      <c r="D17" t="s">
        <v>57</v>
      </c>
      <c r="E17">
        <f t="shared" si="1"/>
        <v>684</v>
      </c>
      <c r="F17">
        <f t="shared" si="3"/>
        <v>352</v>
      </c>
      <c r="G17" s="1">
        <v>0.51</v>
      </c>
      <c r="H17" s="1" t="str">
        <f t="shared" si="2"/>
        <v>High Discount</v>
      </c>
      <c r="I17">
        <v>-2</v>
      </c>
      <c r="J17">
        <f t="shared" si="4"/>
        <v>-2</v>
      </c>
      <c r="K17" t="s">
        <v>58</v>
      </c>
      <c r="L17">
        <f t="shared" si="5"/>
        <v>5</v>
      </c>
      <c r="M17" t="str">
        <f t="shared" si="6"/>
        <v>Excellent</v>
      </c>
    </row>
    <row r="18" spans="1:13" x14ac:dyDescent="0.3">
      <c r="A18" t="s">
        <v>59</v>
      </c>
      <c r="B18" t="s">
        <v>60</v>
      </c>
      <c r="C18">
        <f t="shared" si="0"/>
        <v>195</v>
      </c>
      <c r="D18" t="s">
        <v>61</v>
      </c>
      <c r="E18">
        <f t="shared" si="1"/>
        <v>360</v>
      </c>
      <c r="F18">
        <f t="shared" si="3"/>
        <v>165</v>
      </c>
      <c r="G18" s="1">
        <v>0.46</v>
      </c>
      <c r="H18" s="1" t="str">
        <f t="shared" si="2"/>
        <v>High Discount</v>
      </c>
      <c r="I18">
        <v>-2</v>
      </c>
      <c r="J18">
        <f t="shared" si="4"/>
        <v>-2</v>
      </c>
      <c r="K18" t="s">
        <v>58</v>
      </c>
      <c r="L18">
        <f t="shared" si="5"/>
        <v>5</v>
      </c>
      <c r="M18" t="str">
        <f t="shared" si="6"/>
        <v>Excellent</v>
      </c>
    </row>
    <row r="19" spans="1:13" x14ac:dyDescent="0.3">
      <c r="A19" t="s">
        <v>62</v>
      </c>
      <c r="B19" t="s">
        <v>63</v>
      </c>
      <c r="C19">
        <f t="shared" si="0"/>
        <v>2025</v>
      </c>
      <c r="D19" t="s">
        <v>64</v>
      </c>
      <c r="E19">
        <f t="shared" si="1"/>
        <v>3971</v>
      </c>
      <c r="F19">
        <f t="shared" si="3"/>
        <v>1946</v>
      </c>
      <c r="G19" s="1">
        <v>0.49</v>
      </c>
      <c r="H19" s="1" t="str">
        <f t="shared" si="2"/>
        <v>High Discount</v>
      </c>
      <c r="I19">
        <v>-3</v>
      </c>
      <c r="J19">
        <f t="shared" si="4"/>
        <v>-3</v>
      </c>
      <c r="K19" t="s">
        <v>58</v>
      </c>
      <c r="L19">
        <f t="shared" si="5"/>
        <v>5</v>
      </c>
      <c r="M19" t="str">
        <f t="shared" si="6"/>
        <v>Excellent</v>
      </c>
    </row>
    <row r="20" spans="1:13" x14ac:dyDescent="0.3">
      <c r="A20" t="s">
        <v>65</v>
      </c>
      <c r="B20" t="s">
        <v>26</v>
      </c>
      <c r="C20">
        <f t="shared" si="0"/>
        <v>2999</v>
      </c>
      <c r="D20" t="s">
        <v>66</v>
      </c>
      <c r="E20">
        <f t="shared" si="1"/>
        <v>3699</v>
      </c>
      <c r="F20">
        <f t="shared" si="3"/>
        <v>700</v>
      </c>
      <c r="G20" s="1">
        <v>0.19</v>
      </c>
      <c r="H20" s="1" t="str">
        <f t="shared" si="2"/>
        <v>Low Discount</v>
      </c>
      <c r="I20">
        <v>-5</v>
      </c>
      <c r="J20">
        <f t="shared" si="4"/>
        <v>-5</v>
      </c>
      <c r="K20" t="s">
        <v>16</v>
      </c>
      <c r="L20">
        <f t="shared" si="5"/>
        <v>4.5999999999999996</v>
      </c>
      <c r="M20" t="str">
        <f t="shared" si="6"/>
        <v>Excellent</v>
      </c>
    </row>
    <row r="21" spans="1:13" x14ac:dyDescent="0.3">
      <c r="A21" t="s">
        <v>67</v>
      </c>
      <c r="B21" t="s">
        <v>68</v>
      </c>
      <c r="C21">
        <f t="shared" si="0"/>
        <v>998</v>
      </c>
      <c r="D21" t="s">
        <v>69</v>
      </c>
      <c r="E21">
        <f t="shared" si="1"/>
        <v>1966</v>
      </c>
      <c r="F21">
        <f t="shared" si="3"/>
        <v>968</v>
      </c>
      <c r="G21" s="1">
        <v>0.49</v>
      </c>
      <c r="H21" s="1" t="str">
        <f t="shared" si="2"/>
        <v>High Discount</v>
      </c>
      <c r="I21">
        <v>-44</v>
      </c>
      <c r="J21">
        <f t="shared" si="4"/>
        <v>-44</v>
      </c>
      <c r="K21" t="s">
        <v>16</v>
      </c>
      <c r="L21">
        <f t="shared" si="5"/>
        <v>4.5999999999999996</v>
      </c>
      <c r="M21" t="str">
        <f t="shared" si="6"/>
        <v>Excellent</v>
      </c>
    </row>
    <row r="22" spans="1:13" x14ac:dyDescent="0.3">
      <c r="A22" t="s">
        <v>70</v>
      </c>
      <c r="B22" t="s">
        <v>71</v>
      </c>
      <c r="C22">
        <f t="shared" si="0"/>
        <v>38</v>
      </c>
      <c r="D22" t="s">
        <v>72</v>
      </c>
      <c r="E22">
        <f t="shared" si="1"/>
        <v>80</v>
      </c>
      <c r="F22">
        <f t="shared" si="3"/>
        <v>42</v>
      </c>
      <c r="G22" s="1">
        <v>0.53</v>
      </c>
      <c r="H22" s="1" t="str">
        <f t="shared" si="2"/>
        <v>High Discount</v>
      </c>
      <c r="I22">
        <v>-13</v>
      </c>
      <c r="J22">
        <f t="shared" si="4"/>
        <v>-13</v>
      </c>
      <c r="K22" t="s">
        <v>73</v>
      </c>
      <c r="L22">
        <f t="shared" si="5"/>
        <v>3.3</v>
      </c>
      <c r="M22" t="str">
        <f t="shared" si="6"/>
        <v>Average</v>
      </c>
    </row>
    <row r="23" spans="1:13" x14ac:dyDescent="0.3">
      <c r="A23" t="s">
        <v>74</v>
      </c>
      <c r="B23" t="s">
        <v>75</v>
      </c>
      <c r="C23">
        <f t="shared" si="0"/>
        <v>1860</v>
      </c>
      <c r="D23" t="s">
        <v>76</v>
      </c>
      <c r="E23">
        <f t="shared" si="1"/>
        <v>3220</v>
      </c>
      <c r="F23">
        <f t="shared" si="3"/>
        <v>1360</v>
      </c>
      <c r="G23" s="1">
        <v>0.42</v>
      </c>
      <c r="H23" s="1" t="str">
        <f t="shared" si="2"/>
        <v>High Discount</v>
      </c>
      <c r="I23" t="s">
        <v>320</v>
      </c>
      <c r="J23" t="str">
        <f t="shared" si="4"/>
        <v/>
      </c>
      <c r="K23" t="s">
        <v>320</v>
      </c>
      <c r="L23" t="str">
        <f t="shared" si="5"/>
        <v>Unknown</v>
      </c>
      <c r="M23" t="str">
        <f t="shared" si="6"/>
        <v>Unrated</v>
      </c>
    </row>
    <row r="24" spans="1:13" x14ac:dyDescent="0.3">
      <c r="A24" t="s">
        <v>77</v>
      </c>
      <c r="B24" t="s">
        <v>78</v>
      </c>
      <c r="C24">
        <f t="shared" si="0"/>
        <v>880</v>
      </c>
      <c r="D24" t="s">
        <v>79</v>
      </c>
      <c r="E24">
        <f t="shared" si="1"/>
        <v>1350</v>
      </c>
      <c r="F24">
        <f t="shared" si="3"/>
        <v>470</v>
      </c>
      <c r="G24" s="1">
        <v>0.35</v>
      </c>
      <c r="H24" s="1" t="str">
        <f t="shared" si="2"/>
        <v>Medium Discount</v>
      </c>
      <c r="I24">
        <v>-6</v>
      </c>
      <c r="J24">
        <f t="shared" si="4"/>
        <v>-6</v>
      </c>
      <c r="K24" t="s">
        <v>28</v>
      </c>
      <c r="L24">
        <f t="shared" si="5"/>
        <v>4</v>
      </c>
      <c r="M24" t="str">
        <f t="shared" si="6"/>
        <v>Excellent</v>
      </c>
    </row>
    <row r="25" spans="1:13" x14ac:dyDescent="0.3">
      <c r="A25" t="s">
        <v>80</v>
      </c>
      <c r="B25" t="s">
        <v>81</v>
      </c>
      <c r="C25">
        <f t="shared" si="0"/>
        <v>1650</v>
      </c>
      <c r="D25" t="s">
        <v>82</v>
      </c>
      <c r="E25">
        <f t="shared" si="1"/>
        <v>2150</v>
      </c>
      <c r="F25">
        <f t="shared" si="3"/>
        <v>500</v>
      </c>
      <c r="G25" s="1">
        <v>0.23</v>
      </c>
      <c r="H25" s="1" t="str">
        <f t="shared" si="2"/>
        <v>Medium Discount</v>
      </c>
      <c r="I25">
        <v>-14</v>
      </c>
      <c r="J25">
        <f t="shared" si="4"/>
        <v>-14</v>
      </c>
      <c r="K25" t="s">
        <v>83</v>
      </c>
      <c r="L25">
        <f t="shared" si="5"/>
        <v>4.4000000000000004</v>
      </c>
      <c r="M25" t="str">
        <f t="shared" si="6"/>
        <v>Excellent</v>
      </c>
    </row>
    <row r="26" spans="1:13" x14ac:dyDescent="0.3">
      <c r="A26" t="s">
        <v>84</v>
      </c>
      <c r="B26" t="s">
        <v>85</v>
      </c>
      <c r="C26">
        <f t="shared" si="0"/>
        <v>2048</v>
      </c>
      <c r="D26" t="s">
        <v>86</v>
      </c>
      <c r="E26">
        <f t="shared" si="1"/>
        <v>4500</v>
      </c>
      <c r="F26">
        <f t="shared" si="3"/>
        <v>2452</v>
      </c>
      <c r="G26" s="1">
        <v>0.54</v>
      </c>
      <c r="H26" s="1" t="str">
        <f t="shared" si="2"/>
        <v>High Discount</v>
      </c>
      <c r="I26">
        <v>-7</v>
      </c>
      <c r="J26">
        <f t="shared" si="4"/>
        <v>-7</v>
      </c>
      <c r="K26" t="s">
        <v>87</v>
      </c>
      <c r="L26">
        <f t="shared" si="5"/>
        <v>4.3</v>
      </c>
      <c r="M26" t="str">
        <f t="shared" si="6"/>
        <v>Excellent</v>
      </c>
    </row>
    <row r="27" spans="1:13" x14ac:dyDescent="0.3">
      <c r="A27" t="s">
        <v>88</v>
      </c>
      <c r="B27" t="s">
        <v>89</v>
      </c>
      <c r="C27">
        <f t="shared" si="0"/>
        <v>420</v>
      </c>
      <c r="D27" t="s">
        <v>90</v>
      </c>
      <c r="E27">
        <f t="shared" si="1"/>
        <v>647</v>
      </c>
      <c r="F27">
        <f t="shared" si="3"/>
        <v>227</v>
      </c>
      <c r="G27" s="1">
        <v>0.35</v>
      </c>
      <c r="H27" s="1" t="str">
        <f t="shared" si="2"/>
        <v>Medium Discount</v>
      </c>
      <c r="I27">
        <v>-49</v>
      </c>
      <c r="J27">
        <f t="shared" si="4"/>
        <v>-49</v>
      </c>
      <c r="K27" t="s">
        <v>16</v>
      </c>
      <c r="L27">
        <f t="shared" si="5"/>
        <v>4.5999999999999996</v>
      </c>
      <c r="M27" t="str">
        <f t="shared" si="6"/>
        <v>Excellent</v>
      </c>
    </row>
    <row r="28" spans="1:13" x14ac:dyDescent="0.3">
      <c r="A28" t="s">
        <v>91</v>
      </c>
      <c r="B28" t="s">
        <v>92</v>
      </c>
      <c r="C28">
        <f t="shared" si="0"/>
        <v>2880</v>
      </c>
      <c r="D28" t="s">
        <v>93</v>
      </c>
      <c r="E28">
        <f t="shared" si="1"/>
        <v>3520</v>
      </c>
      <c r="F28">
        <f t="shared" si="3"/>
        <v>640</v>
      </c>
      <c r="G28" s="1">
        <v>0.18</v>
      </c>
      <c r="H28" s="1" t="str">
        <f t="shared" si="2"/>
        <v>Low Discount</v>
      </c>
      <c r="I28">
        <v>-12</v>
      </c>
      <c r="J28">
        <f t="shared" si="4"/>
        <v>-12</v>
      </c>
      <c r="K28" t="s">
        <v>40</v>
      </c>
      <c r="L28">
        <f t="shared" si="5"/>
        <v>3.8</v>
      </c>
      <c r="M28" t="str">
        <f t="shared" si="6"/>
        <v>Average</v>
      </c>
    </row>
    <row r="29" spans="1:13" x14ac:dyDescent="0.3">
      <c r="A29" t="s">
        <v>94</v>
      </c>
      <c r="B29" t="s">
        <v>79</v>
      </c>
      <c r="C29">
        <f t="shared" si="0"/>
        <v>1350</v>
      </c>
      <c r="D29" t="s">
        <v>95</v>
      </c>
      <c r="E29">
        <f t="shared" si="1"/>
        <v>1990</v>
      </c>
      <c r="F29">
        <f t="shared" si="3"/>
        <v>640</v>
      </c>
      <c r="G29" s="1">
        <v>0.32</v>
      </c>
      <c r="H29" s="1" t="str">
        <f t="shared" si="2"/>
        <v>Medium Discount</v>
      </c>
      <c r="I29">
        <v>-13</v>
      </c>
      <c r="J29">
        <f t="shared" si="4"/>
        <v>-13</v>
      </c>
      <c r="K29" t="s">
        <v>40</v>
      </c>
      <c r="L29">
        <f t="shared" si="5"/>
        <v>3.8</v>
      </c>
      <c r="M29" t="str">
        <f t="shared" si="6"/>
        <v>Average</v>
      </c>
    </row>
    <row r="30" spans="1:13" x14ac:dyDescent="0.3">
      <c r="A30" t="s">
        <v>96</v>
      </c>
      <c r="B30" t="s">
        <v>97</v>
      </c>
      <c r="C30">
        <f t="shared" si="0"/>
        <v>1758</v>
      </c>
      <c r="D30" t="s">
        <v>19</v>
      </c>
      <c r="E30">
        <f t="shared" si="1"/>
        <v>2499</v>
      </c>
      <c r="F30">
        <f t="shared" si="3"/>
        <v>741</v>
      </c>
      <c r="G30" s="1">
        <v>0.3</v>
      </c>
      <c r="H30" s="1" t="str">
        <f t="shared" si="2"/>
        <v>Medium Discount</v>
      </c>
      <c r="I30">
        <v>-20</v>
      </c>
      <c r="J30">
        <f t="shared" si="4"/>
        <v>-20</v>
      </c>
      <c r="K30" t="s">
        <v>12</v>
      </c>
      <c r="L30">
        <f t="shared" si="5"/>
        <v>4.0999999999999996</v>
      </c>
      <c r="M30" t="str">
        <f t="shared" si="6"/>
        <v>Excellent</v>
      </c>
    </row>
    <row r="31" spans="1:13" x14ac:dyDescent="0.3">
      <c r="A31" t="s">
        <v>98</v>
      </c>
      <c r="B31" t="s">
        <v>99</v>
      </c>
      <c r="C31">
        <f t="shared" si="0"/>
        <v>2200</v>
      </c>
      <c r="D31" t="s">
        <v>100</v>
      </c>
      <c r="E31">
        <f t="shared" si="1"/>
        <v>4080</v>
      </c>
      <c r="F31">
        <f t="shared" si="3"/>
        <v>1880</v>
      </c>
      <c r="G31" s="1">
        <v>0.46</v>
      </c>
      <c r="H31" s="1" t="str">
        <f t="shared" si="2"/>
        <v>High Discount</v>
      </c>
      <c r="I31" t="s">
        <v>320</v>
      </c>
      <c r="J31" t="str">
        <f t="shared" si="4"/>
        <v/>
      </c>
      <c r="K31" t="s">
        <v>320</v>
      </c>
      <c r="L31" t="str">
        <f t="shared" si="5"/>
        <v>Unknown</v>
      </c>
      <c r="M31" t="str">
        <f t="shared" si="6"/>
        <v>Unrated</v>
      </c>
    </row>
    <row r="32" spans="1:13" x14ac:dyDescent="0.3">
      <c r="A32" t="s">
        <v>101</v>
      </c>
      <c r="B32" t="s">
        <v>102</v>
      </c>
      <c r="C32">
        <f t="shared" si="0"/>
        <v>185</v>
      </c>
      <c r="D32" t="s">
        <v>103</v>
      </c>
      <c r="E32">
        <f t="shared" si="1"/>
        <v>382</v>
      </c>
      <c r="F32">
        <f t="shared" si="3"/>
        <v>197</v>
      </c>
      <c r="G32" s="1">
        <v>0.52</v>
      </c>
      <c r="H32" s="1" t="str">
        <f t="shared" si="2"/>
        <v>High Discount</v>
      </c>
      <c r="I32">
        <v>-9</v>
      </c>
      <c r="J32">
        <f t="shared" si="4"/>
        <v>-9</v>
      </c>
      <c r="K32" t="s">
        <v>87</v>
      </c>
      <c r="L32">
        <f t="shared" si="5"/>
        <v>4.3</v>
      </c>
      <c r="M32" t="str">
        <f t="shared" si="6"/>
        <v>Excellent</v>
      </c>
    </row>
    <row r="33" spans="1:13" x14ac:dyDescent="0.3">
      <c r="A33" t="s">
        <v>104</v>
      </c>
      <c r="B33" t="s">
        <v>105</v>
      </c>
      <c r="C33">
        <f t="shared" si="0"/>
        <v>980</v>
      </c>
      <c r="D33" t="s">
        <v>106</v>
      </c>
      <c r="E33">
        <f t="shared" si="1"/>
        <v>1490</v>
      </c>
      <c r="F33">
        <f t="shared" si="3"/>
        <v>510</v>
      </c>
      <c r="G33" s="1">
        <v>0.34</v>
      </c>
      <c r="H33" s="1" t="str">
        <f t="shared" si="2"/>
        <v>Medium Discount</v>
      </c>
      <c r="I33">
        <v>-12</v>
      </c>
      <c r="J33">
        <f t="shared" si="4"/>
        <v>-12</v>
      </c>
      <c r="K33" t="s">
        <v>20</v>
      </c>
      <c r="L33">
        <f t="shared" si="5"/>
        <v>4.7</v>
      </c>
      <c r="M33" t="str">
        <f t="shared" si="6"/>
        <v>Excellent</v>
      </c>
    </row>
    <row r="34" spans="1:13" x14ac:dyDescent="0.3">
      <c r="A34" t="s">
        <v>107</v>
      </c>
      <c r="B34" t="s">
        <v>108</v>
      </c>
      <c r="C34">
        <f t="shared" ref="C34:C65" si="7">VALUE(TRIM(SUBSTITUTE(SUBSTITUTE(B34,"KSh",""),",","")))</f>
        <v>1820</v>
      </c>
      <c r="D34" t="s">
        <v>109</v>
      </c>
      <c r="E34">
        <f t="shared" ref="E34:E65" si="8">VALUE(TRIM(SUBSTITUTE(SUBSTITUTE(D34,"KSh",""),",","")))</f>
        <v>3490</v>
      </c>
      <c r="F34">
        <f t="shared" si="3"/>
        <v>1670</v>
      </c>
      <c r="G34" s="1">
        <v>0.48</v>
      </c>
      <c r="H34" s="1" t="str">
        <f t="shared" ref="H34:H65" si="9">IF(G34&lt;20%, "Low Discount", IF(G34&lt;40%, "Medium Discount", "High Discount"))</f>
        <v>High Discount</v>
      </c>
      <c r="I34">
        <v>-9</v>
      </c>
      <c r="J34">
        <f t="shared" si="4"/>
        <v>-9</v>
      </c>
      <c r="K34" t="s">
        <v>87</v>
      </c>
      <c r="L34">
        <f t="shared" si="5"/>
        <v>4.3</v>
      </c>
      <c r="M34" t="str">
        <f t="shared" si="6"/>
        <v>Excellent</v>
      </c>
    </row>
    <row r="35" spans="1:13" x14ac:dyDescent="0.3">
      <c r="A35" t="s">
        <v>110</v>
      </c>
      <c r="B35" t="s">
        <v>111</v>
      </c>
      <c r="C35">
        <f t="shared" si="7"/>
        <v>1940</v>
      </c>
      <c r="D35" t="s">
        <v>112</v>
      </c>
      <c r="E35">
        <f t="shared" si="8"/>
        <v>2650</v>
      </c>
      <c r="F35">
        <f t="shared" si="3"/>
        <v>710</v>
      </c>
      <c r="G35" s="1">
        <v>0.27</v>
      </c>
      <c r="H35" s="1" t="str">
        <f t="shared" si="9"/>
        <v>Medium Discount</v>
      </c>
      <c r="I35">
        <v>-20</v>
      </c>
      <c r="J35">
        <f t="shared" si="4"/>
        <v>-20</v>
      </c>
      <c r="K35" t="s">
        <v>20</v>
      </c>
      <c r="L35">
        <f t="shared" si="5"/>
        <v>4.7</v>
      </c>
      <c r="M35" t="str">
        <f t="shared" si="6"/>
        <v>Excellent</v>
      </c>
    </row>
    <row r="36" spans="1:13" x14ac:dyDescent="0.3">
      <c r="A36" t="s">
        <v>113</v>
      </c>
      <c r="B36" t="s">
        <v>114</v>
      </c>
      <c r="C36">
        <f t="shared" si="7"/>
        <v>1980</v>
      </c>
      <c r="D36" t="s">
        <v>115</v>
      </c>
      <c r="E36">
        <f t="shared" si="8"/>
        <v>2699</v>
      </c>
      <c r="F36">
        <f t="shared" si="3"/>
        <v>719</v>
      </c>
      <c r="G36" s="1">
        <v>0.27</v>
      </c>
      <c r="H36" s="1" t="str">
        <f t="shared" si="9"/>
        <v>Medium Discount</v>
      </c>
      <c r="I36">
        <v>-32</v>
      </c>
      <c r="J36">
        <f t="shared" si="4"/>
        <v>-32</v>
      </c>
      <c r="K36" t="s">
        <v>8</v>
      </c>
      <c r="L36">
        <f t="shared" si="5"/>
        <v>4.5</v>
      </c>
      <c r="M36" t="str">
        <f t="shared" si="6"/>
        <v>Excellent</v>
      </c>
    </row>
    <row r="37" spans="1:13" x14ac:dyDescent="0.3">
      <c r="A37" t="s">
        <v>116</v>
      </c>
      <c r="B37" t="s">
        <v>117</v>
      </c>
      <c r="C37">
        <f t="shared" si="7"/>
        <v>1620</v>
      </c>
      <c r="D37" t="s">
        <v>118</v>
      </c>
      <c r="E37">
        <f t="shared" si="8"/>
        <v>2690</v>
      </c>
      <c r="F37">
        <f t="shared" si="3"/>
        <v>1070</v>
      </c>
      <c r="G37" s="1">
        <v>0.4</v>
      </c>
      <c r="H37" s="1" t="str">
        <f t="shared" si="9"/>
        <v>High Discount</v>
      </c>
      <c r="I37">
        <v>-1</v>
      </c>
      <c r="J37">
        <f t="shared" si="4"/>
        <v>-1</v>
      </c>
      <c r="K37" t="s">
        <v>58</v>
      </c>
      <c r="L37">
        <f t="shared" si="5"/>
        <v>5</v>
      </c>
      <c r="M37" t="str">
        <f t="shared" si="6"/>
        <v>Excellent</v>
      </c>
    </row>
    <row r="38" spans="1:13" x14ac:dyDescent="0.3">
      <c r="A38" t="s">
        <v>119</v>
      </c>
      <c r="B38" t="s">
        <v>120</v>
      </c>
      <c r="C38">
        <f t="shared" si="7"/>
        <v>171</v>
      </c>
      <c r="D38" t="s">
        <v>61</v>
      </c>
      <c r="E38">
        <f t="shared" si="8"/>
        <v>360</v>
      </c>
      <c r="F38">
        <f t="shared" si="3"/>
        <v>189</v>
      </c>
      <c r="G38" s="1">
        <v>0.53</v>
      </c>
      <c r="H38" s="1" t="str">
        <f t="shared" si="9"/>
        <v>High Discount</v>
      </c>
      <c r="I38">
        <v>-2</v>
      </c>
      <c r="J38">
        <f t="shared" si="4"/>
        <v>-2</v>
      </c>
      <c r="K38" t="s">
        <v>58</v>
      </c>
      <c r="L38">
        <f t="shared" si="5"/>
        <v>5</v>
      </c>
      <c r="M38" t="str">
        <f t="shared" si="6"/>
        <v>Excellent</v>
      </c>
    </row>
    <row r="39" spans="1:13" x14ac:dyDescent="0.3">
      <c r="A39" t="s">
        <v>121</v>
      </c>
      <c r="B39" t="s">
        <v>122</v>
      </c>
      <c r="C39">
        <f t="shared" si="7"/>
        <v>389</v>
      </c>
      <c r="D39" t="s">
        <v>123</v>
      </c>
      <c r="E39">
        <f t="shared" si="8"/>
        <v>656</v>
      </c>
      <c r="F39">
        <f t="shared" si="3"/>
        <v>267</v>
      </c>
      <c r="G39" s="1">
        <v>0.41</v>
      </c>
      <c r="H39" s="1" t="str">
        <f t="shared" si="9"/>
        <v>High Discount</v>
      </c>
      <c r="I39">
        <v>-36</v>
      </c>
      <c r="J39">
        <f t="shared" si="4"/>
        <v>-36</v>
      </c>
      <c r="K39" t="s">
        <v>87</v>
      </c>
      <c r="L39">
        <f t="shared" si="5"/>
        <v>4.3</v>
      </c>
      <c r="M39" t="str">
        <f t="shared" si="6"/>
        <v>Excellent</v>
      </c>
    </row>
    <row r="40" spans="1:13" x14ac:dyDescent="0.3">
      <c r="A40" t="s">
        <v>124</v>
      </c>
      <c r="B40" s="3" t="s">
        <v>325</v>
      </c>
      <c r="C40">
        <f t="shared" si="7"/>
        <v>1800</v>
      </c>
      <c r="D40" s="3" t="s">
        <v>326</v>
      </c>
      <c r="E40">
        <f t="shared" si="8"/>
        <v>2700</v>
      </c>
      <c r="F40">
        <f t="shared" si="3"/>
        <v>900</v>
      </c>
      <c r="G40" s="1">
        <v>0.38</v>
      </c>
      <c r="H40" s="1" t="str">
        <f t="shared" si="9"/>
        <v>Medium Discount</v>
      </c>
      <c r="I40">
        <v>-2</v>
      </c>
      <c r="J40">
        <f t="shared" si="4"/>
        <v>-2</v>
      </c>
      <c r="K40" t="s">
        <v>8</v>
      </c>
      <c r="L40">
        <f t="shared" si="5"/>
        <v>4.5</v>
      </c>
      <c r="M40" t="str">
        <f t="shared" si="6"/>
        <v>Excellent</v>
      </c>
    </row>
    <row r="41" spans="1:13" x14ac:dyDescent="0.3">
      <c r="A41" t="s">
        <v>125</v>
      </c>
      <c r="B41" t="s">
        <v>126</v>
      </c>
      <c r="C41">
        <f t="shared" si="7"/>
        <v>2750</v>
      </c>
      <c r="D41" t="s">
        <v>127</v>
      </c>
      <c r="E41">
        <f t="shared" si="8"/>
        <v>4471</v>
      </c>
      <c r="F41">
        <f t="shared" si="3"/>
        <v>1721</v>
      </c>
      <c r="G41" s="1">
        <v>0.38</v>
      </c>
      <c r="H41" s="1" t="str">
        <f t="shared" si="9"/>
        <v>Medium Discount</v>
      </c>
      <c r="I41" t="s">
        <v>320</v>
      </c>
      <c r="J41" t="str">
        <f t="shared" si="4"/>
        <v/>
      </c>
      <c r="K41" t="s">
        <v>320</v>
      </c>
      <c r="L41" t="str">
        <f t="shared" si="5"/>
        <v>Unknown</v>
      </c>
      <c r="M41" t="str">
        <f t="shared" si="6"/>
        <v>Unrated</v>
      </c>
    </row>
    <row r="42" spans="1:13" x14ac:dyDescent="0.3">
      <c r="A42" t="s">
        <v>128</v>
      </c>
      <c r="B42" t="s">
        <v>129</v>
      </c>
      <c r="C42">
        <f t="shared" si="7"/>
        <v>475</v>
      </c>
      <c r="D42" t="s">
        <v>130</v>
      </c>
      <c r="E42">
        <f t="shared" si="8"/>
        <v>931</v>
      </c>
      <c r="F42">
        <f t="shared" si="3"/>
        <v>456</v>
      </c>
      <c r="G42" s="1">
        <v>0.49</v>
      </c>
      <c r="H42" s="1" t="str">
        <f t="shared" si="9"/>
        <v>High Discount</v>
      </c>
      <c r="I42" t="s">
        <v>320</v>
      </c>
      <c r="J42" t="str">
        <f t="shared" si="4"/>
        <v/>
      </c>
      <c r="K42" t="s">
        <v>320</v>
      </c>
      <c r="L42" t="str">
        <f t="shared" si="5"/>
        <v>Unknown</v>
      </c>
      <c r="M42" t="str">
        <f t="shared" si="6"/>
        <v>Unrated</v>
      </c>
    </row>
    <row r="43" spans="1:13" x14ac:dyDescent="0.3">
      <c r="A43" t="s">
        <v>131</v>
      </c>
      <c r="B43" t="s">
        <v>132</v>
      </c>
      <c r="C43">
        <f t="shared" si="7"/>
        <v>238</v>
      </c>
      <c r="D43" t="s">
        <v>133</v>
      </c>
      <c r="E43">
        <f t="shared" si="8"/>
        <v>476</v>
      </c>
      <c r="F43">
        <f t="shared" si="3"/>
        <v>238</v>
      </c>
      <c r="G43" s="1">
        <v>0.5</v>
      </c>
      <c r="H43" s="1" t="str">
        <f t="shared" si="9"/>
        <v>High Discount</v>
      </c>
      <c r="I43" t="s">
        <v>320</v>
      </c>
      <c r="J43" t="str">
        <f t="shared" si="4"/>
        <v/>
      </c>
      <c r="K43" t="s">
        <v>320</v>
      </c>
      <c r="L43" t="str">
        <f t="shared" si="5"/>
        <v>Unknown</v>
      </c>
      <c r="M43" t="str">
        <f t="shared" si="6"/>
        <v>Unrated</v>
      </c>
    </row>
    <row r="44" spans="1:13" x14ac:dyDescent="0.3">
      <c r="A44" t="s">
        <v>134</v>
      </c>
      <c r="B44" t="s">
        <v>135</v>
      </c>
      <c r="C44">
        <f t="shared" si="7"/>
        <v>610</v>
      </c>
      <c r="D44" t="s">
        <v>136</v>
      </c>
      <c r="E44">
        <f t="shared" si="8"/>
        <v>1060</v>
      </c>
      <c r="F44">
        <f t="shared" si="3"/>
        <v>450</v>
      </c>
      <c r="G44" s="1">
        <v>0.42</v>
      </c>
      <c r="H44" s="1" t="str">
        <f t="shared" si="9"/>
        <v>High Discount</v>
      </c>
      <c r="I44" t="s">
        <v>320</v>
      </c>
      <c r="J44" t="str">
        <f t="shared" si="4"/>
        <v/>
      </c>
      <c r="K44" t="s">
        <v>320</v>
      </c>
      <c r="L44" t="str">
        <f t="shared" si="5"/>
        <v>Unknown</v>
      </c>
      <c r="M44" t="str">
        <f t="shared" si="6"/>
        <v>Unrated</v>
      </c>
    </row>
    <row r="45" spans="1:13" x14ac:dyDescent="0.3">
      <c r="A45" t="s">
        <v>137</v>
      </c>
      <c r="B45" t="s">
        <v>138</v>
      </c>
      <c r="C45">
        <f t="shared" si="7"/>
        <v>2132</v>
      </c>
      <c r="D45" t="s">
        <v>139</v>
      </c>
      <c r="E45">
        <f t="shared" si="8"/>
        <v>2169</v>
      </c>
      <c r="F45">
        <f t="shared" si="3"/>
        <v>37</v>
      </c>
      <c r="G45" s="1">
        <v>0.02</v>
      </c>
      <c r="H45" s="1" t="str">
        <f t="shared" si="9"/>
        <v>Low Discount</v>
      </c>
      <c r="I45" t="s">
        <v>320</v>
      </c>
      <c r="J45" t="str">
        <f t="shared" si="4"/>
        <v/>
      </c>
      <c r="K45" t="s">
        <v>320</v>
      </c>
      <c r="L45" t="str">
        <f t="shared" si="5"/>
        <v>Unknown</v>
      </c>
      <c r="M45" t="str">
        <f t="shared" si="6"/>
        <v>Unrated</v>
      </c>
    </row>
    <row r="46" spans="1:13" x14ac:dyDescent="0.3">
      <c r="A46" t="s">
        <v>140</v>
      </c>
      <c r="B46" t="s">
        <v>11</v>
      </c>
      <c r="C46">
        <f t="shared" si="7"/>
        <v>999</v>
      </c>
      <c r="D46" t="s">
        <v>141</v>
      </c>
      <c r="E46">
        <f t="shared" si="8"/>
        <v>2000</v>
      </c>
      <c r="F46">
        <f t="shared" si="3"/>
        <v>1001</v>
      </c>
      <c r="G46" s="1">
        <v>0.5</v>
      </c>
      <c r="H46" s="1" t="str">
        <f t="shared" si="9"/>
        <v>High Discount</v>
      </c>
      <c r="I46" t="s">
        <v>320</v>
      </c>
      <c r="J46" t="str">
        <f t="shared" si="4"/>
        <v/>
      </c>
      <c r="K46" t="s">
        <v>320</v>
      </c>
      <c r="L46" t="str">
        <f t="shared" si="5"/>
        <v>Unknown</v>
      </c>
      <c r="M46" t="str">
        <f t="shared" si="6"/>
        <v>Unrated</v>
      </c>
    </row>
    <row r="47" spans="1:13" x14ac:dyDescent="0.3">
      <c r="A47" t="s">
        <v>142</v>
      </c>
      <c r="B47" t="s">
        <v>143</v>
      </c>
      <c r="C47">
        <f t="shared" si="7"/>
        <v>1190</v>
      </c>
      <c r="D47" t="s">
        <v>144</v>
      </c>
      <c r="E47">
        <f t="shared" si="8"/>
        <v>1785</v>
      </c>
      <c r="F47">
        <f t="shared" si="3"/>
        <v>595</v>
      </c>
      <c r="G47" s="1">
        <v>0.33</v>
      </c>
      <c r="H47" s="1" t="str">
        <f t="shared" si="9"/>
        <v>Medium Discount</v>
      </c>
      <c r="I47" t="s">
        <v>320</v>
      </c>
      <c r="J47" t="str">
        <f t="shared" si="4"/>
        <v/>
      </c>
      <c r="K47" t="s">
        <v>320</v>
      </c>
      <c r="L47" t="str">
        <f t="shared" si="5"/>
        <v>Unknown</v>
      </c>
      <c r="M47" t="str">
        <f t="shared" si="6"/>
        <v>Unrated</v>
      </c>
    </row>
    <row r="48" spans="1:13" x14ac:dyDescent="0.3">
      <c r="A48" t="s">
        <v>145</v>
      </c>
      <c r="B48" t="s">
        <v>146</v>
      </c>
      <c r="C48">
        <f t="shared" si="7"/>
        <v>671</v>
      </c>
      <c r="D48" t="s">
        <v>147</v>
      </c>
      <c r="E48">
        <f t="shared" si="8"/>
        <v>1316</v>
      </c>
      <c r="F48">
        <f t="shared" si="3"/>
        <v>645</v>
      </c>
      <c r="G48" s="1">
        <v>0.49</v>
      </c>
      <c r="H48" s="1" t="str">
        <f t="shared" si="9"/>
        <v>High Discount</v>
      </c>
      <c r="I48" t="s">
        <v>320</v>
      </c>
      <c r="J48" t="str">
        <f t="shared" si="4"/>
        <v/>
      </c>
      <c r="K48" t="s">
        <v>320</v>
      </c>
      <c r="L48" t="str">
        <f t="shared" si="5"/>
        <v>Unknown</v>
      </c>
      <c r="M48" t="str">
        <f t="shared" si="6"/>
        <v>Unrated</v>
      </c>
    </row>
    <row r="49" spans="1:13" x14ac:dyDescent="0.3">
      <c r="A49" t="s">
        <v>148</v>
      </c>
      <c r="B49" t="s">
        <v>149</v>
      </c>
      <c r="C49">
        <f t="shared" si="7"/>
        <v>1200</v>
      </c>
      <c r="D49" t="s">
        <v>150</v>
      </c>
      <c r="E49">
        <f t="shared" si="8"/>
        <v>1950</v>
      </c>
      <c r="F49">
        <f t="shared" si="3"/>
        <v>750</v>
      </c>
      <c r="G49" s="1">
        <v>0.38</v>
      </c>
      <c r="H49" s="1" t="str">
        <f t="shared" si="9"/>
        <v>Medium Discount</v>
      </c>
      <c r="I49" t="s">
        <v>320</v>
      </c>
      <c r="J49" t="str">
        <f t="shared" si="4"/>
        <v/>
      </c>
      <c r="K49" t="s">
        <v>320</v>
      </c>
      <c r="L49" t="str">
        <f t="shared" si="5"/>
        <v>Unknown</v>
      </c>
      <c r="M49" t="str">
        <f t="shared" si="6"/>
        <v>Unrated</v>
      </c>
    </row>
    <row r="50" spans="1:13" x14ac:dyDescent="0.3">
      <c r="A50" t="s">
        <v>151</v>
      </c>
      <c r="B50" t="s">
        <v>152</v>
      </c>
      <c r="C50">
        <f t="shared" si="7"/>
        <v>199</v>
      </c>
      <c r="D50" t="s">
        <v>153</v>
      </c>
      <c r="E50">
        <f t="shared" si="8"/>
        <v>504</v>
      </c>
      <c r="F50">
        <f t="shared" si="3"/>
        <v>305</v>
      </c>
      <c r="G50" s="1">
        <v>0.61</v>
      </c>
      <c r="H50" s="1" t="str">
        <f t="shared" si="9"/>
        <v>High Discount</v>
      </c>
      <c r="I50" t="s">
        <v>320</v>
      </c>
      <c r="J50" t="str">
        <f t="shared" si="4"/>
        <v/>
      </c>
      <c r="K50" t="s">
        <v>320</v>
      </c>
      <c r="L50" t="str">
        <f t="shared" si="5"/>
        <v>Unknown</v>
      </c>
      <c r="M50" t="str">
        <f t="shared" si="6"/>
        <v>Unrated</v>
      </c>
    </row>
    <row r="51" spans="1:13" x14ac:dyDescent="0.3">
      <c r="A51" t="s">
        <v>154</v>
      </c>
      <c r="B51" t="s">
        <v>155</v>
      </c>
      <c r="C51">
        <f t="shared" si="7"/>
        <v>299</v>
      </c>
      <c r="D51" t="s">
        <v>156</v>
      </c>
      <c r="E51">
        <f t="shared" si="8"/>
        <v>600</v>
      </c>
      <c r="F51">
        <f t="shared" si="3"/>
        <v>301</v>
      </c>
      <c r="G51" s="1">
        <v>0.5</v>
      </c>
      <c r="H51" s="1" t="str">
        <f t="shared" si="9"/>
        <v>High Discount</v>
      </c>
      <c r="I51" t="s">
        <v>320</v>
      </c>
      <c r="J51" t="str">
        <f t="shared" si="4"/>
        <v/>
      </c>
      <c r="K51" t="s">
        <v>320</v>
      </c>
      <c r="L51" t="str">
        <f t="shared" si="5"/>
        <v>Unknown</v>
      </c>
      <c r="M51" t="str">
        <f t="shared" si="6"/>
        <v>Unrated</v>
      </c>
    </row>
    <row r="52" spans="1:13" x14ac:dyDescent="0.3">
      <c r="A52" t="s">
        <v>157</v>
      </c>
      <c r="B52" t="s">
        <v>158</v>
      </c>
      <c r="C52">
        <f t="shared" si="7"/>
        <v>1660</v>
      </c>
      <c r="D52" t="s">
        <v>159</v>
      </c>
      <c r="E52">
        <f t="shared" si="8"/>
        <v>1699</v>
      </c>
      <c r="F52">
        <f t="shared" si="3"/>
        <v>39</v>
      </c>
      <c r="G52" s="1">
        <v>0.02</v>
      </c>
      <c r="H52" s="1" t="str">
        <f t="shared" si="9"/>
        <v>Low Discount</v>
      </c>
      <c r="I52" t="s">
        <v>320</v>
      </c>
      <c r="J52" t="str">
        <f t="shared" si="4"/>
        <v/>
      </c>
      <c r="K52" t="s">
        <v>320</v>
      </c>
      <c r="L52" t="str">
        <f t="shared" si="5"/>
        <v>Unknown</v>
      </c>
      <c r="M52" t="str">
        <f t="shared" si="6"/>
        <v>Unrated</v>
      </c>
    </row>
    <row r="53" spans="1:13" x14ac:dyDescent="0.3">
      <c r="A53" t="s">
        <v>160</v>
      </c>
      <c r="B53" t="s">
        <v>155</v>
      </c>
      <c r="C53">
        <f t="shared" si="7"/>
        <v>299</v>
      </c>
      <c r="D53" t="s">
        <v>161</v>
      </c>
      <c r="E53">
        <f t="shared" si="8"/>
        <v>384</v>
      </c>
      <c r="F53">
        <f t="shared" si="3"/>
        <v>85</v>
      </c>
      <c r="G53" s="1">
        <v>0.22</v>
      </c>
      <c r="H53" s="1" t="str">
        <f t="shared" si="9"/>
        <v>Medium Discount</v>
      </c>
      <c r="I53" t="s">
        <v>320</v>
      </c>
      <c r="J53" t="str">
        <f t="shared" si="4"/>
        <v/>
      </c>
      <c r="K53" t="s">
        <v>320</v>
      </c>
      <c r="L53" t="str">
        <f t="shared" si="5"/>
        <v>Unknown</v>
      </c>
      <c r="M53" t="str">
        <f t="shared" si="6"/>
        <v>Unrated</v>
      </c>
    </row>
    <row r="54" spans="1:13" x14ac:dyDescent="0.3">
      <c r="A54" t="s">
        <v>162</v>
      </c>
      <c r="B54" t="s">
        <v>163</v>
      </c>
      <c r="C54">
        <f t="shared" si="7"/>
        <v>1459</v>
      </c>
      <c r="D54" t="s">
        <v>164</v>
      </c>
      <c r="E54">
        <f t="shared" si="8"/>
        <v>1499</v>
      </c>
      <c r="F54">
        <f t="shared" si="3"/>
        <v>40</v>
      </c>
      <c r="G54" s="1">
        <v>0.03</v>
      </c>
      <c r="H54" s="1" t="str">
        <f t="shared" si="9"/>
        <v>Low Discount</v>
      </c>
      <c r="I54" t="s">
        <v>320</v>
      </c>
      <c r="J54" t="str">
        <f t="shared" si="4"/>
        <v/>
      </c>
      <c r="K54" t="s">
        <v>320</v>
      </c>
      <c r="L54" t="str">
        <f t="shared" si="5"/>
        <v>Unknown</v>
      </c>
      <c r="M54" t="str">
        <f t="shared" si="6"/>
        <v>Unrated</v>
      </c>
    </row>
    <row r="55" spans="1:13" x14ac:dyDescent="0.3">
      <c r="A55" t="s">
        <v>165</v>
      </c>
      <c r="B55" t="s">
        <v>42</v>
      </c>
      <c r="C55">
        <f t="shared" si="7"/>
        <v>799</v>
      </c>
      <c r="D55" t="s">
        <v>166</v>
      </c>
      <c r="E55">
        <f t="shared" si="8"/>
        <v>1343</v>
      </c>
      <c r="F55">
        <f t="shared" si="3"/>
        <v>544</v>
      </c>
      <c r="G55" s="1">
        <v>0.41</v>
      </c>
      <c r="H55" s="1" t="str">
        <f t="shared" si="9"/>
        <v>High Discount</v>
      </c>
      <c r="I55" t="s">
        <v>320</v>
      </c>
      <c r="J55" t="str">
        <f t="shared" si="4"/>
        <v/>
      </c>
      <c r="K55" t="s">
        <v>320</v>
      </c>
      <c r="L55" t="str">
        <f t="shared" si="5"/>
        <v>Unknown</v>
      </c>
      <c r="M55" t="str">
        <f t="shared" si="6"/>
        <v>Unrated</v>
      </c>
    </row>
    <row r="56" spans="1:13" x14ac:dyDescent="0.3">
      <c r="A56" t="s">
        <v>167</v>
      </c>
      <c r="B56" t="s">
        <v>168</v>
      </c>
      <c r="C56">
        <f t="shared" si="7"/>
        <v>499</v>
      </c>
      <c r="D56" t="s">
        <v>169</v>
      </c>
      <c r="E56">
        <f t="shared" si="8"/>
        <v>900</v>
      </c>
      <c r="F56">
        <f t="shared" si="3"/>
        <v>401</v>
      </c>
      <c r="G56" s="1">
        <v>0.45</v>
      </c>
      <c r="H56" s="1" t="str">
        <f t="shared" si="9"/>
        <v>High Discount</v>
      </c>
      <c r="I56" t="s">
        <v>320</v>
      </c>
      <c r="J56" t="str">
        <f t="shared" si="4"/>
        <v/>
      </c>
      <c r="K56" t="s">
        <v>320</v>
      </c>
      <c r="L56" t="str">
        <f t="shared" si="5"/>
        <v>Unknown</v>
      </c>
      <c r="M56" t="str">
        <f t="shared" si="6"/>
        <v>Unrated</v>
      </c>
    </row>
    <row r="57" spans="1:13" x14ac:dyDescent="0.3">
      <c r="A57" t="s">
        <v>170</v>
      </c>
      <c r="B57" t="s">
        <v>171</v>
      </c>
      <c r="C57">
        <f t="shared" si="7"/>
        <v>699</v>
      </c>
      <c r="D57" t="s">
        <v>166</v>
      </c>
      <c r="E57">
        <f t="shared" si="8"/>
        <v>1343</v>
      </c>
      <c r="F57">
        <f t="shared" si="3"/>
        <v>644</v>
      </c>
      <c r="G57" s="1">
        <v>0.48</v>
      </c>
      <c r="H57" s="1" t="str">
        <f t="shared" si="9"/>
        <v>High Discount</v>
      </c>
      <c r="I57" t="s">
        <v>320</v>
      </c>
      <c r="J57" t="str">
        <f t="shared" si="4"/>
        <v/>
      </c>
      <c r="K57" t="s">
        <v>320</v>
      </c>
      <c r="L57" t="str">
        <f t="shared" si="5"/>
        <v>Unknown</v>
      </c>
      <c r="M57" t="str">
        <f t="shared" si="6"/>
        <v>Unrated</v>
      </c>
    </row>
    <row r="58" spans="1:13" x14ac:dyDescent="0.3">
      <c r="A58" t="s">
        <v>172</v>
      </c>
      <c r="B58" t="s">
        <v>42</v>
      </c>
      <c r="C58">
        <f t="shared" si="7"/>
        <v>799</v>
      </c>
      <c r="D58" t="s">
        <v>173</v>
      </c>
      <c r="E58">
        <f t="shared" si="8"/>
        <v>1567</v>
      </c>
      <c r="F58">
        <f t="shared" si="3"/>
        <v>768</v>
      </c>
      <c r="G58" s="1">
        <v>0.49</v>
      </c>
      <c r="H58" s="1" t="str">
        <f t="shared" si="9"/>
        <v>High Discount</v>
      </c>
      <c r="I58" t="s">
        <v>320</v>
      </c>
      <c r="J58" t="str">
        <f t="shared" si="4"/>
        <v/>
      </c>
      <c r="K58" t="s">
        <v>320</v>
      </c>
      <c r="L58" t="str">
        <f t="shared" si="5"/>
        <v>Unknown</v>
      </c>
      <c r="M58" t="str">
        <f t="shared" si="6"/>
        <v>Unrated</v>
      </c>
    </row>
    <row r="59" spans="1:13" x14ac:dyDescent="0.3">
      <c r="A59" t="s">
        <v>174</v>
      </c>
      <c r="B59" t="s">
        <v>175</v>
      </c>
      <c r="C59">
        <f t="shared" si="7"/>
        <v>2799</v>
      </c>
      <c r="D59" t="s">
        <v>176</v>
      </c>
      <c r="E59">
        <f t="shared" si="8"/>
        <v>3810</v>
      </c>
      <c r="F59">
        <f t="shared" si="3"/>
        <v>1011</v>
      </c>
      <c r="G59" s="1">
        <v>0.27</v>
      </c>
      <c r="H59" s="1" t="str">
        <f t="shared" si="9"/>
        <v>Medium Discount</v>
      </c>
      <c r="I59" t="s">
        <v>320</v>
      </c>
      <c r="J59" t="str">
        <f t="shared" si="4"/>
        <v/>
      </c>
      <c r="K59" t="s">
        <v>320</v>
      </c>
      <c r="L59" t="str">
        <f t="shared" si="5"/>
        <v>Unknown</v>
      </c>
      <c r="M59" t="str">
        <f t="shared" si="6"/>
        <v>Unrated</v>
      </c>
    </row>
    <row r="60" spans="1:13" x14ac:dyDescent="0.3">
      <c r="A60" t="s">
        <v>167</v>
      </c>
      <c r="B60" t="s">
        <v>177</v>
      </c>
      <c r="C60">
        <f t="shared" si="7"/>
        <v>399</v>
      </c>
      <c r="D60" t="s">
        <v>178</v>
      </c>
      <c r="E60">
        <f t="shared" si="8"/>
        <v>896</v>
      </c>
      <c r="F60">
        <f t="shared" si="3"/>
        <v>497</v>
      </c>
      <c r="G60" s="1">
        <v>0.55000000000000004</v>
      </c>
      <c r="H60" s="1" t="str">
        <f t="shared" si="9"/>
        <v>High Discount</v>
      </c>
      <c r="I60" t="s">
        <v>320</v>
      </c>
      <c r="J60" t="str">
        <f t="shared" si="4"/>
        <v/>
      </c>
      <c r="K60" t="s">
        <v>320</v>
      </c>
      <c r="L60" t="str">
        <f t="shared" si="5"/>
        <v>Unknown</v>
      </c>
      <c r="M60" t="str">
        <f t="shared" si="6"/>
        <v>Unrated</v>
      </c>
    </row>
    <row r="61" spans="1:13" x14ac:dyDescent="0.3">
      <c r="A61" t="s">
        <v>179</v>
      </c>
      <c r="B61" t="s">
        <v>180</v>
      </c>
      <c r="C61">
        <f t="shared" si="7"/>
        <v>2170</v>
      </c>
      <c r="D61" t="s">
        <v>181</v>
      </c>
      <c r="E61">
        <f t="shared" si="8"/>
        <v>2500</v>
      </c>
      <c r="F61">
        <f t="shared" si="3"/>
        <v>330</v>
      </c>
      <c r="G61" s="1">
        <v>0.13</v>
      </c>
      <c r="H61" s="1" t="str">
        <f t="shared" si="9"/>
        <v>Low Discount</v>
      </c>
      <c r="I61">
        <v>-6</v>
      </c>
      <c r="J61">
        <f t="shared" si="4"/>
        <v>-6</v>
      </c>
      <c r="K61" t="s">
        <v>182</v>
      </c>
      <c r="L61">
        <f t="shared" si="5"/>
        <v>2.5</v>
      </c>
      <c r="M61" t="str">
        <f t="shared" si="6"/>
        <v>Poor</v>
      </c>
    </row>
    <row r="62" spans="1:13" x14ac:dyDescent="0.3">
      <c r="A62" t="s">
        <v>183</v>
      </c>
      <c r="B62" t="s">
        <v>184</v>
      </c>
      <c r="C62">
        <f t="shared" si="7"/>
        <v>458</v>
      </c>
      <c r="D62" t="s">
        <v>185</v>
      </c>
      <c r="E62">
        <f t="shared" si="8"/>
        <v>986</v>
      </c>
      <c r="F62">
        <f t="shared" si="3"/>
        <v>528</v>
      </c>
      <c r="G62" s="1">
        <v>0.54</v>
      </c>
      <c r="H62" s="1" t="str">
        <f t="shared" si="9"/>
        <v>High Discount</v>
      </c>
      <c r="I62">
        <v>-10</v>
      </c>
      <c r="J62">
        <f t="shared" si="4"/>
        <v>-10</v>
      </c>
      <c r="K62" t="s">
        <v>186</v>
      </c>
      <c r="L62">
        <f t="shared" si="5"/>
        <v>3</v>
      </c>
      <c r="M62" t="str">
        <f t="shared" si="6"/>
        <v>Average</v>
      </c>
    </row>
    <row r="63" spans="1:13" x14ac:dyDescent="0.3">
      <c r="A63" t="s">
        <v>187</v>
      </c>
      <c r="B63" t="s">
        <v>188</v>
      </c>
      <c r="C63">
        <f t="shared" si="7"/>
        <v>2115</v>
      </c>
      <c r="D63" t="s">
        <v>189</v>
      </c>
      <c r="E63">
        <f t="shared" si="8"/>
        <v>4700</v>
      </c>
      <c r="F63">
        <f t="shared" si="3"/>
        <v>2585</v>
      </c>
      <c r="G63" s="1">
        <v>0.55000000000000004</v>
      </c>
      <c r="H63" s="1" t="str">
        <f t="shared" si="9"/>
        <v>High Discount</v>
      </c>
      <c r="I63">
        <v>-13</v>
      </c>
      <c r="J63">
        <f t="shared" si="4"/>
        <v>-13</v>
      </c>
      <c r="K63" t="s">
        <v>190</v>
      </c>
      <c r="L63">
        <f t="shared" si="5"/>
        <v>2.1</v>
      </c>
      <c r="M63" t="str">
        <f t="shared" si="6"/>
        <v>Poor</v>
      </c>
    </row>
    <row r="64" spans="1:13" x14ac:dyDescent="0.3">
      <c r="A64" t="s">
        <v>191</v>
      </c>
      <c r="B64" t="s">
        <v>192</v>
      </c>
      <c r="C64">
        <f t="shared" si="7"/>
        <v>445</v>
      </c>
      <c r="D64" t="s">
        <v>193</v>
      </c>
      <c r="E64">
        <f t="shared" si="8"/>
        <v>873</v>
      </c>
      <c r="F64">
        <f t="shared" si="3"/>
        <v>428</v>
      </c>
      <c r="G64" s="1">
        <v>0.49</v>
      </c>
      <c r="H64" s="1" t="str">
        <f t="shared" si="9"/>
        <v>High Discount</v>
      </c>
      <c r="I64">
        <v>-69</v>
      </c>
      <c r="J64">
        <f t="shared" si="4"/>
        <v>-69</v>
      </c>
      <c r="K64" t="s">
        <v>194</v>
      </c>
      <c r="L64">
        <f t="shared" si="5"/>
        <v>2.8</v>
      </c>
      <c r="M64" t="str">
        <f t="shared" si="6"/>
        <v>Poor</v>
      </c>
    </row>
    <row r="65" spans="1:13" x14ac:dyDescent="0.3">
      <c r="A65" t="s">
        <v>195</v>
      </c>
      <c r="B65" t="s">
        <v>196</v>
      </c>
      <c r="C65">
        <f t="shared" si="7"/>
        <v>325</v>
      </c>
      <c r="D65" t="s">
        <v>197</v>
      </c>
      <c r="E65">
        <f t="shared" si="8"/>
        <v>680</v>
      </c>
      <c r="F65">
        <f t="shared" si="3"/>
        <v>355</v>
      </c>
      <c r="G65" s="1">
        <v>0.52</v>
      </c>
      <c r="H65" s="1" t="str">
        <f t="shared" si="9"/>
        <v>High Discount</v>
      </c>
      <c r="I65">
        <v>-15</v>
      </c>
      <c r="J65">
        <f t="shared" si="4"/>
        <v>-15</v>
      </c>
      <c r="K65" t="s">
        <v>198</v>
      </c>
      <c r="L65">
        <f t="shared" si="5"/>
        <v>2.7</v>
      </c>
      <c r="M65" t="str">
        <f t="shared" si="6"/>
        <v>Poor</v>
      </c>
    </row>
    <row r="66" spans="1:13" x14ac:dyDescent="0.3">
      <c r="A66" t="s">
        <v>199</v>
      </c>
      <c r="B66" t="s">
        <v>200</v>
      </c>
      <c r="C66">
        <f t="shared" ref="C66:C97" si="10">VALUE(TRIM(SUBSTITUTE(SUBSTITUTE(B66,"KSh",""),",","")))</f>
        <v>1220</v>
      </c>
      <c r="D66" t="s">
        <v>201</v>
      </c>
      <c r="E66">
        <f t="shared" ref="E66:E97" si="11">VALUE(TRIM(SUBSTITUTE(SUBSTITUTE(D66,"KSh",""),",","")))</f>
        <v>1555</v>
      </c>
      <c r="F66">
        <f t="shared" si="3"/>
        <v>335</v>
      </c>
      <c r="G66" s="1">
        <v>0.22</v>
      </c>
      <c r="H66" s="1" t="str">
        <f t="shared" ref="H66:H97" si="12">IF(G66&lt;20%, "Low Discount", IF(G66&lt;40%, "Medium Discount", "High Discount"))</f>
        <v>Medium Discount</v>
      </c>
      <c r="I66">
        <v>-16</v>
      </c>
      <c r="J66">
        <f t="shared" si="4"/>
        <v>-16</v>
      </c>
      <c r="K66" t="s">
        <v>202</v>
      </c>
      <c r="L66">
        <f t="shared" si="5"/>
        <v>2.9</v>
      </c>
      <c r="M66" t="str">
        <f t="shared" si="6"/>
        <v>Poor</v>
      </c>
    </row>
    <row r="67" spans="1:13" x14ac:dyDescent="0.3">
      <c r="A67" t="s">
        <v>203</v>
      </c>
      <c r="B67" t="s">
        <v>44</v>
      </c>
      <c r="C67">
        <f t="shared" si="10"/>
        <v>990</v>
      </c>
      <c r="D67" t="s">
        <v>204</v>
      </c>
      <c r="E67">
        <f t="shared" si="11"/>
        <v>1814</v>
      </c>
      <c r="F67">
        <f t="shared" ref="F67:F113" si="13">E67-C67</f>
        <v>824</v>
      </c>
      <c r="G67" s="1">
        <v>0.45</v>
      </c>
      <c r="H67" s="1" t="str">
        <f t="shared" si="12"/>
        <v>High Discount</v>
      </c>
      <c r="I67">
        <v>-6</v>
      </c>
      <c r="J67">
        <f t="shared" ref="J67:J113" si="14">IF(ISNUMBER(I67), I67, "")</f>
        <v>-6</v>
      </c>
      <c r="K67" t="s">
        <v>205</v>
      </c>
      <c r="L67">
        <f t="shared" ref="L67:L113" si="15">IF(K67="", "Unknown", IFERROR(VALUE(LEFT(K67, FIND(" ", K67)-1)), "Unknown"))</f>
        <v>2.2000000000000002</v>
      </c>
      <c r="M67" t="str">
        <f t="shared" ref="M67:M113" si="16">IF(L67="Unknown","Unrated",IF(L67&lt;3,"Poor",IF(L67&lt;4,"Average","Excellent")))</f>
        <v>Poor</v>
      </c>
    </row>
    <row r="68" spans="1:13" x14ac:dyDescent="0.3">
      <c r="A68" t="s">
        <v>206</v>
      </c>
      <c r="B68" t="s">
        <v>207</v>
      </c>
      <c r="C68">
        <f t="shared" si="10"/>
        <v>1000</v>
      </c>
      <c r="D68" t="s">
        <v>141</v>
      </c>
      <c r="E68">
        <f t="shared" si="11"/>
        <v>2000</v>
      </c>
      <c r="F68">
        <f t="shared" si="13"/>
        <v>1000</v>
      </c>
      <c r="G68" s="1">
        <v>0.5</v>
      </c>
      <c r="H68" s="1" t="str">
        <f t="shared" si="12"/>
        <v>High Discount</v>
      </c>
      <c r="I68">
        <v>-7</v>
      </c>
      <c r="J68">
        <f t="shared" si="14"/>
        <v>-7</v>
      </c>
      <c r="K68" t="s">
        <v>208</v>
      </c>
      <c r="L68">
        <f t="shared" si="15"/>
        <v>2.2999999999999998</v>
      </c>
      <c r="M68" t="str">
        <f t="shared" si="16"/>
        <v>Poor</v>
      </c>
    </row>
    <row r="69" spans="1:13" x14ac:dyDescent="0.3">
      <c r="A69" t="s">
        <v>209</v>
      </c>
      <c r="B69" t="s">
        <v>210</v>
      </c>
      <c r="C69">
        <f t="shared" si="10"/>
        <v>3750</v>
      </c>
      <c r="D69" t="s">
        <v>211</v>
      </c>
      <c r="E69">
        <f t="shared" si="11"/>
        <v>6143</v>
      </c>
      <c r="F69">
        <f t="shared" si="13"/>
        <v>2393</v>
      </c>
      <c r="G69" s="1">
        <v>0.39</v>
      </c>
      <c r="H69" s="1" t="str">
        <f t="shared" si="12"/>
        <v>Medium Discount</v>
      </c>
      <c r="I69">
        <v>-5</v>
      </c>
      <c r="J69">
        <f t="shared" si="14"/>
        <v>-5</v>
      </c>
      <c r="K69" t="s">
        <v>186</v>
      </c>
      <c r="L69">
        <f t="shared" si="15"/>
        <v>3</v>
      </c>
      <c r="M69" t="str">
        <f t="shared" si="16"/>
        <v>Average</v>
      </c>
    </row>
    <row r="70" spans="1:13" x14ac:dyDescent="0.3">
      <c r="A70" t="s">
        <v>212</v>
      </c>
      <c r="B70" t="s">
        <v>103</v>
      </c>
      <c r="C70">
        <f t="shared" si="10"/>
        <v>382</v>
      </c>
      <c r="D70" t="s">
        <v>213</v>
      </c>
      <c r="E70">
        <f t="shared" si="11"/>
        <v>700</v>
      </c>
      <c r="F70">
        <f t="shared" si="13"/>
        <v>318</v>
      </c>
      <c r="G70" s="1">
        <v>0.45</v>
      </c>
      <c r="H70" s="1" t="str">
        <f t="shared" si="12"/>
        <v>High Discount</v>
      </c>
      <c r="I70">
        <v>-17</v>
      </c>
      <c r="J70">
        <f t="shared" si="14"/>
        <v>-17</v>
      </c>
      <c r="K70" t="s">
        <v>214</v>
      </c>
      <c r="L70">
        <f t="shared" si="15"/>
        <v>2.6</v>
      </c>
      <c r="M70" t="str">
        <f t="shared" si="16"/>
        <v>Poor</v>
      </c>
    </row>
    <row r="71" spans="1:13" x14ac:dyDescent="0.3">
      <c r="A71" t="s">
        <v>215</v>
      </c>
      <c r="B71" t="s">
        <v>216</v>
      </c>
      <c r="C71">
        <f t="shared" si="10"/>
        <v>2300</v>
      </c>
      <c r="D71" t="s">
        <v>217</v>
      </c>
      <c r="E71">
        <f t="shared" si="11"/>
        <v>3240</v>
      </c>
      <c r="F71">
        <f t="shared" si="13"/>
        <v>940</v>
      </c>
      <c r="G71" s="1">
        <v>0.28999999999999998</v>
      </c>
      <c r="H71" s="1" t="str">
        <f t="shared" si="12"/>
        <v>Medium Discount</v>
      </c>
      <c r="I71">
        <v>-5</v>
      </c>
      <c r="J71">
        <f t="shared" si="14"/>
        <v>-5</v>
      </c>
      <c r="K71" t="s">
        <v>186</v>
      </c>
      <c r="L71">
        <f t="shared" si="15"/>
        <v>3</v>
      </c>
      <c r="M71" t="str">
        <f t="shared" si="16"/>
        <v>Average</v>
      </c>
    </row>
    <row r="72" spans="1:13" x14ac:dyDescent="0.3">
      <c r="A72" t="s">
        <v>218</v>
      </c>
      <c r="B72" t="s">
        <v>219</v>
      </c>
      <c r="C72">
        <f t="shared" si="10"/>
        <v>345</v>
      </c>
      <c r="D72" t="s">
        <v>220</v>
      </c>
      <c r="E72">
        <f t="shared" si="11"/>
        <v>602</v>
      </c>
      <c r="F72">
        <f t="shared" si="13"/>
        <v>257</v>
      </c>
      <c r="G72" s="1">
        <v>0.43</v>
      </c>
      <c r="H72" s="1" t="str">
        <f t="shared" si="12"/>
        <v>High Discount</v>
      </c>
      <c r="I72">
        <v>-6</v>
      </c>
      <c r="J72">
        <f t="shared" si="14"/>
        <v>-6</v>
      </c>
      <c r="K72" t="s">
        <v>208</v>
      </c>
      <c r="L72">
        <f t="shared" si="15"/>
        <v>2.2999999999999998</v>
      </c>
      <c r="M72" t="str">
        <f t="shared" si="16"/>
        <v>Poor</v>
      </c>
    </row>
    <row r="73" spans="1:13" x14ac:dyDescent="0.3">
      <c r="A73" t="s">
        <v>221</v>
      </c>
      <c r="B73" t="s">
        <v>222</v>
      </c>
      <c r="C73">
        <f t="shared" si="10"/>
        <v>509</v>
      </c>
      <c r="D73" t="s">
        <v>223</v>
      </c>
      <c r="E73">
        <f t="shared" si="11"/>
        <v>899</v>
      </c>
      <c r="F73">
        <f t="shared" si="13"/>
        <v>390</v>
      </c>
      <c r="G73" s="1">
        <v>0.43</v>
      </c>
      <c r="H73" s="1" t="str">
        <f t="shared" si="12"/>
        <v>High Discount</v>
      </c>
      <c r="I73">
        <v>-5</v>
      </c>
      <c r="J73">
        <f t="shared" si="14"/>
        <v>-5</v>
      </c>
      <c r="K73" t="s">
        <v>186</v>
      </c>
      <c r="L73">
        <f t="shared" si="15"/>
        <v>3</v>
      </c>
      <c r="M73" t="str">
        <f t="shared" si="16"/>
        <v>Average</v>
      </c>
    </row>
    <row r="74" spans="1:13" x14ac:dyDescent="0.3">
      <c r="A74" t="s">
        <v>224</v>
      </c>
      <c r="B74" t="s">
        <v>225</v>
      </c>
      <c r="C74">
        <f t="shared" si="10"/>
        <v>968</v>
      </c>
      <c r="D74" t="s">
        <v>204</v>
      </c>
      <c r="E74">
        <f t="shared" si="11"/>
        <v>1814</v>
      </c>
      <c r="F74">
        <f t="shared" si="13"/>
        <v>846</v>
      </c>
      <c r="G74" s="1">
        <v>0.47</v>
      </c>
      <c r="H74" s="1" t="str">
        <f t="shared" si="12"/>
        <v>High Discount</v>
      </c>
      <c r="I74">
        <v>-6</v>
      </c>
      <c r="J74">
        <f t="shared" si="14"/>
        <v>-6</v>
      </c>
      <c r="K74" t="s">
        <v>205</v>
      </c>
      <c r="L74">
        <f t="shared" si="15"/>
        <v>2.2000000000000002</v>
      </c>
      <c r="M74" t="str">
        <f t="shared" si="16"/>
        <v>Poor</v>
      </c>
    </row>
    <row r="75" spans="1:13" x14ac:dyDescent="0.3">
      <c r="A75" t="s">
        <v>226</v>
      </c>
      <c r="B75" t="s">
        <v>227</v>
      </c>
      <c r="C75">
        <f t="shared" si="10"/>
        <v>1570</v>
      </c>
      <c r="D75" t="s">
        <v>228</v>
      </c>
      <c r="E75">
        <f t="shared" si="11"/>
        <v>2988</v>
      </c>
      <c r="F75">
        <f t="shared" si="13"/>
        <v>1418</v>
      </c>
      <c r="G75" s="1">
        <v>0.47</v>
      </c>
      <c r="H75" s="1" t="str">
        <f t="shared" si="12"/>
        <v>High Discount</v>
      </c>
      <c r="I75">
        <v>-7</v>
      </c>
      <c r="J75">
        <f t="shared" si="14"/>
        <v>-7</v>
      </c>
      <c r="K75" t="s">
        <v>190</v>
      </c>
      <c r="L75">
        <f t="shared" si="15"/>
        <v>2.1</v>
      </c>
      <c r="M75" t="str">
        <f t="shared" si="16"/>
        <v>Poor</v>
      </c>
    </row>
    <row r="76" spans="1:13" x14ac:dyDescent="0.3">
      <c r="A76" t="s">
        <v>229</v>
      </c>
      <c r="B76" t="s">
        <v>230</v>
      </c>
      <c r="C76">
        <f t="shared" si="10"/>
        <v>790</v>
      </c>
      <c r="D76" t="s">
        <v>231</v>
      </c>
      <c r="E76">
        <f t="shared" si="11"/>
        <v>1485</v>
      </c>
      <c r="F76">
        <f t="shared" si="13"/>
        <v>695</v>
      </c>
      <c r="G76" s="1">
        <v>0.47</v>
      </c>
      <c r="H76" s="1" t="str">
        <f t="shared" si="12"/>
        <v>High Discount</v>
      </c>
      <c r="I76" t="s">
        <v>320</v>
      </c>
      <c r="J76" t="str">
        <f t="shared" si="14"/>
        <v/>
      </c>
      <c r="K76" t="s">
        <v>320</v>
      </c>
      <c r="L76" t="str">
        <f t="shared" si="15"/>
        <v>Unknown</v>
      </c>
      <c r="M76" t="str">
        <f t="shared" si="16"/>
        <v>Unrated</v>
      </c>
    </row>
    <row r="77" spans="1:13" x14ac:dyDescent="0.3">
      <c r="A77" t="s">
        <v>232</v>
      </c>
      <c r="B77" t="s">
        <v>233</v>
      </c>
      <c r="C77">
        <f t="shared" si="10"/>
        <v>690</v>
      </c>
      <c r="D77" t="s">
        <v>149</v>
      </c>
      <c r="E77">
        <f t="shared" si="11"/>
        <v>1200</v>
      </c>
      <c r="F77">
        <f t="shared" si="13"/>
        <v>510</v>
      </c>
      <c r="G77" s="1">
        <v>0.43</v>
      </c>
      <c r="H77" s="1" t="str">
        <f t="shared" si="12"/>
        <v>High Discount</v>
      </c>
      <c r="I77" t="s">
        <v>320</v>
      </c>
      <c r="J77" t="str">
        <f t="shared" si="14"/>
        <v/>
      </c>
      <c r="K77" t="s">
        <v>320</v>
      </c>
      <c r="L77" t="str">
        <f t="shared" si="15"/>
        <v>Unknown</v>
      </c>
      <c r="M77" t="str">
        <f t="shared" si="16"/>
        <v>Unrated</v>
      </c>
    </row>
    <row r="78" spans="1:13" x14ac:dyDescent="0.3">
      <c r="A78" t="s">
        <v>234</v>
      </c>
      <c r="B78" t="s">
        <v>235</v>
      </c>
      <c r="C78">
        <f t="shared" si="10"/>
        <v>1732</v>
      </c>
      <c r="D78" t="s">
        <v>236</v>
      </c>
      <c r="E78">
        <f t="shared" si="11"/>
        <v>1799</v>
      </c>
      <c r="F78">
        <f t="shared" si="13"/>
        <v>67</v>
      </c>
      <c r="G78" s="1">
        <v>0.04</v>
      </c>
      <c r="H78" s="1" t="str">
        <f t="shared" si="12"/>
        <v>Low Discount</v>
      </c>
      <c r="I78" t="s">
        <v>320</v>
      </c>
      <c r="J78" t="str">
        <f t="shared" si="14"/>
        <v/>
      </c>
      <c r="K78" t="s">
        <v>320</v>
      </c>
      <c r="L78" t="str">
        <f t="shared" si="15"/>
        <v>Unknown</v>
      </c>
      <c r="M78" t="str">
        <f t="shared" si="16"/>
        <v>Unrated</v>
      </c>
    </row>
    <row r="79" spans="1:13" x14ac:dyDescent="0.3">
      <c r="A79" t="s">
        <v>237</v>
      </c>
      <c r="B79" t="s">
        <v>238</v>
      </c>
      <c r="C79">
        <f t="shared" si="10"/>
        <v>230</v>
      </c>
      <c r="D79" t="s">
        <v>239</v>
      </c>
      <c r="E79">
        <f t="shared" si="11"/>
        <v>450</v>
      </c>
      <c r="F79">
        <f t="shared" si="13"/>
        <v>220</v>
      </c>
      <c r="G79" s="1">
        <v>0.49</v>
      </c>
      <c r="H79" s="1" t="str">
        <f t="shared" si="12"/>
        <v>High Discount</v>
      </c>
      <c r="I79" t="s">
        <v>320</v>
      </c>
      <c r="J79" t="str">
        <f t="shared" si="14"/>
        <v/>
      </c>
      <c r="K79" t="s">
        <v>320</v>
      </c>
      <c r="L79" t="str">
        <f t="shared" si="15"/>
        <v>Unknown</v>
      </c>
      <c r="M79" t="str">
        <f t="shared" si="16"/>
        <v>Unrated</v>
      </c>
    </row>
    <row r="80" spans="1:13" x14ac:dyDescent="0.3">
      <c r="A80" t="s">
        <v>240</v>
      </c>
      <c r="B80" t="s">
        <v>241</v>
      </c>
      <c r="C80">
        <f t="shared" si="10"/>
        <v>1189</v>
      </c>
      <c r="D80" t="s">
        <v>14</v>
      </c>
      <c r="E80">
        <f t="shared" si="11"/>
        <v>2199</v>
      </c>
      <c r="F80">
        <f t="shared" si="13"/>
        <v>1010</v>
      </c>
      <c r="G80" s="1">
        <v>0.46</v>
      </c>
      <c r="H80" s="1" t="str">
        <f t="shared" si="12"/>
        <v>High Discount</v>
      </c>
      <c r="I80">
        <v>-1</v>
      </c>
      <c r="J80">
        <f t="shared" si="14"/>
        <v>-1</v>
      </c>
      <c r="K80" t="s">
        <v>186</v>
      </c>
      <c r="L80">
        <f t="shared" si="15"/>
        <v>3</v>
      </c>
      <c r="M80" t="str">
        <f t="shared" si="16"/>
        <v>Average</v>
      </c>
    </row>
    <row r="81" spans="1:13" x14ac:dyDescent="0.3">
      <c r="A81" t="s">
        <v>242</v>
      </c>
      <c r="B81" t="s">
        <v>243</v>
      </c>
      <c r="C81">
        <f t="shared" si="10"/>
        <v>979</v>
      </c>
      <c r="D81" t="s">
        <v>244</v>
      </c>
      <c r="E81">
        <f t="shared" si="11"/>
        <v>1920</v>
      </c>
      <c r="F81">
        <f t="shared" si="13"/>
        <v>941</v>
      </c>
      <c r="G81" s="1">
        <v>0.49</v>
      </c>
      <c r="H81" s="1" t="str">
        <f t="shared" si="12"/>
        <v>High Discount</v>
      </c>
      <c r="I81">
        <v>-1</v>
      </c>
      <c r="J81">
        <f t="shared" si="14"/>
        <v>-1</v>
      </c>
      <c r="K81" t="s">
        <v>58</v>
      </c>
      <c r="L81">
        <f t="shared" si="15"/>
        <v>5</v>
      </c>
      <c r="M81" t="str">
        <f t="shared" si="16"/>
        <v>Excellent</v>
      </c>
    </row>
    <row r="82" spans="1:13" x14ac:dyDescent="0.3">
      <c r="A82" t="s">
        <v>245</v>
      </c>
      <c r="B82" t="s">
        <v>246</v>
      </c>
      <c r="C82">
        <f t="shared" si="10"/>
        <v>1460</v>
      </c>
      <c r="D82" t="s">
        <v>247</v>
      </c>
      <c r="E82">
        <f t="shared" si="11"/>
        <v>2290</v>
      </c>
      <c r="F82">
        <f t="shared" si="13"/>
        <v>830</v>
      </c>
      <c r="G82" s="1">
        <v>0.36</v>
      </c>
      <c r="H82" s="1" t="str">
        <f t="shared" si="12"/>
        <v>Medium Discount</v>
      </c>
      <c r="I82" t="s">
        <v>320</v>
      </c>
      <c r="J82" t="str">
        <f t="shared" si="14"/>
        <v/>
      </c>
      <c r="K82" t="s">
        <v>320</v>
      </c>
      <c r="L82" t="str">
        <f t="shared" si="15"/>
        <v>Unknown</v>
      </c>
      <c r="M82" t="str">
        <f t="shared" si="16"/>
        <v>Unrated</v>
      </c>
    </row>
    <row r="83" spans="1:13" x14ac:dyDescent="0.3">
      <c r="A83" t="s">
        <v>248</v>
      </c>
      <c r="B83" t="s">
        <v>249</v>
      </c>
      <c r="C83">
        <f t="shared" si="10"/>
        <v>1666</v>
      </c>
      <c r="D83" t="s">
        <v>159</v>
      </c>
      <c r="E83">
        <f t="shared" si="11"/>
        <v>1699</v>
      </c>
      <c r="F83">
        <f t="shared" si="13"/>
        <v>33</v>
      </c>
      <c r="G83" s="1">
        <v>0.02</v>
      </c>
      <c r="H83" s="1" t="str">
        <f t="shared" si="12"/>
        <v>Low Discount</v>
      </c>
      <c r="I83" t="s">
        <v>320</v>
      </c>
      <c r="J83" t="str">
        <f t="shared" si="14"/>
        <v/>
      </c>
      <c r="K83" t="s">
        <v>320</v>
      </c>
      <c r="L83" t="str">
        <f t="shared" si="15"/>
        <v>Unknown</v>
      </c>
      <c r="M83" t="str">
        <f t="shared" si="16"/>
        <v>Unrated</v>
      </c>
    </row>
    <row r="84" spans="1:13" x14ac:dyDescent="0.3">
      <c r="A84" t="s">
        <v>250</v>
      </c>
      <c r="B84" t="s">
        <v>251</v>
      </c>
      <c r="C84">
        <f t="shared" si="10"/>
        <v>330</v>
      </c>
      <c r="D84" t="s">
        <v>90</v>
      </c>
      <c r="E84">
        <f t="shared" si="11"/>
        <v>647</v>
      </c>
      <c r="F84">
        <f t="shared" si="13"/>
        <v>317</v>
      </c>
      <c r="G84" s="1">
        <v>0.49</v>
      </c>
      <c r="H84" s="1" t="str">
        <f t="shared" si="12"/>
        <v>High Discount</v>
      </c>
      <c r="I84">
        <v>-1</v>
      </c>
      <c r="J84">
        <f t="shared" si="14"/>
        <v>-1</v>
      </c>
      <c r="K84" t="s">
        <v>28</v>
      </c>
      <c r="L84">
        <f t="shared" si="15"/>
        <v>4</v>
      </c>
      <c r="M84" t="str">
        <f t="shared" si="16"/>
        <v>Excellent</v>
      </c>
    </row>
    <row r="85" spans="1:13" x14ac:dyDescent="0.3">
      <c r="A85" t="s">
        <v>151</v>
      </c>
      <c r="B85" t="s">
        <v>252</v>
      </c>
      <c r="C85">
        <f t="shared" si="10"/>
        <v>176</v>
      </c>
      <c r="D85" t="s">
        <v>219</v>
      </c>
      <c r="E85">
        <f t="shared" si="11"/>
        <v>345</v>
      </c>
      <c r="F85">
        <f t="shared" si="13"/>
        <v>169</v>
      </c>
      <c r="G85" s="1">
        <v>0.49</v>
      </c>
      <c r="H85" s="1" t="str">
        <f t="shared" si="12"/>
        <v>High Discount</v>
      </c>
      <c r="I85" t="s">
        <v>320</v>
      </c>
      <c r="J85" t="str">
        <f t="shared" si="14"/>
        <v/>
      </c>
      <c r="K85" t="s">
        <v>320</v>
      </c>
      <c r="L85" t="str">
        <f t="shared" si="15"/>
        <v>Unknown</v>
      </c>
      <c r="M85" t="str">
        <f t="shared" si="16"/>
        <v>Unrated</v>
      </c>
    </row>
    <row r="86" spans="1:13" x14ac:dyDescent="0.3">
      <c r="A86" t="s">
        <v>253</v>
      </c>
      <c r="B86" t="s">
        <v>254</v>
      </c>
      <c r="C86">
        <f t="shared" si="10"/>
        <v>1466</v>
      </c>
      <c r="D86" t="s">
        <v>159</v>
      </c>
      <c r="E86">
        <f t="shared" si="11"/>
        <v>1699</v>
      </c>
      <c r="F86">
        <f t="shared" si="13"/>
        <v>233</v>
      </c>
      <c r="G86" s="1">
        <v>0.14000000000000001</v>
      </c>
      <c r="H86" s="1" t="str">
        <f t="shared" si="12"/>
        <v>Low Discount</v>
      </c>
      <c r="I86" t="s">
        <v>320</v>
      </c>
      <c r="J86" t="str">
        <f t="shared" si="14"/>
        <v/>
      </c>
      <c r="K86" t="s">
        <v>320</v>
      </c>
      <c r="L86" t="str">
        <f t="shared" si="15"/>
        <v>Unknown</v>
      </c>
      <c r="M86" t="str">
        <f t="shared" si="16"/>
        <v>Unrated</v>
      </c>
    </row>
    <row r="87" spans="1:13" x14ac:dyDescent="0.3">
      <c r="A87" t="s">
        <v>255</v>
      </c>
      <c r="B87" t="s">
        <v>256</v>
      </c>
      <c r="C87">
        <f t="shared" si="10"/>
        <v>274</v>
      </c>
      <c r="D87" t="s">
        <v>257</v>
      </c>
      <c r="E87">
        <f t="shared" si="11"/>
        <v>537</v>
      </c>
      <c r="F87">
        <f t="shared" si="13"/>
        <v>263</v>
      </c>
      <c r="G87" s="1">
        <v>0.49</v>
      </c>
      <c r="H87" s="1" t="str">
        <f t="shared" si="12"/>
        <v>High Discount</v>
      </c>
      <c r="I87" t="s">
        <v>320</v>
      </c>
      <c r="J87" t="str">
        <f t="shared" si="14"/>
        <v/>
      </c>
      <c r="K87" t="s">
        <v>320</v>
      </c>
      <c r="L87" t="str">
        <f t="shared" si="15"/>
        <v>Unknown</v>
      </c>
      <c r="M87" t="str">
        <f t="shared" si="16"/>
        <v>Unrated</v>
      </c>
    </row>
    <row r="88" spans="1:13" x14ac:dyDescent="0.3">
      <c r="A88" t="s">
        <v>258</v>
      </c>
      <c r="B88" t="s">
        <v>42</v>
      </c>
      <c r="C88">
        <f t="shared" si="10"/>
        <v>799</v>
      </c>
      <c r="D88" t="s">
        <v>169</v>
      </c>
      <c r="E88">
        <f t="shared" si="11"/>
        <v>900</v>
      </c>
      <c r="F88">
        <f t="shared" si="13"/>
        <v>101</v>
      </c>
      <c r="G88" s="1">
        <v>0.11</v>
      </c>
      <c r="H88" s="1" t="str">
        <f t="shared" si="12"/>
        <v>Low Discount</v>
      </c>
      <c r="I88" t="s">
        <v>320</v>
      </c>
      <c r="J88" t="str">
        <f t="shared" si="14"/>
        <v/>
      </c>
      <c r="K88" t="s">
        <v>320</v>
      </c>
      <c r="L88" t="str">
        <f t="shared" si="15"/>
        <v>Unknown</v>
      </c>
      <c r="M88" t="str">
        <f t="shared" si="16"/>
        <v>Unrated</v>
      </c>
    </row>
    <row r="89" spans="1:13" x14ac:dyDescent="0.3">
      <c r="A89" t="s">
        <v>172</v>
      </c>
      <c r="B89" t="s">
        <v>259</v>
      </c>
      <c r="C89">
        <f t="shared" si="10"/>
        <v>657</v>
      </c>
      <c r="D89" t="s">
        <v>260</v>
      </c>
      <c r="E89">
        <f t="shared" si="11"/>
        <v>1288</v>
      </c>
      <c r="F89">
        <f t="shared" si="13"/>
        <v>631</v>
      </c>
      <c r="G89" s="1">
        <v>0.49</v>
      </c>
      <c r="H89" s="1" t="str">
        <f t="shared" si="12"/>
        <v>High Discount</v>
      </c>
      <c r="I89" t="s">
        <v>320</v>
      </c>
      <c r="J89" t="str">
        <f t="shared" si="14"/>
        <v/>
      </c>
      <c r="K89" t="s">
        <v>320</v>
      </c>
      <c r="L89" t="str">
        <f t="shared" si="15"/>
        <v>Unknown</v>
      </c>
      <c r="M89" t="str">
        <f t="shared" si="16"/>
        <v>Unrated</v>
      </c>
    </row>
    <row r="90" spans="1:13" x14ac:dyDescent="0.3">
      <c r="A90" t="s">
        <v>261</v>
      </c>
      <c r="B90" t="s">
        <v>262</v>
      </c>
      <c r="C90">
        <f t="shared" si="10"/>
        <v>1468</v>
      </c>
      <c r="D90" t="s">
        <v>159</v>
      </c>
      <c r="E90">
        <f t="shared" si="11"/>
        <v>1699</v>
      </c>
      <c r="F90">
        <f t="shared" si="13"/>
        <v>231</v>
      </c>
      <c r="G90" s="1">
        <v>0.14000000000000001</v>
      </c>
      <c r="H90" s="1" t="str">
        <f t="shared" si="12"/>
        <v>Low Discount</v>
      </c>
      <c r="I90" t="s">
        <v>320</v>
      </c>
      <c r="J90" t="str">
        <f t="shared" si="14"/>
        <v/>
      </c>
      <c r="K90" t="s">
        <v>320</v>
      </c>
      <c r="L90" t="str">
        <f t="shared" si="15"/>
        <v>Unknown</v>
      </c>
      <c r="M90" t="str">
        <f t="shared" si="16"/>
        <v>Unrated</v>
      </c>
    </row>
    <row r="91" spans="1:13" x14ac:dyDescent="0.3">
      <c r="A91" t="s">
        <v>263</v>
      </c>
      <c r="B91" t="s">
        <v>264</v>
      </c>
      <c r="C91">
        <f t="shared" si="10"/>
        <v>630</v>
      </c>
      <c r="D91" t="s">
        <v>265</v>
      </c>
      <c r="E91">
        <f t="shared" si="11"/>
        <v>1100</v>
      </c>
      <c r="F91">
        <f t="shared" si="13"/>
        <v>470</v>
      </c>
      <c r="G91" s="1">
        <v>0.43</v>
      </c>
      <c r="H91" s="1" t="str">
        <f t="shared" si="12"/>
        <v>High Discount</v>
      </c>
      <c r="I91" t="s">
        <v>320</v>
      </c>
      <c r="J91" t="str">
        <f t="shared" si="14"/>
        <v/>
      </c>
      <c r="K91" t="s">
        <v>320</v>
      </c>
      <c r="L91" t="str">
        <f t="shared" si="15"/>
        <v>Unknown</v>
      </c>
      <c r="M91" t="str">
        <f t="shared" si="16"/>
        <v>Unrated</v>
      </c>
    </row>
    <row r="92" spans="1:13" x14ac:dyDescent="0.3">
      <c r="A92" t="s">
        <v>266</v>
      </c>
      <c r="B92" t="s">
        <v>267</v>
      </c>
      <c r="C92">
        <f t="shared" si="10"/>
        <v>850</v>
      </c>
      <c r="D92" t="s">
        <v>268</v>
      </c>
      <c r="E92">
        <f t="shared" si="11"/>
        <v>1700</v>
      </c>
      <c r="F92">
        <f t="shared" si="13"/>
        <v>850</v>
      </c>
      <c r="G92" s="1">
        <v>0.5</v>
      </c>
      <c r="H92" s="1" t="str">
        <f t="shared" si="12"/>
        <v>High Discount</v>
      </c>
      <c r="I92" t="s">
        <v>320</v>
      </c>
      <c r="J92" t="str">
        <f t="shared" si="14"/>
        <v/>
      </c>
      <c r="K92" t="s">
        <v>320</v>
      </c>
      <c r="L92" t="str">
        <f t="shared" si="15"/>
        <v>Unknown</v>
      </c>
      <c r="M92" t="str">
        <f t="shared" si="16"/>
        <v>Unrated</v>
      </c>
    </row>
    <row r="93" spans="1:13" x14ac:dyDescent="0.3">
      <c r="A93" t="s">
        <v>269</v>
      </c>
      <c r="B93" t="s">
        <v>270</v>
      </c>
      <c r="C93">
        <f t="shared" si="10"/>
        <v>1300</v>
      </c>
      <c r="D93" t="s">
        <v>181</v>
      </c>
      <c r="E93">
        <f t="shared" si="11"/>
        <v>2500</v>
      </c>
      <c r="F93">
        <f t="shared" si="13"/>
        <v>1200</v>
      </c>
      <c r="G93" s="1">
        <v>0.48</v>
      </c>
      <c r="H93" s="1" t="str">
        <f t="shared" si="12"/>
        <v>High Discount</v>
      </c>
      <c r="I93" t="s">
        <v>320</v>
      </c>
      <c r="J93" t="str">
        <f t="shared" si="14"/>
        <v/>
      </c>
      <c r="K93" t="s">
        <v>320</v>
      </c>
      <c r="L93" t="str">
        <f t="shared" si="15"/>
        <v>Unknown</v>
      </c>
      <c r="M93" t="str">
        <f t="shared" si="16"/>
        <v>Unrated</v>
      </c>
    </row>
    <row r="94" spans="1:13" x14ac:dyDescent="0.3">
      <c r="A94" t="s">
        <v>271</v>
      </c>
      <c r="B94" t="s">
        <v>272</v>
      </c>
      <c r="C94">
        <f t="shared" si="10"/>
        <v>105</v>
      </c>
      <c r="D94" t="s">
        <v>273</v>
      </c>
      <c r="E94">
        <f t="shared" si="11"/>
        <v>200</v>
      </c>
      <c r="F94">
        <f t="shared" si="13"/>
        <v>95</v>
      </c>
      <c r="G94" s="1">
        <v>0.48</v>
      </c>
      <c r="H94" s="1" t="str">
        <f t="shared" si="12"/>
        <v>High Discount</v>
      </c>
      <c r="I94" t="s">
        <v>320</v>
      </c>
      <c r="J94" t="str">
        <f t="shared" si="14"/>
        <v/>
      </c>
      <c r="K94" t="s">
        <v>320</v>
      </c>
      <c r="L94" t="str">
        <f t="shared" si="15"/>
        <v>Unknown</v>
      </c>
      <c r="M94" t="str">
        <f t="shared" si="16"/>
        <v>Unrated</v>
      </c>
    </row>
    <row r="95" spans="1:13" x14ac:dyDescent="0.3">
      <c r="A95" t="s">
        <v>274</v>
      </c>
      <c r="B95" t="s">
        <v>223</v>
      </c>
      <c r="C95">
        <f t="shared" si="10"/>
        <v>899</v>
      </c>
      <c r="D95" t="s">
        <v>159</v>
      </c>
      <c r="E95">
        <f t="shared" si="11"/>
        <v>1699</v>
      </c>
      <c r="F95">
        <f t="shared" si="13"/>
        <v>800</v>
      </c>
      <c r="G95" s="1">
        <v>0.47</v>
      </c>
      <c r="H95" s="1" t="str">
        <f t="shared" si="12"/>
        <v>High Discount</v>
      </c>
      <c r="I95" t="s">
        <v>320</v>
      </c>
      <c r="J95" t="str">
        <f t="shared" si="14"/>
        <v/>
      </c>
      <c r="K95" t="s">
        <v>320</v>
      </c>
      <c r="L95" t="str">
        <f t="shared" si="15"/>
        <v>Unknown</v>
      </c>
      <c r="M95" t="str">
        <f t="shared" si="16"/>
        <v>Unrated</v>
      </c>
    </row>
    <row r="96" spans="1:13" x14ac:dyDescent="0.3">
      <c r="A96" t="s">
        <v>275</v>
      </c>
      <c r="B96" t="s">
        <v>149</v>
      </c>
      <c r="C96">
        <f t="shared" si="10"/>
        <v>1200</v>
      </c>
      <c r="D96" t="s">
        <v>276</v>
      </c>
      <c r="E96">
        <f t="shared" si="11"/>
        <v>2400</v>
      </c>
      <c r="F96">
        <f t="shared" si="13"/>
        <v>1200</v>
      </c>
      <c r="G96" s="1">
        <v>0.5</v>
      </c>
      <c r="H96" s="1" t="str">
        <f t="shared" si="12"/>
        <v>High Discount</v>
      </c>
      <c r="I96" t="s">
        <v>320</v>
      </c>
      <c r="J96" t="str">
        <f t="shared" si="14"/>
        <v/>
      </c>
      <c r="K96" t="s">
        <v>320</v>
      </c>
      <c r="L96" t="str">
        <f t="shared" si="15"/>
        <v>Unknown</v>
      </c>
      <c r="M96" t="str">
        <f t="shared" si="16"/>
        <v>Unrated</v>
      </c>
    </row>
    <row r="97" spans="1:13" x14ac:dyDescent="0.3">
      <c r="A97" t="s">
        <v>277</v>
      </c>
      <c r="B97" t="s">
        <v>278</v>
      </c>
      <c r="C97">
        <f t="shared" si="10"/>
        <v>1526</v>
      </c>
      <c r="D97" t="s">
        <v>158</v>
      </c>
      <c r="E97">
        <f t="shared" si="11"/>
        <v>1660</v>
      </c>
      <c r="F97">
        <f t="shared" si="13"/>
        <v>134</v>
      </c>
      <c r="G97" s="1">
        <v>0.08</v>
      </c>
      <c r="H97" s="1" t="str">
        <f t="shared" si="12"/>
        <v>Low Discount</v>
      </c>
      <c r="I97" t="s">
        <v>320</v>
      </c>
      <c r="J97" t="str">
        <f t="shared" si="14"/>
        <v/>
      </c>
      <c r="K97" t="s">
        <v>320</v>
      </c>
      <c r="L97" t="str">
        <f t="shared" si="15"/>
        <v>Unknown</v>
      </c>
      <c r="M97" t="str">
        <f t="shared" si="16"/>
        <v>Unrated</v>
      </c>
    </row>
    <row r="98" spans="1:13" x14ac:dyDescent="0.3">
      <c r="A98" t="s">
        <v>279</v>
      </c>
      <c r="B98" t="s">
        <v>280</v>
      </c>
      <c r="C98">
        <f t="shared" ref="C98:C113" si="17">VALUE(TRIM(SUBSTITUTE(SUBSTITUTE(B98,"KSh",""),",","")))</f>
        <v>1462</v>
      </c>
      <c r="D98" t="s">
        <v>164</v>
      </c>
      <c r="E98">
        <f t="shared" ref="E98:E113" si="18">VALUE(TRIM(SUBSTITUTE(SUBSTITUTE(D98,"KSh",""),",","")))</f>
        <v>1499</v>
      </c>
      <c r="F98">
        <f t="shared" si="13"/>
        <v>37</v>
      </c>
      <c r="G98" s="1">
        <v>0.02</v>
      </c>
      <c r="H98" s="1" t="str">
        <f t="shared" ref="H98:H113" si="19">IF(G98&lt;20%, "Low Discount", IF(G98&lt;40%, "Medium Discount", "High Discount"))</f>
        <v>Low Discount</v>
      </c>
      <c r="I98" t="s">
        <v>320</v>
      </c>
      <c r="J98" t="str">
        <f t="shared" si="14"/>
        <v/>
      </c>
      <c r="K98" t="s">
        <v>320</v>
      </c>
      <c r="L98" t="str">
        <f t="shared" si="15"/>
        <v>Unknown</v>
      </c>
      <c r="M98" t="str">
        <f t="shared" si="16"/>
        <v>Unrated</v>
      </c>
    </row>
    <row r="99" spans="1:13" x14ac:dyDescent="0.3">
      <c r="A99" t="s">
        <v>281</v>
      </c>
      <c r="B99" t="s">
        <v>282</v>
      </c>
      <c r="C99">
        <f t="shared" si="17"/>
        <v>248</v>
      </c>
      <c r="D99" t="s">
        <v>283</v>
      </c>
      <c r="E99">
        <f t="shared" si="18"/>
        <v>486</v>
      </c>
      <c r="F99">
        <f t="shared" si="13"/>
        <v>238</v>
      </c>
      <c r="G99" s="1">
        <v>0.49</v>
      </c>
      <c r="H99" s="1" t="str">
        <f t="shared" si="19"/>
        <v>High Discount</v>
      </c>
      <c r="I99" t="s">
        <v>320</v>
      </c>
      <c r="J99" t="str">
        <f t="shared" si="14"/>
        <v/>
      </c>
      <c r="K99" t="s">
        <v>320</v>
      </c>
      <c r="L99" t="str">
        <f t="shared" si="15"/>
        <v>Unknown</v>
      </c>
      <c r="M99" t="str">
        <f t="shared" si="16"/>
        <v>Unrated</v>
      </c>
    </row>
    <row r="100" spans="1:13" x14ac:dyDescent="0.3">
      <c r="A100" t="s">
        <v>284</v>
      </c>
      <c r="B100" t="s">
        <v>285</v>
      </c>
      <c r="C100">
        <f t="shared" si="17"/>
        <v>3546</v>
      </c>
      <c r="D100" t="s">
        <v>66</v>
      </c>
      <c r="E100">
        <f t="shared" si="18"/>
        <v>3699</v>
      </c>
      <c r="F100">
        <f t="shared" si="13"/>
        <v>153</v>
      </c>
      <c r="G100" s="1">
        <v>0.04</v>
      </c>
      <c r="H100" s="1" t="str">
        <f t="shared" si="19"/>
        <v>Low Discount</v>
      </c>
      <c r="I100" t="s">
        <v>320</v>
      </c>
      <c r="J100" t="str">
        <f t="shared" si="14"/>
        <v/>
      </c>
      <c r="K100" t="s">
        <v>320</v>
      </c>
      <c r="L100" t="str">
        <f t="shared" si="15"/>
        <v>Unknown</v>
      </c>
      <c r="M100" t="str">
        <f t="shared" si="16"/>
        <v>Unrated</v>
      </c>
    </row>
    <row r="101" spans="1:13" x14ac:dyDescent="0.3">
      <c r="A101" t="s">
        <v>286</v>
      </c>
      <c r="B101" t="s">
        <v>287</v>
      </c>
      <c r="C101">
        <f t="shared" si="17"/>
        <v>525</v>
      </c>
      <c r="D101" t="s">
        <v>288</v>
      </c>
      <c r="E101">
        <f t="shared" si="18"/>
        <v>1029</v>
      </c>
      <c r="F101">
        <f t="shared" si="13"/>
        <v>504</v>
      </c>
      <c r="G101" s="1">
        <v>0.49</v>
      </c>
      <c r="H101" s="1" t="str">
        <f t="shared" si="19"/>
        <v>High Discount</v>
      </c>
      <c r="I101" t="s">
        <v>320</v>
      </c>
      <c r="J101" t="str">
        <f t="shared" si="14"/>
        <v/>
      </c>
      <c r="K101" t="s">
        <v>320</v>
      </c>
      <c r="L101" t="str">
        <f t="shared" si="15"/>
        <v>Unknown</v>
      </c>
      <c r="M101" t="str">
        <f t="shared" si="16"/>
        <v>Unrated</v>
      </c>
    </row>
    <row r="102" spans="1:13" x14ac:dyDescent="0.3">
      <c r="A102" t="s">
        <v>289</v>
      </c>
      <c r="B102" t="s">
        <v>290</v>
      </c>
      <c r="C102">
        <f t="shared" si="17"/>
        <v>1080</v>
      </c>
      <c r="D102" t="s">
        <v>291</v>
      </c>
      <c r="E102">
        <f t="shared" si="18"/>
        <v>1874</v>
      </c>
      <c r="F102">
        <f t="shared" si="13"/>
        <v>794</v>
      </c>
      <c r="G102" s="1">
        <v>0.42</v>
      </c>
      <c r="H102" s="1" t="str">
        <f t="shared" si="19"/>
        <v>High Discount</v>
      </c>
      <c r="I102" t="s">
        <v>320</v>
      </c>
      <c r="J102" t="str">
        <f t="shared" si="14"/>
        <v/>
      </c>
      <c r="K102" t="s">
        <v>320</v>
      </c>
      <c r="L102" t="str">
        <f t="shared" si="15"/>
        <v>Unknown</v>
      </c>
      <c r="M102" t="str">
        <f t="shared" si="16"/>
        <v>Unrated</v>
      </c>
    </row>
    <row r="103" spans="1:13" x14ac:dyDescent="0.3">
      <c r="A103" t="s">
        <v>292</v>
      </c>
      <c r="B103" t="s">
        <v>293</v>
      </c>
      <c r="C103">
        <f t="shared" si="17"/>
        <v>3640</v>
      </c>
      <c r="D103" t="s">
        <v>294</v>
      </c>
      <c r="E103">
        <f t="shared" si="18"/>
        <v>4588</v>
      </c>
      <c r="F103">
        <f t="shared" si="13"/>
        <v>948</v>
      </c>
      <c r="G103" s="1">
        <v>0.21</v>
      </c>
      <c r="H103" s="1" t="str">
        <f t="shared" si="19"/>
        <v>Medium Discount</v>
      </c>
      <c r="I103">
        <v>-1</v>
      </c>
      <c r="J103">
        <f t="shared" si="14"/>
        <v>-1</v>
      </c>
      <c r="K103" t="s">
        <v>58</v>
      </c>
      <c r="L103">
        <f t="shared" si="15"/>
        <v>5</v>
      </c>
      <c r="M103" t="str">
        <f t="shared" si="16"/>
        <v>Excellent</v>
      </c>
    </row>
    <row r="104" spans="1:13" x14ac:dyDescent="0.3">
      <c r="A104" t="s">
        <v>295</v>
      </c>
      <c r="B104" t="s">
        <v>296</v>
      </c>
      <c r="C104">
        <f t="shared" si="17"/>
        <v>1420</v>
      </c>
      <c r="D104" t="s">
        <v>297</v>
      </c>
      <c r="E104">
        <f t="shared" si="18"/>
        <v>2420</v>
      </c>
      <c r="F104">
        <f t="shared" si="13"/>
        <v>1000</v>
      </c>
      <c r="G104" s="1">
        <v>0.41</v>
      </c>
      <c r="H104" s="1" t="str">
        <f t="shared" si="19"/>
        <v>High Discount</v>
      </c>
      <c r="I104" t="s">
        <v>320</v>
      </c>
      <c r="J104" t="str">
        <f t="shared" si="14"/>
        <v/>
      </c>
      <c r="K104" t="s">
        <v>320</v>
      </c>
      <c r="L104" t="str">
        <f t="shared" si="15"/>
        <v>Unknown</v>
      </c>
      <c r="M104" t="str">
        <f t="shared" si="16"/>
        <v>Unrated</v>
      </c>
    </row>
    <row r="105" spans="1:13" x14ac:dyDescent="0.3">
      <c r="A105" t="s">
        <v>298</v>
      </c>
      <c r="B105" t="s">
        <v>299</v>
      </c>
      <c r="C105">
        <f t="shared" si="17"/>
        <v>1875</v>
      </c>
      <c r="D105" t="s">
        <v>300</v>
      </c>
      <c r="E105">
        <f t="shared" si="18"/>
        <v>1899</v>
      </c>
      <c r="F105">
        <f t="shared" si="13"/>
        <v>24</v>
      </c>
      <c r="G105" s="1">
        <v>0.01</v>
      </c>
      <c r="H105" s="1" t="str">
        <f t="shared" si="19"/>
        <v>Low Discount</v>
      </c>
      <c r="I105" t="s">
        <v>320</v>
      </c>
      <c r="J105" t="str">
        <f t="shared" si="14"/>
        <v/>
      </c>
      <c r="K105" t="s">
        <v>320</v>
      </c>
      <c r="L105" t="str">
        <f t="shared" si="15"/>
        <v>Unknown</v>
      </c>
      <c r="M105" t="str">
        <f t="shared" si="16"/>
        <v>Unrated</v>
      </c>
    </row>
    <row r="106" spans="1:13" x14ac:dyDescent="0.3">
      <c r="A106" t="s">
        <v>301</v>
      </c>
      <c r="B106" t="s">
        <v>302</v>
      </c>
      <c r="C106">
        <f t="shared" si="17"/>
        <v>198</v>
      </c>
      <c r="D106" t="s">
        <v>303</v>
      </c>
      <c r="E106">
        <f t="shared" si="18"/>
        <v>260</v>
      </c>
      <c r="F106">
        <f t="shared" si="13"/>
        <v>62</v>
      </c>
      <c r="G106" s="1">
        <v>0.24</v>
      </c>
      <c r="H106" s="1" t="str">
        <f t="shared" si="19"/>
        <v>Medium Discount</v>
      </c>
      <c r="I106" t="s">
        <v>320</v>
      </c>
      <c r="J106" t="str">
        <f t="shared" si="14"/>
        <v/>
      </c>
      <c r="K106" t="s">
        <v>320</v>
      </c>
      <c r="L106" t="str">
        <f t="shared" si="15"/>
        <v>Unknown</v>
      </c>
      <c r="M106" t="str">
        <f t="shared" si="16"/>
        <v>Unrated</v>
      </c>
    </row>
    <row r="107" spans="1:13" x14ac:dyDescent="0.3">
      <c r="A107" t="s">
        <v>304</v>
      </c>
      <c r="B107" t="s">
        <v>305</v>
      </c>
      <c r="C107">
        <f t="shared" si="17"/>
        <v>1150</v>
      </c>
      <c r="D107" t="s">
        <v>306</v>
      </c>
      <c r="E107">
        <f t="shared" si="18"/>
        <v>1737</v>
      </c>
      <c r="F107">
        <f t="shared" si="13"/>
        <v>587</v>
      </c>
      <c r="G107" s="1">
        <v>0.34</v>
      </c>
      <c r="H107" s="1" t="str">
        <f t="shared" si="19"/>
        <v>Medium Discount</v>
      </c>
      <c r="I107" t="s">
        <v>320</v>
      </c>
      <c r="J107" t="str">
        <f t="shared" si="14"/>
        <v/>
      </c>
      <c r="K107" t="s">
        <v>320</v>
      </c>
      <c r="L107" t="str">
        <f t="shared" si="15"/>
        <v>Unknown</v>
      </c>
      <c r="M107" t="str">
        <f t="shared" si="16"/>
        <v>Unrated</v>
      </c>
    </row>
    <row r="108" spans="1:13" x14ac:dyDescent="0.3">
      <c r="A108" t="s">
        <v>307</v>
      </c>
      <c r="B108" t="s">
        <v>143</v>
      </c>
      <c r="C108">
        <f t="shared" si="17"/>
        <v>1190</v>
      </c>
      <c r="D108" t="s">
        <v>308</v>
      </c>
      <c r="E108">
        <f t="shared" si="18"/>
        <v>1810</v>
      </c>
      <c r="F108">
        <f t="shared" si="13"/>
        <v>620</v>
      </c>
      <c r="G108" s="1">
        <v>0.34</v>
      </c>
      <c r="H108" s="1" t="str">
        <f t="shared" si="19"/>
        <v>Medium Discount</v>
      </c>
      <c r="I108" t="s">
        <v>320</v>
      </c>
      <c r="J108" t="str">
        <f t="shared" si="14"/>
        <v/>
      </c>
      <c r="K108" t="s">
        <v>320</v>
      </c>
      <c r="L108" t="str">
        <f t="shared" si="15"/>
        <v>Unknown</v>
      </c>
      <c r="M108" t="str">
        <f t="shared" si="16"/>
        <v>Unrated</v>
      </c>
    </row>
    <row r="109" spans="1:13" x14ac:dyDescent="0.3">
      <c r="A109" t="s">
        <v>309</v>
      </c>
      <c r="B109" t="s">
        <v>310</v>
      </c>
      <c r="C109">
        <f t="shared" si="17"/>
        <v>1658</v>
      </c>
      <c r="D109" t="s">
        <v>159</v>
      </c>
      <c r="E109">
        <f t="shared" si="18"/>
        <v>1699</v>
      </c>
      <c r="F109">
        <f t="shared" si="13"/>
        <v>41</v>
      </c>
      <c r="G109" s="1">
        <v>0.02</v>
      </c>
      <c r="H109" s="1" t="str">
        <f t="shared" si="19"/>
        <v>Low Discount</v>
      </c>
      <c r="I109" t="s">
        <v>320</v>
      </c>
      <c r="J109" t="str">
        <f t="shared" si="14"/>
        <v/>
      </c>
      <c r="K109" t="s">
        <v>320</v>
      </c>
      <c r="L109" t="str">
        <f t="shared" si="15"/>
        <v>Unknown</v>
      </c>
      <c r="M109" t="str">
        <f t="shared" si="16"/>
        <v>Unrated</v>
      </c>
    </row>
    <row r="110" spans="1:13" x14ac:dyDescent="0.3">
      <c r="A110" t="s">
        <v>311</v>
      </c>
      <c r="B110" t="s">
        <v>312</v>
      </c>
      <c r="C110">
        <f t="shared" si="17"/>
        <v>1768</v>
      </c>
      <c r="D110" t="s">
        <v>236</v>
      </c>
      <c r="E110">
        <f t="shared" si="18"/>
        <v>1799</v>
      </c>
      <c r="F110">
        <f t="shared" si="13"/>
        <v>31</v>
      </c>
      <c r="G110" s="1">
        <v>0.02</v>
      </c>
      <c r="H110" s="1" t="str">
        <f t="shared" si="19"/>
        <v>Low Discount</v>
      </c>
      <c r="I110" t="s">
        <v>320</v>
      </c>
      <c r="J110" t="str">
        <f t="shared" si="14"/>
        <v/>
      </c>
      <c r="K110" t="s">
        <v>320</v>
      </c>
      <c r="L110" t="str">
        <f t="shared" si="15"/>
        <v>Unknown</v>
      </c>
      <c r="M110" t="str">
        <f t="shared" si="16"/>
        <v>Unrated</v>
      </c>
    </row>
    <row r="111" spans="1:13" x14ac:dyDescent="0.3">
      <c r="A111" t="s">
        <v>313</v>
      </c>
      <c r="B111" t="s">
        <v>152</v>
      </c>
      <c r="C111">
        <f t="shared" si="17"/>
        <v>199</v>
      </c>
      <c r="D111" t="s">
        <v>314</v>
      </c>
      <c r="E111">
        <f t="shared" si="18"/>
        <v>553</v>
      </c>
      <c r="F111">
        <f t="shared" si="13"/>
        <v>354</v>
      </c>
      <c r="G111" s="1">
        <v>0.64</v>
      </c>
      <c r="H111" s="1" t="str">
        <f t="shared" si="19"/>
        <v>High Discount</v>
      </c>
      <c r="I111" t="s">
        <v>320</v>
      </c>
      <c r="J111" t="str">
        <f t="shared" si="14"/>
        <v/>
      </c>
      <c r="K111" t="s">
        <v>320</v>
      </c>
      <c r="L111" t="str">
        <f t="shared" si="15"/>
        <v>Unknown</v>
      </c>
      <c r="M111" t="str">
        <f t="shared" si="16"/>
        <v>Unrated</v>
      </c>
    </row>
    <row r="112" spans="1:13" x14ac:dyDescent="0.3">
      <c r="A112" t="s">
        <v>315</v>
      </c>
      <c r="B112" t="s">
        <v>239</v>
      </c>
      <c r="C112">
        <f t="shared" si="17"/>
        <v>450</v>
      </c>
      <c r="D112" t="s">
        <v>169</v>
      </c>
      <c r="E112">
        <f t="shared" si="18"/>
        <v>900</v>
      </c>
      <c r="F112">
        <f t="shared" si="13"/>
        <v>450</v>
      </c>
      <c r="G112" s="1">
        <v>0.5</v>
      </c>
      <c r="H112" s="1" t="str">
        <f t="shared" si="19"/>
        <v>High Discount</v>
      </c>
      <c r="I112">
        <v>-1</v>
      </c>
      <c r="J112">
        <f t="shared" si="14"/>
        <v>-1</v>
      </c>
      <c r="K112" t="s">
        <v>316</v>
      </c>
      <c r="L112">
        <f t="shared" si="15"/>
        <v>2</v>
      </c>
      <c r="M112" t="str">
        <f t="shared" si="16"/>
        <v>Poor</v>
      </c>
    </row>
    <row r="113" spans="1:13" x14ac:dyDescent="0.3">
      <c r="A113" t="s">
        <v>317</v>
      </c>
      <c r="B113" t="s">
        <v>318</v>
      </c>
      <c r="C113">
        <f t="shared" si="17"/>
        <v>169</v>
      </c>
      <c r="D113" t="s">
        <v>319</v>
      </c>
      <c r="E113">
        <f t="shared" si="18"/>
        <v>320</v>
      </c>
      <c r="F113">
        <f t="shared" si="13"/>
        <v>151</v>
      </c>
      <c r="G113" s="1">
        <v>0.47</v>
      </c>
      <c r="H113" s="1" t="str">
        <f t="shared" si="19"/>
        <v>High Discount</v>
      </c>
      <c r="I113" t="s">
        <v>320</v>
      </c>
      <c r="J113" t="str">
        <f t="shared" si="14"/>
        <v/>
      </c>
      <c r="K113" t="s">
        <v>320</v>
      </c>
      <c r="L113" t="str">
        <f t="shared" si="15"/>
        <v>Unknown</v>
      </c>
      <c r="M113" t="str">
        <f t="shared" si="16"/>
        <v>Unrated</v>
      </c>
    </row>
    <row r="114" spans="1:13" x14ac:dyDescent="0.3">
      <c r="G114" s="1"/>
      <c r="H114" s="1"/>
    </row>
    <row r="115" spans="1:13" x14ac:dyDescent="0.3">
      <c r="G115" s="1"/>
      <c r="H115" s="1"/>
    </row>
    <row r="116" spans="1:13" x14ac:dyDescent="0.3">
      <c r="A116" s="25" t="s">
        <v>352</v>
      </c>
      <c r="G116" s="1"/>
      <c r="H116" s="1"/>
    </row>
    <row r="117" spans="1:13" x14ac:dyDescent="0.3">
      <c r="G117" s="1"/>
      <c r="H117" s="1"/>
    </row>
    <row r="118" spans="1:13" x14ac:dyDescent="0.3">
      <c r="G118" s="1"/>
      <c r="H118" s="1"/>
    </row>
    <row r="119" spans="1:13" x14ac:dyDescent="0.3">
      <c r="G119" s="1"/>
      <c r="H119" s="1"/>
    </row>
    <row r="120" spans="1:13" x14ac:dyDescent="0.3">
      <c r="G120" s="1"/>
      <c r="H120" s="1"/>
    </row>
    <row r="121" spans="1:13" x14ac:dyDescent="0.3">
      <c r="G121" s="1"/>
      <c r="H121" s="1"/>
    </row>
    <row r="122" spans="1:13" x14ac:dyDescent="0.3">
      <c r="G122" s="1"/>
      <c r="H122" s="1"/>
    </row>
    <row r="123" spans="1:13" x14ac:dyDescent="0.3">
      <c r="G123" s="1"/>
      <c r="H123" s="1"/>
    </row>
    <row r="125" spans="1:13" x14ac:dyDescent="0.3">
      <c r="A125" s="7" t="s">
        <v>330</v>
      </c>
    </row>
    <row r="126" spans="1:13" x14ac:dyDescent="0.3">
      <c r="A126" s="25" t="s">
        <v>324</v>
      </c>
      <c r="C126" s="4">
        <f>AVERAGE(C2:C113)</f>
        <v>1186.8928571428571</v>
      </c>
    </row>
    <row r="127" spans="1:13" x14ac:dyDescent="0.3">
      <c r="A127" s="25" t="s">
        <v>327</v>
      </c>
      <c r="E127" s="5">
        <f>AVERAGE(E2:E113)</f>
        <v>1811.1071428571429</v>
      </c>
      <c r="F127" s="5"/>
    </row>
    <row r="128" spans="1:13" x14ac:dyDescent="0.3">
      <c r="A128" s="25" t="s">
        <v>328</v>
      </c>
      <c r="G128" s="6">
        <f>AVERAGE(G2:G113)</f>
        <v>0.36776785714285715</v>
      </c>
    </row>
    <row r="129" spans="1:12" x14ac:dyDescent="0.3">
      <c r="A129" s="25" t="s">
        <v>329</v>
      </c>
      <c r="L129" s="5">
        <f>AVERAGEIF(L2:L113,"&lt;&gt;Unknown")</f>
        <v>3.8894736842105258</v>
      </c>
    </row>
    <row r="130" spans="1:12" x14ac:dyDescent="0.3">
      <c r="A130" s="25" t="s">
        <v>331</v>
      </c>
      <c r="C130">
        <f>MAX(C2:C113)</f>
        <v>3750</v>
      </c>
    </row>
    <row r="131" spans="1:12" x14ac:dyDescent="0.3">
      <c r="A131" s="25" t="s">
        <v>332</v>
      </c>
      <c r="C131">
        <f>MIN(C2:C113)</f>
        <v>38</v>
      </c>
    </row>
    <row r="133" spans="1:12" x14ac:dyDescent="0.3">
      <c r="A133" s="26" t="s">
        <v>333</v>
      </c>
    </row>
    <row r="134" spans="1:12" x14ac:dyDescent="0.3">
      <c r="A134" t="s">
        <v>334</v>
      </c>
      <c r="E134" s="27">
        <f>CORREL(G2:G113, I2:I113)</f>
        <v>0.13682272428088296</v>
      </c>
    </row>
  </sheetData>
  <phoneticPr fontId="18" type="noConversion"/>
  <conditionalFormatting sqref="C1:C1048576">
    <cfRule type="top10" dxfId="6" priority="5" bottom="1" rank="1"/>
    <cfRule type="top10" dxfId="5" priority="6" rank="1"/>
  </conditionalFormatting>
  <conditionalFormatting sqref="G1:G1048576">
    <cfRule type="top10" dxfId="4" priority="1" rank="10"/>
  </conditionalFormatting>
  <conditionalFormatting sqref="L1:L1048576">
    <cfRule type="top10" dxfId="3" priority="3" bottom="1" rank="5"/>
    <cfRule type="top10" dxfId="2" priority="4" rank="5"/>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C44B7-0A96-4877-B2C0-EC9395682E20}">
  <dimension ref="A3:B71"/>
  <sheetViews>
    <sheetView topLeftCell="A57" workbookViewId="0">
      <selection activeCell="D85" sqref="D85"/>
    </sheetView>
  </sheetViews>
  <sheetFormatPr defaultRowHeight="14.4" x14ac:dyDescent="0.3"/>
  <cols>
    <col min="1" max="1" width="68.88671875" bestFit="1" customWidth="1"/>
    <col min="2" max="2" width="15.5546875" bestFit="1" customWidth="1"/>
    <col min="3" max="3" width="12.21875" bestFit="1" customWidth="1"/>
    <col min="4" max="4" width="16" bestFit="1" customWidth="1"/>
    <col min="5" max="5" width="10.77734375" bestFit="1" customWidth="1"/>
  </cols>
  <sheetData>
    <row r="3" spans="1:2" x14ac:dyDescent="0.3">
      <c r="A3" s="8" t="s">
        <v>359</v>
      </c>
      <c r="B3" s="8" t="s">
        <v>358</v>
      </c>
    </row>
    <row r="4" spans="1:2" x14ac:dyDescent="0.3">
      <c r="A4" s="8" t="s">
        <v>0</v>
      </c>
      <c r="B4" t="s">
        <v>341</v>
      </c>
    </row>
    <row r="5" spans="1:2" x14ac:dyDescent="0.3">
      <c r="A5" s="9" t="s">
        <v>191</v>
      </c>
      <c r="B5">
        <v>2.8</v>
      </c>
    </row>
    <row r="6" spans="1:2" x14ac:dyDescent="0.3">
      <c r="A6" s="9" t="s">
        <v>206</v>
      </c>
      <c r="B6">
        <v>2.2999999999999998</v>
      </c>
    </row>
    <row r="7" spans="1:2" x14ac:dyDescent="0.3">
      <c r="A7" s="9" t="s">
        <v>179</v>
      </c>
      <c r="B7">
        <v>2.5</v>
      </c>
    </row>
    <row r="8" spans="1:2" x14ac:dyDescent="0.3">
      <c r="A8" s="9" t="s">
        <v>187</v>
      </c>
      <c r="B8">
        <v>2.1</v>
      </c>
    </row>
    <row r="9" spans="1:2" x14ac:dyDescent="0.3">
      <c r="A9" s="9" t="s">
        <v>224</v>
      </c>
      <c r="B9">
        <v>2.2000000000000002</v>
      </c>
    </row>
    <row r="10" spans="1:2" x14ac:dyDescent="0.3">
      <c r="A10" s="9" t="s">
        <v>212</v>
      </c>
      <c r="B10">
        <v>2.6</v>
      </c>
    </row>
    <row r="11" spans="1:2" x14ac:dyDescent="0.3">
      <c r="A11" s="9" t="s">
        <v>203</v>
      </c>
      <c r="B11">
        <v>2.2000000000000002</v>
      </c>
    </row>
    <row r="12" spans="1:2" x14ac:dyDescent="0.3">
      <c r="A12" s="9" t="s">
        <v>226</v>
      </c>
      <c r="B12">
        <v>2.1</v>
      </c>
    </row>
    <row r="13" spans="1:2" x14ac:dyDescent="0.3">
      <c r="A13" s="9" t="s">
        <v>195</v>
      </c>
      <c r="B13">
        <v>2.7</v>
      </c>
    </row>
    <row r="14" spans="1:2" x14ac:dyDescent="0.3">
      <c r="A14" s="9" t="s">
        <v>199</v>
      </c>
      <c r="B14">
        <v>2.9</v>
      </c>
    </row>
    <row r="15" spans="1:2" x14ac:dyDescent="0.3">
      <c r="A15" s="9" t="s">
        <v>315</v>
      </c>
      <c r="B15">
        <v>2</v>
      </c>
    </row>
    <row r="16" spans="1:2" x14ac:dyDescent="0.3">
      <c r="A16" s="9" t="s">
        <v>218</v>
      </c>
      <c r="B16">
        <v>2.2999999999999998</v>
      </c>
    </row>
    <row r="21" spans="1:2" x14ac:dyDescent="0.3">
      <c r="A21" s="8" t="s">
        <v>359</v>
      </c>
      <c r="B21" s="8" t="s">
        <v>358</v>
      </c>
    </row>
    <row r="22" spans="1:2" x14ac:dyDescent="0.3">
      <c r="A22" s="8" t="s">
        <v>0</v>
      </c>
      <c r="B22" t="s">
        <v>337</v>
      </c>
    </row>
    <row r="23" spans="1:2" x14ac:dyDescent="0.3">
      <c r="A23" s="9" t="s">
        <v>124</v>
      </c>
      <c r="B23">
        <v>4.5</v>
      </c>
    </row>
    <row r="24" spans="1:2" x14ac:dyDescent="0.3">
      <c r="A24" s="9" t="s">
        <v>43</v>
      </c>
      <c r="B24">
        <v>4.7</v>
      </c>
    </row>
    <row r="25" spans="1:2" x14ac:dyDescent="0.3">
      <c r="A25" s="9" t="s">
        <v>5</v>
      </c>
      <c r="B25">
        <v>4.5</v>
      </c>
    </row>
    <row r="26" spans="1:2" x14ac:dyDescent="0.3">
      <c r="A26" s="9" t="s">
        <v>104</v>
      </c>
      <c r="B26">
        <v>4.7</v>
      </c>
    </row>
    <row r="27" spans="1:2" x14ac:dyDescent="0.3">
      <c r="A27" s="9" t="s">
        <v>29</v>
      </c>
      <c r="B27">
        <v>4.5999999999999996</v>
      </c>
    </row>
    <row r="28" spans="1:2" x14ac:dyDescent="0.3">
      <c r="A28" s="9" t="s">
        <v>25</v>
      </c>
      <c r="B28">
        <v>4</v>
      </c>
    </row>
    <row r="29" spans="1:2" x14ac:dyDescent="0.3">
      <c r="A29" s="9" t="s">
        <v>67</v>
      </c>
      <c r="B29">
        <v>4.5999999999999996</v>
      </c>
    </row>
    <row r="30" spans="1:2" x14ac:dyDescent="0.3">
      <c r="A30" s="9" t="s">
        <v>46</v>
      </c>
      <c r="B30">
        <v>4.8</v>
      </c>
    </row>
    <row r="31" spans="1:2" x14ac:dyDescent="0.3">
      <c r="A31" s="9" t="s">
        <v>96</v>
      </c>
      <c r="B31">
        <v>4.0999999999999996</v>
      </c>
    </row>
    <row r="32" spans="1:2" x14ac:dyDescent="0.3">
      <c r="A32" s="9" t="s">
        <v>113</v>
      </c>
      <c r="B32">
        <v>4.5</v>
      </c>
    </row>
    <row r="33" spans="1:2" x14ac:dyDescent="0.3">
      <c r="A33" s="9" t="s">
        <v>110</v>
      </c>
      <c r="B33">
        <v>4.7</v>
      </c>
    </row>
    <row r="34" spans="1:2" x14ac:dyDescent="0.3">
      <c r="A34" s="9" t="s">
        <v>55</v>
      </c>
      <c r="B34">
        <v>5</v>
      </c>
    </row>
    <row r="35" spans="1:2" x14ac:dyDescent="0.3">
      <c r="A35" s="9" t="s">
        <v>242</v>
      </c>
      <c r="B35">
        <v>5</v>
      </c>
    </row>
    <row r="36" spans="1:2" x14ac:dyDescent="0.3">
      <c r="A36" s="9" t="s">
        <v>119</v>
      </c>
      <c r="B36">
        <v>5</v>
      </c>
    </row>
    <row r="37" spans="1:2" x14ac:dyDescent="0.3">
      <c r="A37" s="9" t="s">
        <v>32</v>
      </c>
      <c r="B37">
        <v>4</v>
      </c>
    </row>
    <row r="38" spans="1:2" x14ac:dyDescent="0.3">
      <c r="A38" s="9" t="s">
        <v>116</v>
      </c>
      <c r="B38">
        <v>5</v>
      </c>
    </row>
    <row r="39" spans="1:2" x14ac:dyDescent="0.3">
      <c r="A39" s="9" t="s">
        <v>88</v>
      </c>
      <c r="B39">
        <v>4.5999999999999996</v>
      </c>
    </row>
    <row r="40" spans="1:2" x14ac:dyDescent="0.3">
      <c r="A40" s="9" t="s">
        <v>101</v>
      </c>
      <c r="B40">
        <v>4.3</v>
      </c>
    </row>
    <row r="41" spans="1:2" x14ac:dyDescent="0.3">
      <c r="A41" s="9" t="s">
        <v>80</v>
      </c>
      <c r="B41">
        <v>4.4000000000000004</v>
      </c>
    </row>
    <row r="42" spans="1:2" x14ac:dyDescent="0.3">
      <c r="A42" s="9" t="s">
        <v>41</v>
      </c>
      <c r="B42">
        <v>4.0999999999999996</v>
      </c>
    </row>
    <row r="43" spans="1:2" x14ac:dyDescent="0.3">
      <c r="A43" s="9" t="s">
        <v>250</v>
      </c>
      <c r="B43">
        <v>4</v>
      </c>
    </row>
    <row r="44" spans="1:2" x14ac:dyDescent="0.3">
      <c r="A44" s="9" t="s">
        <v>292</v>
      </c>
      <c r="B44">
        <v>5</v>
      </c>
    </row>
    <row r="45" spans="1:2" x14ac:dyDescent="0.3">
      <c r="A45" s="9" t="s">
        <v>84</v>
      </c>
      <c r="B45">
        <v>4.3</v>
      </c>
    </row>
    <row r="46" spans="1:2" x14ac:dyDescent="0.3">
      <c r="A46" s="9" t="s">
        <v>62</v>
      </c>
      <c r="B46">
        <v>5</v>
      </c>
    </row>
    <row r="47" spans="1:2" x14ac:dyDescent="0.3">
      <c r="A47" s="9" t="s">
        <v>49</v>
      </c>
      <c r="B47">
        <v>4.5</v>
      </c>
    </row>
    <row r="48" spans="1:2" x14ac:dyDescent="0.3">
      <c r="A48" s="9" t="s">
        <v>34</v>
      </c>
      <c r="B48">
        <v>4.8</v>
      </c>
    </row>
    <row r="49" spans="1:2" x14ac:dyDescent="0.3">
      <c r="A49" s="9" t="s">
        <v>107</v>
      </c>
      <c r="B49">
        <v>4.3</v>
      </c>
    </row>
    <row r="50" spans="1:2" x14ac:dyDescent="0.3">
      <c r="A50" s="9" t="s">
        <v>77</v>
      </c>
      <c r="B50">
        <v>4</v>
      </c>
    </row>
    <row r="51" spans="1:2" x14ac:dyDescent="0.3">
      <c r="A51" s="9" t="s">
        <v>65</v>
      </c>
      <c r="B51">
        <v>4.5999999999999996</v>
      </c>
    </row>
    <row r="52" spans="1:2" x14ac:dyDescent="0.3">
      <c r="A52" s="9" t="s">
        <v>9</v>
      </c>
      <c r="B52">
        <v>4.0999999999999996</v>
      </c>
    </row>
    <row r="53" spans="1:2" x14ac:dyDescent="0.3">
      <c r="A53" s="9" t="s">
        <v>52</v>
      </c>
      <c r="B53">
        <v>4.2</v>
      </c>
    </row>
    <row r="54" spans="1:2" x14ac:dyDescent="0.3">
      <c r="A54" s="9" t="s">
        <v>59</v>
      </c>
      <c r="B54">
        <v>5</v>
      </c>
    </row>
    <row r="55" spans="1:2" x14ac:dyDescent="0.3">
      <c r="A55" s="9" t="s">
        <v>21</v>
      </c>
      <c r="B55">
        <v>4.8</v>
      </c>
    </row>
    <row r="56" spans="1:2" x14ac:dyDescent="0.3">
      <c r="A56" s="9" t="s">
        <v>13</v>
      </c>
      <c r="B56">
        <v>4.5999999999999996</v>
      </c>
    </row>
    <row r="57" spans="1:2" x14ac:dyDescent="0.3">
      <c r="A57" s="9" t="s">
        <v>121</v>
      </c>
      <c r="B57">
        <v>4.3</v>
      </c>
    </row>
    <row r="58" spans="1:2" x14ac:dyDescent="0.3">
      <c r="A58" s="9" t="s">
        <v>17</v>
      </c>
      <c r="B58">
        <v>4.7</v>
      </c>
    </row>
    <row r="61" spans="1:2" x14ac:dyDescent="0.3">
      <c r="A61" s="8" t="s">
        <v>359</v>
      </c>
      <c r="B61" s="8" t="s">
        <v>358</v>
      </c>
    </row>
    <row r="62" spans="1:2" x14ac:dyDescent="0.3">
      <c r="A62" s="8" t="s">
        <v>0</v>
      </c>
      <c r="B62" t="s">
        <v>340</v>
      </c>
    </row>
    <row r="63" spans="1:2" x14ac:dyDescent="0.3">
      <c r="A63" s="9" t="s">
        <v>94</v>
      </c>
      <c r="B63">
        <v>3.8</v>
      </c>
    </row>
    <row r="64" spans="1:2" x14ac:dyDescent="0.3">
      <c r="A64" s="9" t="s">
        <v>37</v>
      </c>
      <c r="B64">
        <v>3.8</v>
      </c>
    </row>
    <row r="65" spans="1:2" x14ac:dyDescent="0.3">
      <c r="A65" s="9" t="s">
        <v>209</v>
      </c>
      <c r="B65">
        <v>3</v>
      </c>
    </row>
    <row r="66" spans="1:2" x14ac:dyDescent="0.3">
      <c r="A66" s="9" t="s">
        <v>70</v>
      </c>
      <c r="B66">
        <v>3.3</v>
      </c>
    </row>
    <row r="67" spans="1:2" x14ac:dyDescent="0.3">
      <c r="A67" s="9" t="s">
        <v>215</v>
      </c>
      <c r="B67">
        <v>3</v>
      </c>
    </row>
    <row r="68" spans="1:2" x14ac:dyDescent="0.3">
      <c r="A68" s="9" t="s">
        <v>240</v>
      </c>
      <c r="B68">
        <v>3</v>
      </c>
    </row>
    <row r="69" spans="1:2" x14ac:dyDescent="0.3">
      <c r="A69" s="9" t="s">
        <v>183</v>
      </c>
      <c r="B69">
        <v>3</v>
      </c>
    </row>
    <row r="70" spans="1:2" x14ac:dyDescent="0.3">
      <c r="A70" s="9" t="s">
        <v>91</v>
      </c>
      <c r="B70">
        <v>3.8</v>
      </c>
    </row>
    <row r="71" spans="1:2" x14ac:dyDescent="0.3">
      <c r="A71" s="9" t="s">
        <v>221</v>
      </c>
      <c r="B71">
        <v>3</v>
      </c>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6D436-C946-4F86-B9BD-4E3672B052A1}">
  <dimension ref="A3:B120"/>
  <sheetViews>
    <sheetView topLeftCell="A90" workbookViewId="0">
      <selection activeCell="E7" sqref="E7"/>
    </sheetView>
  </sheetViews>
  <sheetFormatPr defaultRowHeight="14.4" x14ac:dyDescent="0.3"/>
  <cols>
    <col min="1" max="1" width="72.44140625" bestFit="1" customWidth="1"/>
    <col min="2" max="2" width="15.5546875" bestFit="1" customWidth="1"/>
    <col min="3" max="3" width="10.77734375" bestFit="1" customWidth="1"/>
    <col min="4" max="4" width="16" bestFit="1" customWidth="1"/>
    <col min="5" max="5" width="10.77734375" bestFit="1" customWidth="1"/>
  </cols>
  <sheetData>
    <row r="3" spans="1:2" x14ac:dyDescent="0.3">
      <c r="A3" s="8" t="s">
        <v>360</v>
      </c>
      <c r="B3" s="8" t="s">
        <v>358</v>
      </c>
    </row>
    <row r="4" spans="1:2" x14ac:dyDescent="0.3">
      <c r="A4" s="8" t="s">
        <v>342</v>
      </c>
      <c r="B4" t="s">
        <v>338</v>
      </c>
    </row>
    <row r="5" spans="1:2" x14ac:dyDescent="0.3">
      <c r="A5" s="9" t="s">
        <v>191</v>
      </c>
      <c r="B5" s="1">
        <v>0.49</v>
      </c>
    </row>
    <row r="6" spans="1:2" x14ac:dyDescent="0.3">
      <c r="A6" s="9" t="s">
        <v>37</v>
      </c>
      <c r="B6" s="1">
        <v>0.45</v>
      </c>
    </row>
    <row r="7" spans="1:2" x14ac:dyDescent="0.3">
      <c r="A7" s="9" t="s">
        <v>275</v>
      </c>
      <c r="B7" s="1">
        <v>0.5</v>
      </c>
    </row>
    <row r="8" spans="1:2" x14ac:dyDescent="0.3">
      <c r="A8" s="9" t="s">
        <v>229</v>
      </c>
      <c r="B8" s="1">
        <v>0.47</v>
      </c>
    </row>
    <row r="9" spans="1:2" x14ac:dyDescent="0.3">
      <c r="A9" s="9" t="s">
        <v>206</v>
      </c>
      <c r="B9" s="1">
        <v>0.5</v>
      </c>
    </row>
    <row r="10" spans="1:2" x14ac:dyDescent="0.3">
      <c r="A10" s="9" t="s">
        <v>67</v>
      </c>
      <c r="B10" s="1">
        <v>0.49</v>
      </c>
    </row>
    <row r="11" spans="1:2" x14ac:dyDescent="0.3">
      <c r="A11" s="9" t="s">
        <v>232</v>
      </c>
      <c r="B11" s="1">
        <v>0.43</v>
      </c>
    </row>
    <row r="12" spans="1:2" x14ac:dyDescent="0.3">
      <c r="A12" s="9" t="s">
        <v>70</v>
      </c>
      <c r="B12" s="1">
        <v>0.53</v>
      </c>
    </row>
    <row r="13" spans="1:2" x14ac:dyDescent="0.3">
      <c r="A13" s="9" t="s">
        <v>281</v>
      </c>
      <c r="B13" s="1">
        <v>0.49</v>
      </c>
    </row>
    <row r="14" spans="1:2" x14ac:dyDescent="0.3">
      <c r="A14" s="9" t="s">
        <v>46</v>
      </c>
      <c r="B14" s="1">
        <v>0.47</v>
      </c>
    </row>
    <row r="15" spans="1:2" x14ac:dyDescent="0.3">
      <c r="A15" s="9" t="s">
        <v>128</v>
      </c>
      <c r="B15" s="1">
        <v>0.49</v>
      </c>
    </row>
    <row r="16" spans="1:2" x14ac:dyDescent="0.3">
      <c r="A16" s="9" t="s">
        <v>74</v>
      </c>
      <c r="B16" s="1">
        <v>0.42</v>
      </c>
    </row>
    <row r="17" spans="1:2" x14ac:dyDescent="0.3">
      <c r="A17" s="9" t="s">
        <v>187</v>
      </c>
      <c r="B17" s="1">
        <v>0.55000000000000004</v>
      </c>
    </row>
    <row r="18" spans="1:2" x14ac:dyDescent="0.3">
      <c r="A18" s="9" t="s">
        <v>313</v>
      </c>
      <c r="B18" s="1">
        <v>0.64</v>
      </c>
    </row>
    <row r="19" spans="1:2" x14ac:dyDescent="0.3">
      <c r="A19" s="9" t="s">
        <v>274</v>
      </c>
      <c r="B19" s="1">
        <v>0.47</v>
      </c>
    </row>
    <row r="20" spans="1:2" x14ac:dyDescent="0.3">
      <c r="A20" s="9" t="s">
        <v>237</v>
      </c>
      <c r="B20" s="1">
        <v>0.49</v>
      </c>
    </row>
    <row r="21" spans="1:2" x14ac:dyDescent="0.3">
      <c r="A21" s="9" t="s">
        <v>224</v>
      </c>
      <c r="B21" s="1">
        <v>0.47</v>
      </c>
    </row>
    <row r="22" spans="1:2" x14ac:dyDescent="0.3">
      <c r="A22" s="9" t="s">
        <v>289</v>
      </c>
      <c r="B22" s="1">
        <v>0.42</v>
      </c>
    </row>
    <row r="23" spans="1:2" x14ac:dyDescent="0.3">
      <c r="A23" s="9" t="s">
        <v>295</v>
      </c>
      <c r="B23" s="1">
        <v>0.41</v>
      </c>
    </row>
    <row r="24" spans="1:2" x14ac:dyDescent="0.3">
      <c r="A24" s="9" t="s">
        <v>212</v>
      </c>
      <c r="B24" s="1">
        <v>0.45</v>
      </c>
    </row>
    <row r="25" spans="1:2" x14ac:dyDescent="0.3">
      <c r="A25" s="9" t="s">
        <v>172</v>
      </c>
      <c r="B25" s="1">
        <v>0.98</v>
      </c>
    </row>
    <row r="26" spans="1:2" x14ac:dyDescent="0.3">
      <c r="A26" s="9" t="s">
        <v>55</v>
      </c>
      <c r="B26" s="1">
        <v>0.51</v>
      </c>
    </row>
    <row r="27" spans="1:2" x14ac:dyDescent="0.3">
      <c r="A27" s="9" t="s">
        <v>203</v>
      </c>
      <c r="B27" s="1">
        <v>0.45</v>
      </c>
    </row>
    <row r="28" spans="1:2" x14ac:dyDescent="0.3">
      <c r="A28" s="9" t="s">
        <v>286</v>
      </c>
      <c r="B28" s="1">
        <v>0.49</v>
      </c>
    </row>
    <row r="29" spans="1:2" x14ac:dyDescent="0.3">
      <c r="A29" s="9" t="s">
        <v>134</v>
      </c>
      <c r="B29" s="1">
        <v>0.42</v>
      </c>
    </row>
    <row r="30" spans="1:2" x14ac:dyDescent="0.3">
      <c r="A30" s="9" t="s">
        <v>242</v>
      </c>
      <c r="B30" s="1">
        <v>0.49</v>
      </c>
    </row>
    <row r="31" spans="1:2" x14ac:dyDescent="0.3">
      <c r="A31" s="9" t="s">
        <v>317</v>
      </c>
      <c r="B31" s="1">
        <v>0.47</v>
      </c>
    </row>
    <row r="32" spans="1:2" x14ac:dyDescent="0.3">
      <c r="A32" s="9" t="s">
        <v>154</v>
      </c>
      <c r="B32" s="1">
        <v>0.5</v>
      </c>
    </row>
    <row r="33" spans="1:2" x14ac:dyDescent="0.3">
      <c r="A33" s="9" t="s">
        <v>145</v>
      </c>
      <c r="B33" s="1">
        <v>0.49</v>
      </c>
    </row>
    <row r="34" spans="1:2" x14ac:dyDescent="0.3">
      <c r="A34" s="9" t="s">
        <v>255</v>
      </c>
      <c r="B34" s="1">
        <v>0.49</v>
      </c>
    </row>
    <row r="35" spans="1:2" x14ac:dyDescent="0.3">
      <c r="A35" s="9" t="s">
        <v>140</v>
      </c>
      <c r="B35" s="1">
        <v>0.5</v>
      </c>
    </row>
    <row r="36" spans="1:2" x14ac:dyDescent="0.3">
      <c r="A36" s="9" t="s">
        <v>170</v>
      </c>
      <c r="B36" s="1">
        <v>0.48</v>
      </c>
    </row>
    <row r="37" spans="1:2" x14ac:dyDescent="0.3">
      <c r="A37" s="9" t="s">
        <v>119</v>
      </c>
      <c r="B37" s="1">
        <v>0.53</v>
      </c>
    </row>
    <row r="38" spans="1:2" x14ac:dyDescent="0.3">
      <c r="A38" s="9" t="s">
        <v>151</v>
      </c>
      <c r="B38" s="1">
        <v>1.1000000000000001</v>
      </c>
    </row>
    <row r="39" spans="1:2" x14ac:dyDescent="0.3">
      <c r="A39" s="9" t="s">
        <v>165</v>
      </c>
      <c r="B39" s="1">
        <v>0.41</v>
      </c>
    </row>
    <row r="40" spans="1:2" x14ac:dyDescent="0.3">
      <c r="A40" s="9" t="s">
        <v>116</v>
      </c>
      <c r="B40" s="1">
        <v>0.4</v>
      </c>
    </row>
    <row r="41" spans="1:2" x14ac:dyDescent="0.3">
      <c r="A41" s="9" t="s">
        <v>226</v>
      </c>
      <c r="B41" s="1">
        <v>0.47</v>
      </c>
    </row>
    <row r="42" spans="1:2" x14ac:dyDescent="0.3">
      <c r="A42" s="9" t="s">
        <v>101</v>
      </c>
      <c r="B42" s="1">
        <v>0.52</v>
      </c>
    </row>
    <row r="43" spans="1:2" x14ac:dyDescent="0.3">
      <c r="A43" s="9" t="s">
        <v>250</v>
      </c>
      <c r="B43" s="1">
        <v>0.49</v>
      </c>
    </row>
    <row r="44" spans="1:2" x14ac:dyDescent="0.3">
      <c r="A44" s="9" t="s">
        <v>195</v>
      </c>
      <c r="B44" s="1">
        <v>0.52</v>
      </c>
    </row>
    <row r="45" spans="1:2" x14ac:dyDescent="0.3">
      <c r="A45" s="9" t="s">
        <v>84</v>
      </c>
      <c r="B45" s="1">
        <v>0.54</v>
      </c>
    </row>
    <row r="46" spans="1:2" x14ac:dyDescent="0.3">
      <c r="A46" s="9" t="s">
        <v>62</v>
      </c>
      <c r="B46" s="1">
        <v>0.49</v>
      </c>
    </row>
    <row r="47" spans="1:2" x14ac:dyDescent="0.3">
      <c r="A47" s="9" t="s">
        <v>49</v>
      </c>
      <c r="B47" s="1">
        <v>0.42</v>
      </c>
    </row>
    <row r="48" spans="1:2" x14ac:dyDescent="0.3">
      <c r="A48" s="9" t="s">
        <v>34</v>
      </c>
      <c r="B48" s="1">
        <v>0.55000000000000004</v>
      </c>
    </row>
    <row r="49" spans="1:2" x14ac:dyDescent="0.3">
      <c r="A49" s="9" t="s">
        <v>107</v>
      </c>
      <c r="B49" s="1">
        <v>0.48</v>
      </c>
    </row>
    <row r="50" spans="1:2" x14ac:dyDescent="0.3">
      <c r="A50" s="9" t="s">
        <v>240</v>
      </c>
      <c r="B50" s="1">
        <v>0.46</v>
      </c>
    </row>
    <row r="51" spans="1:2" x14ac:dyDescent="0.3">
      <c r="A51" s="9" t="s">
        <v>9</v>
      </c>
      <c r="B51" s="1">
        <v>0.47</v>
      </c>
    </row>
    <row r="52" spans="1:2" x14ac:dyDescent="0.3">
      <c r="A52" s="9" t="s">
        <v>131</v>
      </c>
      <c r="B52" s="1">
        <v>0.5</v>
      </c>
    </row>
    <row r="53" spans="1:2" x14ac:dyDescent="0.3">
      <c r="A53" s="9" t="s">
        <v>263</v>
      </c>
      <c r="B53" s="1">
        <v>0.43</v>
      </c>
    </row>
    <row r="54" spans="1:2" x14ac:dyDescent="0.3">
      <c r="A54" s="9" t="s">
        <v>98</v>
      </c>
      <c r="B54" s="1">
        <v>0.46</v>
      </c>
    </row>
    <row r="55" spans="1:2" x14ac:dyDescent="0.3">
      <c r="A55" s="9" t="s">
        <v>183</v>
      </c>
      <c r="B55" s="1">
        <v>0.54</v>
      </c>
    </row>
    <row r="56" spans="1:2" x14ac:dyDescent="0.3">
      <c r="A56" s="9" t="s">
        <v>59</v>
      </c>
      <c r="B56" s="1">
        <v>0.46</v>
      </c>
    </row>
    <row r="57" spans="1:2" x14ac:dyDescent="0.3">
      <c r="A57" s="9" t="s">
        <v>269</v>
      </c>
      <c r="B57" s="1">
        <v>0.48</v>
      </c>
    </row>
    <row r="58" spans="1:2" x14ac:dyDescent="0.3">
      <c r="A58" s="9" t="s">
        <v>121</v>
      </c>
      <c r="B58" s="1">
        <v>0.41</v>
      </c>
    </row>
    <row r="59" spans="1:2" x14ac:dyDescent="0.3">
      <c r="A59" s="9" t="s">
        <v>271</v>
      </c>
      <c r="B59" s="1">
        <v>0.48</v>
      </c>
    </row>
    <row r="60" spans="1:2" x14ac:dyDescent="0.3">
      <c r="A60" s="9" t="s">
        <v>167</v>
      </c>
      <c r="B60" s="1">
        <v>1</v>
      </c>
    </row>
    <row r="61" spans="1:2" x14ac:dyDescent="0.3">
      <c r="A61" s="9" t="s">
        <v>266</v>
      </c>
      <c r="B61" s="1">
        <v>0.5</v>
      </c>
    </row>
    <row r="62" spans="1:2" x14ac:dyDescent="0.3">
      <c r="A62" s="9" t="s">
        <v>315</v>
      </c>
      <c r="B62" s="1">
        <v>0.5</v>
      </c>
    </row>
    <row r="63" spans="1:2" x14ac:dyDescent="0.3">
      <c r="A63" s="9" t="s">
        <v>218</v>
      </c>
      <c r="B63" s="1">
        <v>0.43</v>
      </c>
    </row>
    <row r="64" spans="1:2" x14ac:dyDescent="0.3">
      <c r="A64" s="9" t="s">
        <v>221</v>
      </c>
      <c r="B64" s="1">
        <v>0.43</v>
      </c>
    </row>
    <row r="67" spans="1:2" x14ac:dyDescent="0.3">
      <c r="A67" s="8" t="s">
        <v>360</v>
      </c>
      <c r="B67" s="8" t="s">
        <v>358</v>
      </c>
    </row>
    <row r="68" spans="1:2" x14ac:dyDescent="0.3">
      <c r="A68" s="8" t="s">
        <v>342</v>
      </c>
      <c r="B68" t="s">
        <v>336</v>
      </c>
    </row>
    <row r="69" spans="1:2" x14ac:dyDescent="0.3">
      <c r="A69" s="9" t="s">
        <v>124</v>
      </c>
      <c r="B69" s="1">
        <v>0.38</v>
      </c>
    </row>
    <row r="70" spans="1:2" x14ac:dyDescent="0.3">
      <c r="A70" s="9" t="s">
        <v>43</v>
      </c>
      <c r="B70" s="1">
        <v>0.34</v>
      </c>
    </row>
    <row r="71" spans="1:2" x14ac:dyDescent="0.3">
      <c r="A71" s="9" t="s">
        <v>5</v>
      </c>
      <c r="B71" s="1">
        <v>0.38</v>
      </c>
    </row>
    <row r="72" spans="1:2" x14ac:dyDescent="0.3">
      <c r="A72" s="9" t="s">
        <v>94</v>
      </c>
      <c r="B72" s="1">
        <v>0.32</v>
      </c>
    </row>
    <row r="73" spans="1:2" x14ac:dyDescent="0.3">
      <c r="A73" s="9" t="s">
        <v>104</v>
      </c>
      <c r="B73" s="1">
        <v>0.34</v>
      </c>
    </row>
    <row r="74" spans="1:2" x14ac:dyDescent="0.3">
      <c r="A74" s="9" t="s">
        <v>174</v>
      </c>
      <c r="B74" s="1">
        <v>0.27</v>
      </c>
    </row>
    <row r="75" spans="1:2" x14ac:dyDescent="0.3">
      <c r="A75" s="9" t="s">
        <v>29</v>
      </c>
      <c r="B75" s="1">
        <v>0.24</v>
      </c>
    </row>
    <row r="76" spans="1:2" x14ac:dyDescent="0.3">
      <c r="A76" s="9" t="s">
        <v>301</v>
      </c>
      <c r="B76" s="1">
        <v>0.24</v>
      </c>
    </row>
    <row r="77" spans="1:2" x14ac:dyDescent="0.3">
      <c r="A77" s="9" t="s">
        <v>148</v>
      </c>
      <c r="B77" s="1">
        <v>0.38</v>
      </c>
    </row>
    <row r="78" spans="1:2" x14ac:dyDescent="0.3">
      <c r="A78" s="9" t="s">
        <v>209</v>
      </c>
      <c r="B78" s="1">
        <v>0.39</v>
      </c>
    </row>
    <row r="79" spans="1:2" x14ac:dyDescent="0.3">
      <c r="A79" s="9" t="s">
        <v>96</v>
      </c>
      <c r="B79" s="1">
        <v>0.3</v>
      </c>
    </row>
    <row r="80" spans="1:2" x14ac:dyDescent="0.3">
      <c r="A80" s="9" t="s">
        <v>113</v>
      </c>
      <c r="B80" s="1">
        <v>0.27</v>
      </c>
    </row>
    <row r="81" spans="1:2" x14ac:dyDescent="0.3">
      <c r="A81" s="9" t="s">
        <v>110</v>
      </c>
      <c r="B81" s="1">
        <v>0.27</v>
      </c>
    </row>
    <row r="82" spans="1:2" x14ac:dyDescent="0.3">
      <c r="A82" s="9" t="s">
        <v>245</v>
      </c>
      <c r="B82" s="1">
        <v>0.36</v>
      </c>
    </row>
    <row r="83" spans="1:2" x14ac:dyDescent="0.3">
      <c r="A83" s="9" t="s">
        <v>142</v>
      </c>
      <c r="B83" s="1">
        <v>0.33</v>
      </c>
    </row>
    <row r="84" spans="1:2" x14ac:dyDescent="0.3">
      <c r="A84" s="9" t="s">
        <v>307</v>
      </c>
      <c r="B84" s="1">
        <v>0.34</v>
      </c>
    </row>
    <row r="85" spans="1:2" x14ac:dyDescent="0.3">
      <c r="A85" s="9" t="s">
        <v>32</v>
      </c>
      <c r="B85" s="1">
        <v>0.37</v>
      </c>
    </row>
    <row r="86" spans="1:2" x14ac:dyDescent="0.3">
      <c r="A86" s="9" t="s">
        <v>88</v>
      </c>
      <c r="B86" s="1">
        <v>0.35</v>
      </c>
    </row>
    <row r="87" spans="1:2" x14ac:dyDescent="0.3">
      <c r="A87" s="9" t="s">
        <v>80</v>
      </c>
      <c r="B87" s="1">
        <v>0.23</v>
      </c>
    </row>
    <row r="88" spans="1:2" x14ac:dyDescent="0.3">
      <c r="A88" s="9" t="s">
        <v>41</v>
      </c>
      <c r="B88" s="1">
        <v>0.2</v>
      </c>
    </row>
    <row r="89" spans="1:2" x14ac:dyDescent="0.3">
      <c r="A89" s="9" t="s">
        <v>292</v>
      </c>
      <c r="B89" s="1">
        <v>0.21</v>
      </c>
    </row>
    <row r="90" spans="1:2" x14ac:dyDescent="0.3">
      <c r="A90" s="9" t="s">
        <v>215</v>
      </c>
      <c r="B90" s="1">
        <v>0.28999999999999998</v>
      </c>
    </row>
    <row r="91" spans="1:2" x14ac:dyDescent="0.3">
      <c r="A91" s="9" t="s">
        <v>125</v>
      </c>
      <c r="B91" s="1">
        <v>0.38</v>
      </c>
    </row>
    <row r="92" spans="1:2" x14ac:dyDescent="0.3">
      <c r="A92" s="9" t="s">
        <v>77</v>
      </c>
      <c r="B92" s="1">
        <v>0.35</v>
      </c>
    </row>
    <row r="93" spans="1:2" x14ac:dyDescent="0.3">
      <c r="A93" s="9" t="s">
        <v>304</v>
      </c>
      <c r="B93" s="1">
        <v>0.34</v>
      </c>
    </row>
    <row r="94" spans="1:2" x14ac:dyDescent="0.3">
      <c r="A94" s="9" t="s">
        <v>52</v>
      </c>
      <c r="B94" s="1">
        <v>0.33</v>
      </c>
    </row>
    <row r="95" spans="1:2" x14ac:dyDescent="0.3">
      <c r="A95" s="9" t="s">
        <v>160</v>
      </c>
      <c r="B95" s="1">
        <v>0.22</v>
      </c>
    </row>
    <row r="96" spans="1:2" x14ac:dyDescent="0.3">
      <c r="A96" s="9" t="s">
        <v>21</v>
      </c>
      <c r="B96" s="1">
        <v>0.26</v>
      </c>
    </row>
    <row r="97" spans="1:2" x14ac:dyDescent="0.3">
      <c r="A97" s="9" t="s">
        <v>13</v>
      </c>
      <c r="B97" s="1">
        <v>0.25</v>
      </c>
    </row>
    <row r="98" spans="1:2" x14ac:dyDescent="0.3">
      <c r="A98" s="9" t="s">
        <v>199</v>
      </c>
      <c r="B98" s="1">
        <v>0.22</v>
      </c>
    </row>
    <row r="99" spans="1:2" x14ac:dyDescent="0.3">
      <c r="A99" s="9" t="s">
        <v>17</v>
      </c>
      <c r="B99" s="1">
        <v>0.37</v>
      </c>
    </row>
    <row r="101" spans="1:2" x14ac:dyDescent="0.3">
      <c r="A101" s="8" t="s">
        <v>360</v>
      </c>
      <c r="B101" s="8" t="s">
        <v>358</v>
      </c>
    </row>
    <row r="102" spans="1:2" x14ac:dyDescent="0.3">
      <c r="A102" s="8" t="s">
        <v>342</v>
      </c>
      <c r="B102" t="s">
        <v>339</v>
      </c>
    </row>
    <row r="103" spans="1:2" x14ac:dyDescent="0.3">
      <c r="A103" s="9" t="s">
        <v>248</v>
      </c>
      <c r="B103" s="1">
        <v>0.02</v>
      </c>
    </row>
    <row r="104" spans="1:2" x14ac:dyDescent="0.3">
      <c r="A104" s="9" t="s">
        <v>25</v>
      </c>
      <c r="B104" s="1">
        <v>0.09</v>
      </c>
    </row>
    <row r="105" spans="1:2" x14ac:dyDescent="0.3">
      <c r="A105" s="9" t="s">
        <v>298</v>
      </c>
      <c r="B105" s="1">
        <v>0.01</v>
      </c>
    </row>
    <row r="106" spans="1:2" x14ac:dyDescent="0.3">
      <c r="A106" s="9" t="s">
        <v>179</v>
      </c>
      <c r="B106" s="1">
        <v>0.13</v>
      </c>
    </row>
    <row r="107" spans="1:2" x14ac:dyDescent="0.3">
      <c r="A107" s="9" t="s">
        <v>234</v>
      </c>
      <c r="B107" s="1">
        <v>0.04</v>
      </c>
    </row>
    <row r="108" spans="1:2" x14ac:dyDescent="0.3">
      <c r="A108" s="9" t="s">
        <v>65</v>
      </c>
      <c r="B108" s="1">
        <v>0.19</v>
      </c>
    </row>
    <row r="109" spans="1:2" x14ac:dyDescent="0.3">
      <c r="A109" s="9" t="s">
        <v>284</v>
      </c>
      <c r="B109" s="1">
        <v>0.04</v>
      </c>
    </row>
    <row r="110" spans="1:2" x14ac:dyDescent="0.3">
      <c r="A110" s="9" t="s">
        <v>162</v>
      </c>
      <c r="B110" s="1">
        <v>0.03</v>
      </c>
    </row>
    <row r="111" spans="1:2" x14ac:dyDescent="0.3">
      <c r="A111" s="9" t="s">
        <v>253</v>
      </c>
      <c r="B111" s="1">
        <v>0.14000000000000001</v>
      </c>
    </row>
    <row r="112" spans="1:2" x14ac:dyDescent="0.3">
      <c r="A112" s="9" t="s">
        <v>258</v>
      </c>
      <c r="B112" s="1">
        <v>0.11</v>
      </c>
    </row>
    <row r="113" spans="1:2" x14ac:dyDescent="0.3">
      <c r="A113" s="9" t="s">
        <v>157</v>
      </c>
      <c r="B113" s="1">
        <v>0.02</v>
      </c>
    </row>
    <row r="114" spans="1:2" x14ac:dyDescent="0.3">
      <c r="A114" s="9" t="s">
        <v>279</v>
      </c>
      <c r="B114" s="1">
        <v>0.02</v>
      </c>
    </row>
    <row r="115" spans="1:2" x14ac:dyDescent="0.3">
      <c r="A115" s="9" t="s">
        <v>91</v>
      </c>
      <c r="B115" s="1">
        <v>0.18</v>
      </c>
    </row>
    <row r="116" spans="1:2" x14ac:dyDescent="0.3">
      <c r="A116" s="9" t="s">
        <v>137</v>
      </c>
      <c r="B116" s="1">
        <v>0.02</v>
      </c>
    </row>
    <row r="117" spans="1:2" x14ac:dyDescent="0.3">
      <c r="A117" s="9" t="s">
        <v>309</v>
      </c>
      <c r="B117" s="1">
        <v>0.02</v>
      </c>
    </row>
    <row r="118" spans="1:2" x14ac:dyDescent="0.3">
      <c r="A118" s="9" t="s">
        <v>311</v>
      </c>
      <c r="B118" s="1">
        <v>0.02</v>
      </c>
    </row>
    <row r="119" spans="1:2" x14ac:dyDescent="0.3">
      <c r="A119" s="9" t="s">
        <v>277</v>
      </c>
      <c r="B119" s="1">
        <v>0.08</v>
      </c>
    </row>
    <row r="120" spans="1:2" x14ac:dyDescent="0.3">
      <c r="A120" s="9" t="s">
        <v>261</v>
      </c>
      <c r="B120" s="1">
        <v>0.14000000000000001</v>
      </c>
    </row>
  </sheetData>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239C5-20C3-4E82-8E73-20999B32C01F}">
  <dimension ref="A1:W488"/>
  <sheetViews>
    <sheetView tabSelected="1" zoomScale="102" workbookViewId="0">
      <selection activeCell="F5" sqref="F5"/>
    </sheetView>
  </sheetViews>
  <sheetFormatPr defaultRowHeight="14.4" x14ac:dyDescent="0.3"/>
  <cols>
    <col min="1" max="16384" width="8.88671875" style="23"/>
  </cols>
  <sheetData>
    <row r="1" spans="1:23" x14ac:dyDescent="0.3">
      <c r="A1" s="21"/>
      <c r="B1" s="21"/>
      <c r="C1" s="21"/>
      <c r="D1" s="21"/>
      <c r="E1" s="21"/>
      <c r="F1" s="21"/>
      <c r="G1" s="21"/>
      <c r="H1" s="21"/>
      <c r="I1" s="21"/>
      <c r="J1" s="21"/>
      <c r="K1" s="21"/>
      <c r="L1" s="21"/>
      <c r="M1" s="21"/>
      <c r="N1" s="21"/>
      <c r="O1" s="21"/>
      <c r="P1" s="21"/>
      <c r="Q1" s="21"/>
      <c r="R1" s="21"/>
      <c r="S1" s="21"/>
      <c r="T1" s="21"/>
      <c r="U1" s="21"/>
      <c r="V1" s="21"/>
      <c r="W1" s="21"/>
    </row>
    <row r="2" spans="1:23" ht="51.6" x14ac:dyDescent="0.95">
      <c r="A2" s="21"/>
      <c r="B2" s="21"/>
      <c r="C2" s="21"/>
      <c r="D2" s="21"/>
      <c r="E2" s="20"/>
      <c r="F2" s="21"/>
      <c r="G2" s="22"/>
      <c r="H2" s="21"/>
      <c r="I2" s="29" t="s">
        <v>361</v>
      </c>
      <c r="J2" s="21"/>
      <c r="K2" s="21"/>
      <c r="L2" s="21"/>
      <c r="M2" s="21"/>
      <c r="N2" s="21"/>
      <c r="O2" s="21"/>
      <c r="P2" s="21"/>
      <c r="Q2" s="21"/>
      <c r="R2" s="21"/>
      <c r="S2" s="21"/>
      <c r="T2" s="21"/>
      <c r="U2" s="21"/>
      <c r="V2" s="21"/>
      <c r="W2" s="21"/>
    </row>
    <row r="3" spans="1:23" s="24" customFormat="1" x14ac:dyDescent="0.3"/>
    <row r="4" spans="1:23" s="24" customFormat="1" x14ac:dyDescent="0.3"/>
    <row r="5" spans="1:23" s="24" customFormat="1" x14ac:dyDescent="0.3"/>
    <row r="6" spans="1:23" s="24" customFormat="1" x14ac:dyDescent="0.3"/>
    <row r="7" spans="1:23" s="24" customFormat="1" x14ac:dyDescent="0.3"/>
    <row r="8" spans="1:23" s="24" customFormat="1" x14ac:dyDescent="0.3"/>
    <row r="9" spans="1:23" s="24" customFormat="1" x14ac:dyDescent="0.3"/>
    <row r="10" spans="1:23" s="24" customFormat="1" x14ac:dyDescent="0.3"/>
    <row r="11" spans="1:23" s="24" customFormat="1" x14ac:dyDescent="0.3"/>
    <row r="12" spans="1:23" s="24" customFormat="1" x14ac:dyDescent="0.3"/>
    <row r="13" spans="1:23" s="24" customFormat="1" x14ac:dyDescent="0.3"/>
    <row r="14" spans="1:23" s="24" customFormat="1" x14ac:dyDescent="0.3"/>
    <row r="15" spans="1:23" s="24" customFormat="1" x14ac:dyDescent="0.3"/>
    <row r="16" spans="1:23" s="24" customFormat="1" x14ac:dyDescent="0.3"/>
    <row r="17" s="24" customFormat="1" x14ac:dyDescent="0.3"/>
    <row r="18" s="24" customFormat="1" x14ac:dyDescent="0.3"/>
    <row r="19" s="24" customFormat="1" x14ac:dyDescent="0.3"/>
    <row r="20" s="24" customFormat="1" x14ac:dyDescent="0.3"/>
    <row r="21" s="24" customFormat="1" x14ac:dyDescent="0.3"/>
    <row r="22" s="24" customFormat="1" x14ac:dyDescent="0.3"/>
    <row r="23" s="24" customFormat="1" x14ac:dyDescent="0.3"/>
    <row r="24" s="24" customFormat="1" x14ac:dyDescent="0.3"/>
    <row r="25" s="24" customFormat="1" x14ac:dyDescent="0.3"/>
    <row r="26" s="24" customFormat="1" x14ac:dyDescent="0.3"/>
    <row r="27" s="24" customFormat="1" x14ac:dyDescent="0.3"/>
    <row r="28" s="24" customFormat="1" x14ac:dyDescent="0.3"/>
    <row r="29" s="24" customFormat="1" x14ac:dyDescent="0.3"/>
    <row r="30" s="24" customFormat="1" x14ac:dyDescent="0.3"/>
    <row r="31" s="24" customFormat="1" x14ac:dyDescent="0.3"/>
    <row r="32" s="24" customFormat="1" x14ac:dyDescent="0.3"/>
    <row r="33" s="24" customFormat="1" x14ac:dyDescent="0.3"/>
    <row r="34" s="24" customFormat="1" x14ac:dyDescent="0.3"/>
    <row r="35" s="24" customFormat="1" x14ac:dyDescent="0.3"/>
    <row r="36" s="24" customFormat="1" x14ac:dyDescent="0.3"/>
    <row r="37" s="24" customFormat="1" x14ac:dyDescent="0.3"/>
    <row r="38" s="24" customFormat="1" x14ac:dyDescent="0.3"/>
    <row r="39" s="24" customFormat="1" x14ac:dyDescent="0.3"/>
    <row r="40" s="24" customFormat="1" x14ac:dyDescent="0.3"/>
    <row r="41" s="24" customFormat="1" x14ac:dyDescent="0.3"/>
    <row r="42" s="24" customFormat="1" x14ac:dyDescent="0.3"/>
    <row r="43" s="24" customFormat="1" x14ac:dyDescent="0.3"/>
    <row r="44" s="24" customFormat="1" x14ac:dyDescent="0.3"/>
    <row r="45" s="24" customFormat="1" x14ac:dyDescent="0.3"/>
    <row r="46" s="24" customFormat="1" x14ac:dyDescent="0.3"/>
    <row r="47" s="24" customFormat="1" x14ac:dyDescent="0.3"/>
    <row r="48" s="24" customFormat="1" x14ac:dyDescent="0.3"/>
    <row r="49" s="24" customFormat="1" x14ac:dyDescent="0.3"/>
    <row r="50" s="24" customFormat="1" x14ac:dyDescent="0.3"/>
    <row r="51" s="24" customFormat="1" x14ac:dyDescent="0.3"/>
    <row r="52" s="24" customFormat="1" x14ac:dyDescent="0.3"/>
    <row r="53" s="24" customFormat="1" x14ac:dyDescent="0.3"/>
    <row r="54" s="24" customFormat="1" x14ac:dyDescent="0.3"/>
    <row r="55" s="24" customFormat="1" x14ac:dyDescent="0.3"/>
    <row r="56" s="24" customFormat="1" x14ac:dyDescent="0.3"/>
    <row r="57" s="24" customFormat="1" x14ac:dyDescent="0.3"/>
    <row r="58" s="24" customFormat="1" x14ac:dyDescent="0.3"/>
    <row r="59" s="24" customFormat="1" x14ac:dyDescent="0.3"/>
    <row r="60" s="24" customFormat="1" x14ac:dyDescent="0.3"/>
    <row r="61" s="24" customFormat="1" x14ac:dyDescent="0.3"/>
    <row r="62" s="24" customFormat="1" x14ac:dyDescent="0.3"/>
    <row r="63" s="24" customFormat="1" x14ac:dyDescent="0.3"/>
    <row r="64" s="24" customFormat="1" x14ac:dyDescent="0.3"/>
    <row r="65" s="24" customFormat="1" x14ac:dyDescent="0.3"/>
    <row r="66" s="24" customFormat="1" x14ac:dyDescent="0.3"/>
    <row r="67" s="24" customFormat="1" x14ac:dyDescent="0.3"/>
    <row r="68" s="24" customFormat="1" x14ac:dyDescent="0.3"/>
    <row r="69" s="24" customFormat="1" x14ac:dyDescent="0.3"/>
    <row r="70" s="24" customFormat="1" x14ac:dyDescent="0.3"/>
    <row r="71" s="24" customFormat="1" x14ac:dyDescent="0.3"/>
    <row r="72" s="24" customFormat="1" x14ac:dyDescent="0.3"/>
    <row r="73" s="24" customFormat="1" x14ac:dyDescent="0.3"/>
    <row r="74" s="24" customFormat="1" x14ac:dyDescent="0.3"/>
    <row r="75" s="24" customFormat="1" x14ac:dyDescent="0.3"/>
    <row r="76" s="24" customFormat="1" x14ac:dyDescent="0.3"/>
    <row r="77" s="24" customFormat="1" x14ac:dyDescent="0.3"/>
    <row r="78" s="24" customFormat="1" x14ac:dyDescent="0.3"/>
    <row r="79" s="24" customFormat="1" x14ac:dyDescent="0.3"/>
    <row r="80" s="24" customFormat="1" x14ac:dyDescent="0.3"/>
    <row r="81" s="24" customFormat="1" x14ac:dyDescent="0.3"/>
    <row r="82" s="24" customFormat="1" x14ac:dyDescent="0.3"/>
    <row r="83" s="24" customFormat="1" x14ac:dyDescent="0.3"/>
    <row r="84" s="24" customFormat="1" x14ac:dyDescent="0.3"/>
    <row r="85" s="24" customFormat="1" x14ac:dyDescent="0.3"/>
    <row r="86" s="24" customFormat="1" x14ac:dyDescent="0.3"/>
    <row r="87" s="24" customFormat="1" x14ac:dyDescent="0.3"/>
    <row r="88" s="24" customFormat="1" x14ac:dyDescent="0.3"/>
    <row r="89" s="24" customFormat="1" x14ac:dyDescent="0.3"/>
    <row r="90" s="24" customFormat="1" x14ac:dyDescent="0.3"/>
    <row r="91" s="24" customFormat="1" x14ac:dyDescent="0.3"/>
    <row r="92" s="24" customFormat="1" x14ac:dyDescent="0.3"/>
    <row r="93" s="24" customFormat="1" x14ac:dyDescent="0.3"/>
    <row r="94" s="24" customFormat="1" x14ac:dyDescent="0.3"/>
    <row r="95" s="24" customFormat="1" x14ac:dyDescent="0.3"/>
    <row r="96" s="24" customFormat="1" x14ac:dyDescent="0.3"/>
    <row r="97" s="24" customFormat="1" x14ac:dyDescent="0.3"/>
    <row r="98" s="24" customFormat="1" x14ac:dyDescent="0.3"/>
    <row r="99" s="24" customFormat="1" x14ac:dyDescent="0.3"/>
    <row r="100" s="24" customFormat="1" x14ac:dyDescent="0.3"/>
    <row r="101" s="24" customFormat="1" x14ac:dyDescent="0.3"/>
    <row r="102" s="24" customFormat="1" x14ac:dyDescent="0.3"/>
    <row r="103" s="24" customFormat="1" x14ac:dyDescent="0.3"/>
    <row r="104" s="24" customFormat="1" x14ac:dyDescent="0.3"/>
    <row r="105" s="24" customFormat="1" x14ac:dyDescent="0.3"/>
    <row r="106" s="24" customFormat="1" x14ac:dyDescent="0.3"/>
    <row r="107" s="24" customFormat="1" x14ac:dyDescent="0.3"/>
    <row r="108" s="24" customFormat="1" x14ac:dyDescent="0.3"/>
    <row r="109" s="24" customFormat="1" x14ac:dyDescent="0.3"/>
    <row r="110" s="24" customFormat="1" x14ac:dyDescent="0.3"/>
    <row r="111" s="24" customFormat="1" x14ac:dyDescent="0.3"/>
    <row r="112" s="24" customFormat="1" x14ac:dyDescent="0.3"/>
    <row r="113" s="24" customFormat="1" x14ac:dyDescent="0.3"/>
    <row r="114" s="24" customFormat="1" x14ac:dyDescent="0.3"/>
    <row r="115" s="24" customFormat="1" x14ac:dyDescent="0.3"/>
    <row r="116" s="24" customFormat="1" x14ac:dyDescent="0.3"/>
    <row r="117" s="24" customFormat="1" x14ac:dyDescent="0.3"/>
    <row r="118" s="24" customFormat="1" x14ac:dyDescent="0.3"/>
    <row r="119" s="24" customFormat="1" x14ac:dyDescent="0.3"/>
    <row r="120" s="24" customFormat="1" x14ac:dyDescent="0.3"/>
    <row r="121" s="24" customFormat="1" x14ac:dyDescent="0.3"/>
    <row r="122" s="24" customFormat="1" x14ac:dyDescent="0.3"/>
    <row r="123" s="24" customFormat="1" x14ac:dyDescent="0.3"/>
    <row r="124" s="24" customFormat="1" x14ac:dyDescent="0.3"/>
    <row r="125" s="24" customFormat="1" x14ac:dyDescent="0.3"/>
    <row r="126" s="24" customFormat="1" x14ac:dyDescent="0.3"/>
    <row r="127" s="24" customFormat="1" x14ac:dyDescent="0.3"/>
    <row r="128" s="24" customFormat="1" x14ac:dyDescent="0.3"/>
    <row r="129" s="24" customFormat="1" x14ac:dyDescent="0.3"/>
    <row r="130" s="24" customFormat="1" x14ac:dyDescent="0.3"/>
    <row r="131" s="24" customFormat="1" x14ac:dyDescent="0.3"/>
    <row r="132" s="24" customFormat="1" x14ac:dyDescent="0.3"/>
    <row r="133" s="24" customFormat="1" x14ac:dyDescent="0.3"/>
    <row r="134" s="24" customFormat="1" x14ac:dyDescent="0.3"/>
    <row r="135" s="24" customFormat="1" x14ac:dyDescent="0.3"/>
    <row r="136" s="24" customFormat="1" x14ac:dyDescent="0.3"/>
    <row r="137" s="24" customFormat="1" x14ac:dyDescent="0.3"/>
    <row r="138" s="24" customFormat="1" x14ac:dyDescent="0.3"/>
    <row r="139" s="24" customFormat="1" x14ac:dyDescent="0.3"/>
    <row r="140" s="24" customFormat="1" x14ac:dyDescent="0.3"/>
    <row r="141" s="24" customFormat="1" x14ac:dyDescent="0.3"/>
    <row r="142" s="24" customFormat="1" x14ac:dyDescent="0.3"/>
    <row r="143" s="24" customFormat="1" x14ac:dyDescent="0.3"/>
    <row r="144" s="24" customFormat="1" x14ac:dyDescent="0.3"/>
    <row r="145" s="24" customFormat="1" x14ac:dyDescent="0.3"/>
    <row r="146" s="24" customFormat="1" x14ac:dyDescent="0.3"/>
    <row r="147" s="24" customFormat="1" x14ac:dyDescent="0.3"/>
    <row r="148" s="24" customFormat="1" x14ac:dyDescent="0.3"/>
    <row r="149" s="24" customFormat="1" x14ac:dyDescent="0.3"/>
    <row r="150" s="24" customFormat="1" x14ac:dyDescent="0.3"/>
    <row r="151" s="24" customFormat="1" x14ac:dyDescent="0.3"/>
    <row r="152" s="24" customFormat="1" x14ac:dyDescent="0.3"/>
    <row r="153" s="24" customFormat="1" x14ac:dyDescent="0.3"/>
    <row r="154" s="24" customFormat="1" x14ac:dyDescent="0.3"/>
    <row r="155" s="24" customFormat="1" x14ac:dyDescent="0.3"/>
    <row r="156" s="24" customFormat="1" x14ac:dyDescent="0.3"/>
    <row r="157" s="24" customFormat="1" x14ac:dyDescent="0.3"/>
    <row r="158" s="24" customFormat="1" x14ac:dyDescent="0.3"/>
    <row r="159" s="24" customFormat="1" x14ac:dyDescent="0.3"/>
    <row r="160" s="24" customFormat="1" x14ac:dyDescent="0.3"/>
    <row r="161" s="24" customFormat="1" x14ac:dyDescent="0.3"/>
    <row r="162" s="24" customFormat="1" x14ac:dyDescent="0.3"/>
    <row r="163" s="24" customFormat="1" x14ac:dyDescent="0.3"/>
    <row r="164" s="24" customFormat="1" x14ac:dyDescent="0.3"/>
    <row r="165" s="24" customFormat="1" x14ac:dyDescent="0.3"/>
    <row r="166" s="24" customFormat="1" x14ac:dyDescent="0.3"/>
    <row r="167" s="24" customFormat="1" x14ac:dyDescent="0.3"/>
    <row r="168" s="24" customFormat="1" x14ac:dyDescent="0.3"/>
    <row r="169" s="24" customFormat="1" x14ac:dyDescent="0.3"/>
    <row r="170" s="24" customFormat="1" x14ac:dyDescent="0.3"/>
    <row r="171" s="24" customFormat="1" x14ac:dyDescent="0.3"/>
    <row r="172" s="24" customFormat="1" x14ac:dyDescent="0.3"/>
    <row r="173" s="24" customFormat="1" x14ac:dyDescent="0.3"/>
    <row r="174" s="24" customFormat="1" x14ac:dyDescent="0.3"/>
    <row r="175" s="24" customFormat="1" x14ac:dyDescent="0.3"/>
    <row r="176" s="24" customFormat="1" x14ac:dyDescent="0.3"/>
    <row r="177" s="24" customFormat="1" x14ac:dyDescent="0.3"/>
    <row r="178" s="24" customFormat="1" x14ac:dyDescent="0.3"/>
    <row r="179" s="24" customFormat="1" x14ac:dyDescent="0.3"/>
    <row r="180" s="24" customFormat="1" x14ac:dyDescent="0.3"/>
    <row r="181" s="24" customFormat="1" x14ac:dyDescent="0.3"/>
    <row r="182" s="24" customFormat="1" x14ac:dyDescent="0.3"/>
    <row r="183" s="24" customFormat="1" x14ac:dyDescent="0.3"/>
    <row r="184" s="24" customFormat="1" x14ac:dyDescent="0.3"/>
    <row r="185" s="24" customFormat="1" x14ac:dyDescent="0.3"/>
    <row r="186" s="24" customFormat="1" x14ac:dyDescent="0.3"/>
    <row r="187" s="24" customFormat="1" x14ac:dyDescent="0.3"/>
    <row r="188" s="24" customFormat="1" x14ac:dyDescent="0.3"/>
    <row r="189" s="24" customFormat="1" x14ac:dyDescent="0.3"/>
    <row r="190" s="24" customFormat="1" x14ac:dyDescent="0.3"/>
    <row r="191" s="24" customFormat="1" x14ac:dyDescent="0.3"/>
    <row r="192" s="24" customFormat="1" x14ac:dyDescent="0.3"/>
    <row r="193" s="24" customFormat="1" x14ac:dyDescent="0.3"/>
    <row r="194" s="24" customFormat="1" x14ac:dyDescent="0.3"/>
    <row r="195" s="24" customFormat="1" x14ac:dyDescent="0.3"/>
    <row r="196" s="24" customFormat="1" x14ac:dyDescent="0.3"/>
    <row r="197" s="24" customFormat="1" x14ac:dyDescent="0.3"/>
    <row r="198" s="24" customFormat="1" x14ac:dyDescent="0.3"/>
    <row r="199" s="24" customFormat="1" x14ac:dyDescent="0.3"/>
    <row r="200" s="24" customFormat="1" x14ac:dyDescent="0.3"/>
    <row r="201" s="24" customFormat="1" x14ac:dyDescent="0.3"/>
    <row r="202" s="24" customFormat="1" x14ac:dyDescent="0.3"/>
    <row r="203" s="24" customFormat="1" x14ac:dyDescent="0.3"/>
    <row r="204" s="24" customFormat="1" x14ac:dyDescent="0.3"/>
    <row r="205" s="24" customFormat="1" x14ac:dyDescent="0.3"/>
    <row r="206" s="24" customFormat="1" x14ac:dyDescent="0.3"/>
    <row r="207" s="24" customFormat="1" x14ac:dyDescent="0.3"/>
    <row r="208" s="24" customFormat="1" x14ac:dyDescent="0.3"/>
    <row r="209" s="24" customFormat="1" x14ac:dyDescent="0.3"/>
    <row r="210" s="24" customFormat="1" x14ac:dyDescent="0.3"/>
    <row r="211" s="24" customFormat="1" x14ac:dyDescent="0.3"/>
    <row r="212" s="24" customFormat="1" x14ac:dyDescent="0.3"/>
    <row r="213" s="24" customFormat="1" x14ac:dyDescent="0.3"/>
    <row r="214" s="24" customFormat="1" x14ac:dyDescent="0.3"/>
    <row r="215" s="24" customFormat="1" x14ac:dyDescent="0.3"/>
    <row r="216" s="24" customFormat="1" x14ac:dyDescent="0.3"/>
    <row r="217" s="24" customFormat="1" x14ac:dyDescent="0.3"/>
    <row r="218" s="24" customFormat="1" x14ac:dyDescent="0.3"/>
    <row r="219" s="24" customFormat="1" x14ac:dyDescent="0.3"/>
    <row r="220" s="24" customFormat="1" x14ac:dyDescent="0.3"/>
    <row r="221" s="24" customFormat="1" x14ac:dyDescent="0.3"/>
    <row r="222" s="24" customFormat="1" x14ac:dyDescent="0.3"/>
    <row r="223" s="24" customFormat="1" x14ac:dyDescent="0.3"/>
    <row r="224" s="24" customFormat="1" x14ac:dyDescent="0.3"/>
    <row r="225" s="24" customFormat="1" x14ac:dyDescent="0.3"/>
    <row r="226" s="24" customFormat="1" x14ac:dyDescent="0.3"/>
    <row r="227" s="24" customFormat="1" x14ac:dyDescent="0.3"/>
    <row r="228" s="24" customFormat="1" x14ac:dyDescent="0.3"/>
    <row r="229" s="24" customFormat="1" x14ac:dyDescent="0.3"/>
    <row r="230" s="24" customFormat="1" x14ac:dyDescent="0.3"/>
    <row r="231" s="24" customFormat="1" x14ac:dyDescent="0.3"/>
    <row r="232" s="24" customFormat="1" x14ac:dyDescent="0.3"/>
    <row r="233" s="24" customFormat="1" x14ac:dyDescent="0.3"/>
    <row r="234" s="24" customFormat="1" x14ac:dyDescent="0.3"/>
    <row r="235" s="24" customFormat="1" x14ac:dyDescent="0.3"/>
    <row r="236" s="24" customFormat="1" x14ac:dyDescent="0.3"/>
    <row r="237" s="24" customFormat="1" x14ac:dyDescent="0.3"/>
    <row r="238" s="24" customFormat="1" x14ac:dyDescent="0.3"/>
    <row r="239" s="24" customFormat="1" x14ac:dyDescent="0.3"/>
    <row r="240" s="24" customFormat="1" x14ac:dyDescent="0.3"/>
    <row r="241" s="24" customFormat="1" x14ac:dyDescent="0.3"/>
    <row r="242" s="24" customFormat="1" x14ac:dyDescent="0.3"/>
    <row r="243" s="24" customFormat="1" x14ac:dyDescent="0.3"/>
    <row r="244" s="24" customFormat="1" x14ac:dyDescent="0.3"/>
    <row r="245" s="24" customFormat="1" x14ac:dyDescent="0.3"/>
    <row r="246" s="24" customFormat="1" x14ac:dyDescent="0.3"/>
    <row r="247" s="24" customFormat="1" x14ac:dyDescent="0.3"/>
    <row r="248" s="24" customFormat="1" x14ac:dyDescent="0.3"/>
    <row r="249" s="24" customFormat="1" x14ac:dyDescent="0.3"/>
    <row r="250" s="24" customFormat="1" x14ac:dyDescent="0.3"/>
    <row r="251" s="24" customFormat="1" x14ac:dyDescent="0.3"/>
    <row r="252" s="24" customFormat="1" x14ac:dyDescent="0.3"/>
    <row r="253" s="24" customFormat="1" x14ac:dyDescent="0.3"/>
    <row r="254" s="24" customFormat="1" x14ac:dyDescent="0.3"/>
    <row r="255" s="24" customFormat="1" x14ac:dyDescent="0.3"/>
    <row r="256" s="24" customFormat="1" x14ac:dyDescent="0.3"/>
    <row r="257" s="24" customFormat="1" x14ac:dyDescent="0.3"/>
    <row r="258" s="24" customFormat="1" x14ac:dyDescent="0.3"/>
    <row r="259" s="24" customFormat="1" x14ac:dyDescent="0.3"/>
    <row r="260" s="24" customFormat="1" x14ac:dyDescent="0.3"/>
    <row r="261" s="24" customFormat="1" x14ac:dyDescent="0.3"/>
    <row r="262" s="24" customFormat="1" x14ac:dyDescent="0.3"/>
    <row r="263" s="24" customFormat="1" x14ac:dyDescent="0.3"/>
    <row r="264" s="24" customFormat="1" x14ac:dyDescent="0.3"/>
    <row r="265" s="24" customFormat="1" x14ac:dyDescent="0.3"/>
    <row r="266" s="24" customFormat="1" x14ac:dyDescent="0.3"/>
    <row r="267" s="24" customFormat="1" x14ac:dyDescent="0.3"/>
    <row r="268" s="24" customFormat="1" x14ac:dyDescent="0.3"/>
    <row r="269" s="24" customFormat="1" x14ac:dyDescent="0.3"/>
    <row r="270" s="24" customFormat="1" x14ac:dyDescent="0.3"/>
    <row r="271" s="24" customFormat="1" x14ac:dyDescent="0.3"/>
    <row r="272" s="24" customFormat="1" x14ac:dyDescent="0.3"/>
    <row r="273" s="24" customFormat="1" x14ac:dyDescent="0.3"/>
    <row r="274" s="24" customFormat="1" x14ac:dyDescent="0.3"/>
    <row r="275" s="24" customFormat="1" x14ac:dyDescent="0.3"/>
    <row r="276" s="24" customFormat="1" x14ac:dyDescent="0.3"/>
    <row r="277" s="24" customFormat="1" x14ac:dyDescent="0.3"/>
    <row r="278" s="24" customFormat="1" x14ac:dyDescent="0.3"/>
    <row r="279" s="24" customFormat="1" x14ac:dyDescent="0.3"/>
    <row r="280" s="24" customFormat="1" x14ac:dyDescent="0.3"/>
    <row r="281" s="24" customFormat="1" x14ac:dyDescent="0.3"/>
    <row r="282" s="24" customFormat="1" x14ac:dyDescent="0.3"/>
    <row r="283" s="24" customFormat="1" x14ac:dyDescent="0.3"/>
    <row r="284" s="24" customFormat="1" x14ac:dyDescent="0.3"/>
    <row r="285" s="24" customFormat="1" x14ac:dyDescent="0.3"/>
    <row r="286" s="24" customFormat="1" x14ac:dyDescent="0.3"/>
    <row r="287" s="24" customFormat="1" x14ac:dyDescent="0.3"/>
    <row r="288" s="24" customFormat="1" x14ac:dyDescent="0.3"/>
    <row r="289" s="24" customFormat="1" x14ac:dyDescent="0.3"/>
    <row r="290" s="24" customFormat="1" x14ac:dyDescent="0.3"/>
    <row r="291" s="24" customFormat="1" x14ac:dyDescent="0.3"/>
    <row r="292" s="24" customFormat="1" x14ac:dyDescent="0.3"/>
    <row r="293" s="24" customFormat="1" x14ac:dyDescent="0.3"/>
    <row r="294" s="24" customFormat="1" x14ac:dyDescent="0.3"/>
    <row r="295" s="24" customFormat="1" x14ac:dyDescent="0.3"/>
    <row r="296" s="24" customFormat="1" x14ac:dyDescent="0.3"/>
    <row r="297" s="24" customFormat="1" x14ac:dyDescent="0.3"/>
    <row r="298" s="24" customFormat="1" x14ac:dyDescent="0.3"/>
    <row r="299" s="24" customFormat="1" x14ac:dyDescent="0.3"/>
    <row r="300" s="24" customFormat="1" x14ac:dyDescent="0.3"/>
    <row r="301" s="24" customFormat="1" x14ac:dyDescent="0.3"/>
    <row r="302" s="24" customFormat="1" x14ac:dyDescent="0.3"/>
    <row r="303" s="24" customFormat="1" x14ac:dyDescent="0.3"/>
    <row r="304" s="24" customFormat="1" x14ac:dyDescent="0.3"/>
    <row r="305" s="24" customFormat="1" x14ac:dyDescent="0.3"/>
    <row r="306" s="24" customFormat="1" x14ac:dyDescent="0.3"/>
    <row r="307" s="24" customFormat="1" x14ac:dyDescent="0.3"/>
    <row r="308" s="24" customFormat="1" x14ac:dyDescent="0.3"/>
    <row r="309" s="24" customFormat="1" x14ac:dyDescent="0.3"/>
    <row r="310" s="24" customFormat="1" x14ac:dyDescent="0.3"/>
    <row r="311" s="24" customFormat="1" x14ac:dyDescent="0.3"/>
    <row r="312" s="24" customFormat="1" x14ac:dyDescent="0.3"/>
    <row r="313" s="24" customFormat="1" x14ac:dyDescent="0.3"/>
    <row r="314" s="24" customFormat="1" x14ac:dyDescent="0.3"/>
    <row r="315" s="24" customFormat="1" x14ac:dyDescent="0.3"/>
    <row r="316" s="24" customFormat="1" x14ac:dyDescent="0.3"/>
    <row r="317" s="24" customFormat="1" x14ac:dyDescent="0.3"/>
    <row r="318" s="24" customFormat="1" x14ac:dyDescent="0.3"/>
    <row r="319" s="24" customFormat="1" x14ac:dyDescent="0.3"/>
    <row r="320" s="24" customFormat="1" x14ac:dyDescent="0.3"/>
    <row r="321" s="24" customFormat="1" x14ac:dyDescent="0.3"/>
    <row r="322" s="24" customFormat="1" x14ac:dyDescent="0.3"/>
    <row r="323" s="24" customFormat="1" x14ac:dyDescent="0.3"/>
    <row r="324" s="24" customFormat="1" x14ac:dyDescent="0.3"/>
    <row r="325" s="24" customFormat="1" x14ac:dyDescent="0.3"/>
    <row r="326" s="24" customFormat="1" x14ac:dyDescent="0.3"/>
    <row r="327" s="24" customFormat="1" x14ac:dyDescent="0.3"/>
    <row r="328" s="24" customFormat="1" x14ac:dyDescent="0.3"/>
    <row r="329" s="24" customFormat="1" x14ac:dyDescent="0.3"/>
    <row r="330" s="24" customFormat="1" x14ac:dyDescent="0.3"/>
    <row r="331" s="24" customFormat="1" x14ac:dyDescent="0.3"/>
    <row r="332" s="24" customFormat="1" x14ac:dyDescent="0.3"/>
    <row r="333" s="24" customFormat="1" x14ac:dyDescent="0.3"/>
    <row r="334" s="24" customFormat="1" x14ac:dyDescent="0.3"/>
    <row r="335" s="24" customFormat="1" x14ac:dyDescent="0.3"/>
    <row r="336" s="24" customFormat="1" x14ac:dyDescent="0.3"/>
    <row r="337" s="24" customFormat="1" x14ac:dyDescent="0.3"/>
    <row r="338" s="24" customFormat="1" x14ac:dyDescent="0.3"/>
    <row r="339" s="24" customFormat="1" x14ac:dyDescent="0.3"/>
    <row r="340" s="24" customFormat="1" x14ac:dyDescent="0.3"/>
    <row r="341" s="24" customFormat="1" x14ac:dyDescent="0.3"/>
    <row r="342" s="24" customFormat="1" x14ac:dyDescent="0.3"/>
    <row r="343" s="24" customFormat="1" x14ac:dyDescent="0.3"/>
    <row r="344" s="24" customFormat="1" x14ac:dyDescent="0.3"/>
    <row r="345" s="24" customFormat="1" x14ac:dyDescent="0.3"/>
    <row r="346" s="24" customFormat="1" x14ac:dyDescent="0.3"/>
    <row r="347" s="24" customFormat="1" x14ac:dyDescent="0.3"/>
    <row r="348" s="24" customFormat="1" x14ac:dyDescent="0.3"/>
    <row r="349" s="24" customFormat="1" x14ac:dyDescent="0.3"/>
    <row r="350" s="24" customFormat="1" x14ac:dyDescent="0.3"/>
    <row r="351" s="24" customFormat="1" x14ac:dyDescent="0.3"/>
    <row r="352" s="24" customFormat="1" x14ac:dyDescent="0.3"/>
    <row r="353" s="24" customFormat="1" x14ac:dyDescent="0.3"/>
    <row r="354" s="24" customFormat="1" x14ac:dyDescent="0.3"/>
    <row r="355" s="24" customFormat="1" x14ac:dyDescent="0.3"/>
    <row r="356" s="24" customFormat="1" x14ac:dyDescent="0.3"/>
    <row r="357" s="24" customFormat="1" x14ac:dyDescent="0.3"/>
    <row r="358" s="24" customFormat="1" x14ac:dyDescent="0.3"/>
    <row r="359" s="24" customFormat="1" x14ac:dyDescent="0.3"/>
    <row r="360" s="24" customFormat="1" x14ac:dyDescent="0.3"/>
    <row r="361" s="24" customFormat="1" x14ac:dyDescent="0.3"/>
    <row r="362" s="24" customFormat="1" x14ac:dyDescent="0.3"/>
    <row r="363" s="24" customFormat="1" x14ac:dyDescent="0.3"/>
    <row r="364" s="24" customFormat="1" x14ac:dyDescent="0.3"/>
    <row r="365" s="24" customFormat="1" x14ac:dyDescent="0.3"/>
    <row r="366" s="24" customFormat="1" x14ac:dyDescent="0.3"/>
    <row r="367" s="24" customFormat="1" x14ac:dyDescent="0.3"/>
    <row r="368" s="24" customFormat="1" x14ac:dyDescent="0.3"/>
    <row r="369" s="24" customFormat="1" x14ac:dyDescent="0.3"/>
    <row r="370" s="24" customFormat="1" x14ac:dyDescent="0.3"/>
    <row r="371" s="24" customFormat="1" x14ac:dyDescent="0.3"/>
    <row r="372" s="24" customFormat="1" x14ac:dyDescent="0.3"/>
    <row r="373" s="24" customFormat="1" x14ac:dyDescent="0.3"/>
    <row r="374" s="24" customFormat="1" x14ac:dyDescent="0.3"/>
    <row r="375" s="24" customFormat="1" x14ac:dyDescent="0.3"/>
    <row r="376" s="24" customFormat="1" x14ac:dyDescent="0.3"/>
    <row r="377" s="24" customFormat="1" x14ac:dyDescent="0.3"/>
    <row r="378" s="24" customFormat="1" x14ac:dyDescent="0.3"/>
    <row r="379" s="24" customFormat="1" x14ac:dyDescent="0.3"/>
    <row r="380" s="24" customFormat="1" x14ac:dyDescent="0.3"/>
    <row r="381" s="24" customFormat="1" x14ac:dyDescent="0.3"/>
    <row r="382" s="24" customFormat="1" x14ac:dyDescent="0.3"/>
    <row r="383" s="24" customFormat="1" x14ac:dyDescent="0.3"/>
    <row r="384" s="24" customFormat="1" x14ac:dyDescent="0.3"/>
    <row r="385" s="24" customFormat="1" x14ac:dyDescent="0.3"/>
    <row r="386" s="24" customFormat="1" x14ac:dyDescent="0.3"/>
    <row r="387" s="24" customFormat="1" x14ac:dyDescent="0.3"/>
    <row r="388" s="24" customFormat="1" x14ac:dyDescent="0.3"/>
    <row r="389" s="24" customFormat="1" x14ac:dyDescent="0.3"/>
    <row r="390" s="24" customFormat="1" x14ac:dyDescent="0.3"/>
    <row r="391" s="24" customFormat="1" x14ac:dyDescent="0.3"/>
    <row r="392" s="24" customFormat="1" x14ac:dyDescent="0.3"/>
    <row r="393" s="24" customFormat="1" x14ac:dyDescent="0.3"/>
    <row r="394" s="24" customFormat="1" x14ac:dyDescent="0.3"/>
    <row r="395" s="24" customFormat="1" x14ac:dyDescent="0.3"/>
    <row r="396" s="24" customFormat="1" x14ac:dyDescent="0.3"/>
    <row r="397" s="24" customFormat="1" x14ac:dyDescent="0.3"/>
    <row r="398" s="24" customFormat="1" x14ac:dyDescent="0.3"/>
    <row r="399" s="24" customFormat="1" x14ac:dyDescent="0.3"/>
    <row r="400" s="24" customFormat="1" x14ac:dyDescent="0.3"/>
    <row r="401" s="24" customFormat="1" x14ac:dyDescent="0.3"/>
    <row r="402" s="24" customFormat="1" x14ac:dyDescent="0.3"/>
    <row r="403" s="24" customFormat="1" x14ac:dyDescent="0.3"/>
    <row r="404" s="24" customFormat="1" x14ac:dyDescent="0.3"/>
    <row r="405" s="24" customFormat="1" x14ac:dyDescent="0.3"/>
    <row r="406" s="24" customFormat="1" x14ac:dyDescent="0.3"/>
    <row r="407" s="24" customFormat="1" x14ac:dyDescent="0.3"/>
    <row r="408" s="24" customFormat="1" x14ac:dyDescent="0.3"/>
    <row r="409" s="24" customFormat="1" x14ac:dyDescent="0.3"/>
    <row r="410" s="24" customFormat="1" x14ac:dyDescent="0.3"/>
    <row r="411" s="24" customFormat="1" x14ac:dyDescent="0.3"/>
    <row r="412" s="24" customFormat="1" x14ac:dyDescent="0.3"/>
    <row r="413" s="24" customFormat="1" x14ac:dyDescent="0.3"/>
    <row r="414" s="24" customFormat="1" x14ac:dyDescent="0.3"/>
    <row r="415" s="24" customFormat="1" x14ac:dyDescent="0.3"/>
    <row r="416" s="24" customFormat="1" x14ac:dyDescent="0.3"/>
    <row r="417" s="24" customFormat="1" x14ac:dyDescent="0.3"/>
    <row r="418" s="24" customFormat="1" x14ac:dyDescent="0.3"/>
    <row r="419" s="24" customFormat="1" x14ac:dyDescent="0.3"/>
    <row r="420" s="24" customFormat="1" x14ac:dyDescent="0.3"/>
    <row r="421" s="24" customFormat="1" x14ac:dyDescent="0.3"/>
    <row r="422" s="24" customFormat="1" x14ac:dyDescent="0.3"/>
    <row r="423" s="24" customFormat="1" x14ac:dyDescent="0.3"/>
    <row r="424" s="24" customFormat="1" x14ac:dyDescent="0.3"/>
    <row r="425" s="24" customFormat="1" x14ac:dyDescent="0.3"/>
    <row r="426" s="24" customFormat="1" x14ac:dyDescent="0.3"/>
    <row r="427" s="24" customFormat="1" x14ac:dyDescent="0.3"/>
    <row r="428" s="24" customFormat="1" x14ac:dyDescent="0.3"/>
    <row r="429" s="24" customFormat="1" x14ac:dyDescent="0.3"/>
    <row r="430" s="24" customFormat="1" x14ac:dyDescent="0.3"/>
    <row r="431" s="24" customFormat="1" x14ac:dyDescent="0.3"/>
    <row r="432" s="24" customFormat="1" x14ac:dyDescent="0.3"/>
    <row r="433" s="24" customFormat="1" x14ac:dyDescent="0.3"/>
    <row r="434" s="24" customFormat="1" x14ac:dyDescent="0.3"/>
    <row r="435" s="24" customFormat="1" x14ac:dyDescent="0.3"/>
    <row r="436" s="24" customFormat="1" x14ac:dyDescent="0.3"/>
    <row r="437" s="24" customFormat="1" x14ac:dyDescent="0.3"/>
    <row r="438" s="24" customFormat="1" x14ac:dyDescent="0.3"/>
    <row r="439" s="24" customFormat="1" x14ac:dyDescent="0.3"/>
    <row r="440" s="24" customFormat="1" x14ac:dyDescent="0.3"/>
    <row r="441" s="24" customFormat="1" x14ac:dyDescent="0.3"/>
    <row r="442" s="24" customFormat="1" x14ac:dyDescent="0.3"/>
    <row r="443" s="24" customFormat="1" x14ac:dyDescent="0.3"/>
    <row r="444" s="24" customFormat="1" x14ac:dyDescent="0.3"/>
    <row r="445" s="24" customFormat="1" x14ac:dyDescent="0.3"/>
    <row r="446" s="24" customFormat="1" x14ac:dyDescent="0.3"/>
    <row r="447" s="24" customFormat="1" x14ac:dyDescent="0.3"/>
    <row r="448" s="24" customFormat="1" x14ac:dyDescent="0.3"/>
    <row r="449" s="24" customFormat="1" x14ac:dyDescent="0.3"/>
    <row r="450" s="24" customFormat="1" x14ac:dyDescent="0.3"/>
    <row r="451" s="24" customFormat="1" x14ac:dyDescent="0.3"/>
    <row r="452" s="24" customFormat="1" x14ac:dyDescent="0.3"/>
    <row r="453" s="24" customFormat="1" x14ac:dyDescent="0.3"/>
    <row r="454" s="24" customFormat="1" x14ac:dyDescent="0.3"/>
    <row r="455" s="24" customFormat="1" x14ac:dyDescent="0.3"/>
    <row r="456" s="24" customFormat="1" x14ac:dyDescent="0.3"/>
    <row r="457" s="24" customFormat="1" x14ac:dyDescent="0.3"/>
    <row r="458" s="24" customFormat="1" x14ac:dyDescent="0.3"/>
    <row r="459" s="24" customFormat="1" x14ac:dyDescent="0.3"/>
    <row r="460" s="24" customFormat="1" x14ac:dyDescent="0.3"/>
    <row r="461" s="24" customFormat="1" x14ac:dyDescent="0.3"/>
    <row r="462" s="24" customFormat="1" x14ac:dyDescent="0.3"/>
    <row r="463" s="24" customFormat="1" x14ac:dyDescent="0.3"/>
    <row r="464" s="24" customFormat="1" x14ac:dyDescent="0.3"/>
    <row r="465" s="24" customFormat="1" x14ac:dyDescent="0.3"/>
    <row r="466" s="24" customFormat="1" x14ac:dyDescent="0.3"/>
    <row r="467" s="24" customFormat="1" x14ac:dyDescent="0.3"/>
    <row r="468" s="24" customFormat="1" x14ac:dyDescent="0.3"/>
    <row r="469" s="24" customFormat="1" x14ac:dyDescent="0.3"/>
    <row r="470" s="24" customFormat="1" x14ac:dyDescent="0.3"/>
    <row r="471" s="24" customFormat="1" x14ac:dyDescent="0.3"/>
    <row r="472" s="24" customFormat="1" x14ac:dyDescent="0.3"/>
    <row r="473" s="24" customFormat="1" x14ac:dyDescent="0.3"/>
    <row r="474" s="24" customFormat="1" x14ac:dyDescent="0.3"/>
    <row r="475" s="24" customFormat="1" x14ac:dyDescent="0.3"/>
    <row r="476" s="24" customFormat="1" x14ac:dyDescent="0.3"/>
    <row r="477" s="24" customFormat="1" x14ac:dyDescent="0.3"/>
    <row r="478" s="24" customFormat="1" x14ac:dyDescent="0.3"/>
    <row r="479" s="24" customFormat="1" x14ac:dyDescent="0.3"/>
    <row r="480" s="24" customFormat="1" x14ac:dyDescent="0.3"/>
    <row r="481" s="24" customFormat="1" x14ac:dyDescent="0.3"/>
    <row r="482" s="24" customFormat="1" x14ac:dyDescent="0.3"/>
    <row r="483" s="24" customFormat="1" x14ac:dyDescent="0.3"/>
    <row r="484" s="24" customFormat="1" x14ac:dyDescent="0.3"/>
    <row r="485" s="24" customFormat="1" x14ac:dyDescent="0.3"/>
    <row r="486" s="24" customFormat="1" x14ac:dyDescent="0.3"/>
    <row r="487" s="24" customFormat="1" x14ac:dyDescent="0.3"/>
    <row r="488" s="24"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6A53-452E-4CF3-94B5-B16E85B2DB0C}">
  <dimension ref="A1"/>
  <sheetViews>
    <sheetView workbookViewId="0">
      <selection activeCell="J29" sqref="J29"/>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69491-CB22-408E-8151-02B04D2E853C}">
  <dimension ref="A1:L64"/>
  <sheetViews>
    <sheetView workbookViewId="0">
      <pane ySplit="1" topLeftCell="A28" activePane="bottomLeft" state="frozen"/>
      <selection pane="bottomLeft" activeCell="I33" sqref="I33"/>
    </sheetView>
  </sheetViews>
  <sheetFormatPr defaultRowHeight="14.4" x14ac:dyDescent="0.3"/>
  <cols>
    <col min="1" max="1" width="38.109375" customWidth="1"/>
    <col min="3" max="3" width="13.44140625" customWidth="1"/>
    <col min="5" max="5" width="18.109375" customWidth="1"/>
    <col min="6" max="6" width="13.44140625" customWidth="1"/>
    <col min="7" max="7" width="20.21875" customWidth="1"/>
    <col min="8" max="8" width="12.44140625" customWidth="1"/>
    <col min="9" max="9" width="19" customWidth="1"/>
    <col min="10" max="10" width="12.44140625" customWidth="1"/>
    <col min="11" max="11" width="13.77734375" customWidth="1"/>
    <col min="12" max="12" width="14" customWidth="1"/>
  </cols>
  <sheetData>
    <row r="1" spans="1:12" x14ac:dyDescent="0.3">
      <c r="A1" t="s">
        <v>0</v>
      </c>
      <c r="B1" t="s">
        <v>1</v>
      </c>
      <c r="C1" s="2" t="s">
        <v>346</v>
      </c>
      <c r="D1" t="s">
        <v>2</v>
      </c>
      <c r="E1" s="2" t="s">
        <v>347</v>
      </c>
      <c r="F1" t="s">
        <v>3</v>
      </c>
      <c r="G1" s="2" t="s">
        <v>323</v>
      </c>
      <c r="H1" t="s">
        <v>4</v>
      </c>
      <c r="I1" s="2" t="s">
        <v>335</v>
      </c>
      <c r="J1" t="s">
        <v>321</v>
      </c>
      <c r="K1" s="2" t="s">
        <v>345</v>
      </c>
      <c r="L1" s="2" t="s">
        <v>322</v>
      </c>
    </row>
    <row r="2" spans="1:12" x14ac:dyDescent="0.3">
      <c r="A2" t="s">
        <v>5</v>
      </c>
      <c r="B2" t="s">
        <v>6</v>
      </c>
      <c r="C2">
        <v>950</v>
      </c>
      <c r="D2" t="s">
        <v>7</v>
      </c>
      <c r="E2">
        <v>1525</v>
      </c>
      <c r="F2" s="1">
        <v>0.38</v>
      </c>
      <c r="G2" s="1" t="s">
        <v>336</v>
      </c>
      <c r="H2">
        <v>-2</v>
      </c>
      <c r="I2">
        <v>-2</v>
      </c>
      <c r="J2" t="s">
        <v>8</v>
      </c>
      <c r="K2">
        <v>4.5</v>
      </c>
      <c r="L2" t="s">
        <v>337</v>
      </c>
    </row>
    <row r="3" spans="1:12" x14ac:dyDescent="0.3">
      <c r="A3" t="s">
        <v>9</v>
      </c>
      <c r="B3" t="s">
        <v>10</v>
      </c>
      <c r="C3">
        <v>527</v>
      </c>
      <c r="D3" t="s">
        <v>11</v>
      </c>
      <c r="E3">
        <v>999</v>
      </c>
      <c r="F3" s="1">
        <v>0.47</v>
      </c>
      <c r="G3" s="1" t="s">
        <v>338</v>
      </c>
      <c r="H3">
        <v>-14</v>
      </c>
      <c r="I3">
        <v>-14</v>
      </c>
      <c r="J3" t="s">
        <v>12</v>
      </c>
      <c r="K3">
        <v>4.0999999999999996</v>
      </c>
      <c r="L3" t="s">
        <v>337</v>
      </c>
    </row>
    <row r="4" spans="1:12" x14ac:dyDescent="0.3">
      <c r="A4" t="s">
        <v>13</v>
      </c>
      <c r="B4" t="s">
        <v>14</v>
      </c>
      <c r="C4">
        <v>2199</v>
      </c>
      <c r="D4" t="s">
        <v>15</v>
      </c>
      <c r="E4">
        <v>2923</v>
      </c>
      <c r="F4" s="1">
        <v>0.25</v>
      </c>
      <c r="G4" s="1" t="s">
        <v>336</v>
      </c>
      <c r="H4">
        <v>-24</v>
      </c>
      <c r="I4">
        <v>-24</v>
      </c>
      <c r="J4" t="s">
        <v>16</v>
      </c>
      <c r="K4">
        <v>4.5999999999999996</v>
      </c>
      <c r="L4" t="s">
        <v>337</v>
      </c>
    </row>
    <row r="5" spans="1:12" x14ac:dyDescent="0.3">
      <c r="A5" t="s">
        <v>17</v>
      </c>
      <c r="B5" t="s">
        <v>18</v>
      </c>
      <c r="C5">
        <v>1580</v>
      </c>
      <c r="D5" t="s">
        <v>19</v>
      </c>
      <c r="E5">
        <v>2499</v>
      </c>
      <c r="F5" s="1">
        <v>0.37</v>
      </c>
      <c r="G5" s="1" t="s">
        <v>336</v>
      </c>
      <c r="H5">
        <v>-7</v>
      </c>
      <c r="I5">
        <v>-7</v>
      </c>
      <c r="J5" t="s">
        <v>20</v>
      </c>
      <c r="K5">
        <v>4.7</v>
      </c>
      <c r="L5" t="s">
        <v>337</v>
      </c>
    </row>
    <row r="6" spans="1:12" x14ac:dyDescent="0.3">
      <c r="A6" t="s">
        <v>21</v>
      </c>
      <c r="B6" t="s">
        <v>22</v>
      </c>
      <c r="C6">
        <v>1740</v>
      </c>
      <c r="D6" t="s">
        <v>23</v>
      </c>
      <c r="E6">
        <v>2356</v>
      </c>
      <c r="F6" s="1">
        <v>0.26</v>
      </c>
      <c r="G6" s="1" t="s">
        <v>336</v>
      </c>
      <c r="H6">
        <v>-5</v>
      </c>
      <c r="I6">
        <v>-5</v>
      </c>
      <c r="J6" t="s">
        <v>24</v>
      </c>
      <c r="K6">
        <v>4.8</v>
      </c>
      <c r="L6" t="s">
        <v>337</v>
      </c>
    </row>
    <row r="7" spans="1:12" x14ac:dyDescent="0.3">
      <c r="A7" t="s">
        <v>25</v>
      </c>
      <c r="B7" t="s">
        <v>26</v>
      </c>
      <c r="C7">
        <v>2999</v>
      </c>
      <c r="D7" t="s">
        <v>27</v>
      </c>
      <c r="E7">
        <v>3290</v>
      </c>
      <c r="F7" s="1">
        <v>0.09</v>
      </c>
      <c r="G7" s="1" t="s">
        <v>339</v>
      </c>
      <c r="H7">
        <v>-15</v>
      </c>
      <c r="I7">
        <v>-15</v>
      </c>
      <c r="J7" t="s">
        <v>28</v>
      </c>
      <c r="K7">
        <v>4</v>
      </c>
      <c r="L7" t="s">
        <v>337</v>
      </c>
    </row>
    <row r="8" spans="1:12" x14ac:dyDescent="0.3">
      <c r="A8" t="s">
        <v>29</v>
      </c>
      <c r="B8" t="s">
        <v>30</v>
      </c>
      <c r="C8">
        <v>2319</v>
      </c>
      <c r="D8" t="s">
        <v>31</v>
      </c>
      <c r="E8">
        <v>3032</v>
      </c>
      <c r="F8" s="1">
        <v>0.24</v>
      </c>
      <c r="G8" s="1" t="s">
        <v>336</v>
      </c>
      <c r="H8">
        <v>-55</v>
      </c>
      <c r="I8">
        <v>-55</v>
      </c>
      <c r="J8" t="s">
        <v>16</v>
      </c>
      <c r="K8">
        <v>4.5999999999999996</v>
      </c>
      <c r="L8" t="s">
        <v>337</v>
      </c>
    </row>
    <row r="9" spans="1:12" x14ac:dyDescent="0.3">
      <c r="A9" t="s">
        <v>32</v>
      </c>
      <c r="B9" t="s">
        <v>33</v>
      </c>
      <c r="C9">
        <v>988</v>
      </c>
      <c r="D9" t="s">
        <v>18</v>
      </c>
      <c r="E9">
        <v>1580</v>
      </c>
      <c r="F9" s="1">
        <v>0.37</v>
      </c>
      <c r="G9" s="1" t="s">
        <v>336</v>
      </c>
      <c r="H9">
        <v>-2</v>
      </c>
      <c r="I9">
        <v>-2</v>
      </c>
      <c r="J9" t="s">
        <v>28</v>
      </c>
      <c r="K9">
        <v>4</v>
      </c>
      <c r="L9" t="s">
        <v>337</v>
      </c>
    </row>
    <row r="10" spans="1:12" x14ac:dyDescent="0.3">
      <c r="A10" t="s">
        <v>34</v>
      </c>
      <c r="B10" t="s">
        <v>35</v>
      </c>
      <c r="C10">
        <v>1274</v>
      </c>
      <c r="D10" t="s">
        <v>36</v>
      </c>
      <c r="E10">
        <v>2800</v>
      </c>
      <c r="F10" s="1">
        <v>0.55000000000000004</v>
      </c>
      <c r="G10" s="1" t="s">
        <v>338</v>
      </c>
      <c r="H10">
        <v>-5</v>
      </c>
      <c r="I10">
        <v>-5</v>
      </c>
      <c r="J10" t="s">
        <v>24</v>
      </c>
      <c r="K10">
        <v>4.8</v>
      </c>
      <c r="L10" t="s">
        <v>337</v>
      </c>
    </row>
    <row r="11" spans="1:12" x14ac:dyDescent="0.3">
      <c r="A11" t="s">
        <v>37</v>
      </c>
      <c r="B11" t="s">
        <v>38</v>
      </c>
      <c r="C11">
        <v>1600</v>
      </c>
      <c r="D11" t="s">
        <v>39</v>
      </c>
      <c r="E11">
        <v>2929</v>
      </c>
      <c r="F11" s="1">
        <v>0.45</v>
      </c>
      <c r="G11" s="1" t="s">
        <v>338</v>
      </c>
      <c r="H11">
        <v>-5</v>
      </c>
      <c r="I11">
        <v>-5</v>
      </c>
      <c r="J11" t="s">
        <v>40</v>
      </c>
      <c r="K11">
        <v>3.8</v>
      </c>
      <c r="L11" t="s">
        <v>340</v>
      </c>
    </row>
    <row r="12" spans="1:12" x14ac:dyDescent="0.3">
      <c r="A12" t="s">
        <v>41</v>
      </c>
      <c r="B12" t="s">
        <v>42</v>
      </c>
      <c r="C12">
        <v>799</v>
      </c>
      <c r="D12" t="s">
        <v>11</v>
      </c>
      <c r="E12">
        <v>999</v>
      </c>
      <c r="F12" s="1">
        <v>0.2</v>
      </c>
      <c r="G12" s="1" t="s">
        <v>336</v>
      </c>
      <c r="H12">
        <v>-12</v>
      </c>
      <c r="I12">
        <v>-12</v>
      </c>
      <c r="J12" t="s">
        <v>12</v>
      </c>
      <c r="K12">
        <v>4.0999999999999996</v>
      </c>
      <c r="L12" t="s">
        <v>337</v>
      </c>
    </row>
    <row r="13" spans="1:12" x14ac:dyDescent="0.3">
      <c r="A13" t="s">
        <v>43</v>
      </c>
      <c r="B13" t="s">
        <v>44</v>
      </c>
      <c r="C13">
        <v>990</v>
      </c>
      <c r="D13" t="s">
        <v>45</v>
      </c>
      <c r="E13">
        <v>1500</v>
      </c>
      <c r="F13" s="1">
        <v>0.34</v>
      </c>
      <c r="G13" s="1" t="s">
        <v>336</v>
      </c>
      <c r="H13">
        <v>-39</v>
      </c>
      <c r="I13">
        <v>-39</v>
      </c>
      <c r="J13" t="s">
        <v>20</v>
      </c>
      <c r="K13">
        <v>4.7</v>
      </c>
      <c r="L13" t="s">
        <v>337</v>
      </c>
    </row>
    <row r="14" spans="1:12" x14ac:dyDescent="0.3">
      <c r="A14" t="s">
        <v>46</v>
      </c>
      <c r="B14" t="s">
        <v>47</v>
      </c>
      <c r="C14">
        <v>552</v>
      </c>
      <c r="D14" t="s">
        <v>48</v>
      </c>
      <c r="E14">
        <v>1035</v>
      </c>
      <c r="F14" s="1">
        <v>0.47</v>
      </c>
      <c r="G14" s="1" t="s">
        <v>338</v>
      </c>
      <c r="H14">
        <v>-12</v>
      </c>
      <c r="I14">
        <v>-12</v>
      </c>
      <c r="J14" t="s">
        <v>24</v>
      </c>
      <c r="K14">
        <v>4.8</v>
      </c>
      <c r="L14" t="s">
        <v>337</v>
      </c>
    </row>
    <row r="15" spans="1:12" x14ac:dyDescent="0.3">
      <c r="A15" t="s">
        <v>49</v>
      </c>
      <c r="B15" t="s">
        <v>50</v>
      </c>
      <c r="C15">
        <v>501</v>
      </c>
      <c r="D15" t="s">
        <v>51</v>
      </c>
      <c r="E15">
        <v>860</v>
      </c>
      <c r="F15" s="1">
        <v>0.42</v>
      </c>
      <c r="G15" s="1" t="s">
        <v>338</v>
      </c>
      <c r="H15">
        <v>-6</v>
      </c>
      <c r="I15">
        <v>-6</v>
      </c>
      <c r="J15" t="s">
        <v>8</v>
      </c>
      <c r="K15">
        <v>4.5</v>
      </c>
      <c r="L15" t="s">
        <v>337</v>
      </c>
    </row>
    <row r="16" spans="1:12" x14ac:dyDescent="0.3">
      <c r="A16" t="s">
        <v>52</v>
      </c>
      <c r="B16" t="s">
        <v>53</v>
      </c>
      <c r="C16">
        <v>1680</v>
      </c>
      <c r="D16" t="s">
        <v>19</v>
      </c>
      <c r="E16">
        <v>2499</v>
      </c>
      <c r="F16" s="1">
        <v>0.33</v>
      </c>
      <c r="G16" s="1" t="s">
        <v>336</v>
      </c>
      <c r="H16">
        <v>-9</v>
      </c>
      <c r="I16">
        <v>-9</v>
      </c>
      <c r="J16" t="s">
        <v>54</v>
      </c>
      <c r="K16">
        <v>4.2</v>
      </c>
      <c r="L16" t="s">
        <v>337</v>
      </c>
    </row>
    <row r="17" spans="1:12" x14ac:dyDescent="0.3">
      <c r="A17" t="s">
        <v>55</v>
      </c>
      <c r="B17" t="s">
        <v>56</v>
      </c>
      <c r="C17">
        <v>332</v>
      </c>
      <c r="D17" t="s">
        <v>57</v>
      </c>
      <c r="E17">
        <v>684</v>
      </c>
      <c r="F17" s="1">
        <v>0.51</v>
      </c>
      <c r="G17" s="1" t="s">
        <v>338</v>
      </c>
      <c r="H17">
        <v>-2</v>
      </c>
      <c r="I17">
        <v>-2</v>
      </c>
      <c r="J17" t="s">
        <v>58</v>
      </c>
      <c r="K17">
        <v>5</v>
      </c>
      <c r="L17" t="s">
        <v>337</v>
      </c>
    </row>
    <row r="18" spans="1:12" x14ac:dyDescent="0.3">
      <c r="A18" t="s">
        <v>59</v>
      </c>
      <c r="B18" t="s">
        <v>60</v>
      </c>
      <c r="C18">
        <v>195</v>
      </c>
      <c r="D18" t="s">
        <v>61</v>
      </c>
      <c r="E18">
        <v>360</v>
      </c>
      <c r="F18" s="1">
        <v>0.46</v>
      </c>
      <c r="G18" s="1" t="s">
        <v>338</v>
      </c>
      <c r="H18">
        <v>-2</v>
      </c>
      <c r="I18">
        <v>-2</v>
      </c>
      <c r="J18" t="s">
        <v>58</v>
      </c>
      <c r="K18">
        <v>5</v>
      </c>
      <c r="L18" t="s">
        <v>337</v>
      </c>
    </row>
    <row r="19" spans="1:12" x14ac:dyDescent="0.3">
      <c r="A19" t="s">
        <v>62</v>
      </c>
      <c r="B19" t="s">
        <v>63</v>
      </c>
      <c r="C19">
        <v>2025</v>
      </c>
      <c r="D19" t="s">
        <v>64</v>
      </c>
      <c r="E19">
        <v>3971</v>
      </c>
      <c r="F19" s="1">
        <v>0.49</v>
      </c>
      <c r="G19" s="1" t="s">
        <v>338</v>
      </c>
      <c r="H19">
        <v>-3</v>
      </c>
      <c r="I19">
        <v>-3</v>
      </c>
      <c r="J19" t="s">
        <v>58</v>
      </c>
      <c r="K19">
        <v>5</v>
      </c>
      <c r="L19" t="s">
        <v>337</v>
      </c>
    </row>
    <row r="20" spans="1:12" x14ac:dyDescent="0.3">
      <c r="A20" t="s">
        <v>65</v>
      </c>
      <c r="B20" t="s">
        <v>26</v>
      </c>
      <c r="C20">
        <v>2999</v>
      </c>
      <c r="D20" t="s">
        <v>66</v>
      </c>
      <c r="E20">
        <v>3699</v>
      </c>
      <c r="F20" s="1">
        <v>0.19</v>
      </c>
      <c r="G20" s="1" t="s">
        <v>339</v>
      </c>
      <c r="H20">
        <v>-5</v>
      </c>
      <c r="I20">
        <v>-5</v>
      </c>
      <c r="J20" t="s">
        <v>16</v>
      </c>
      <c r="K20">
        <v>4.5999999999999996</v>
      </c>
      <c r="L20" t="s">
        <v>337</v>
      </c>
    </row>
    <row r="21" spans="1:12" x14ac:dyDescent="0.3">
      <c r="A21" t="s">
        <v>67</v>
      </c>
      <c r="B21" t="s">
        <v>68</v>
      </c>
      <c r="C21">
        <v>998</v>
      </c>
      <c r="D21" t="s">
        <v>69</v>
      </c>
      <c r="E21">
        <v>1966</v>
      </c>
      <c r="F21" s="1">
        <v>0.49</v>
      </c>
      <c r="G21" s="1" t="s">
        <v>338</v>
      </c>
      <c r="H21">
        <v>-44</v>
      </c>
      <c r="I21">
        <v>-44</v>
      </c>
      <c r="J21" t="s">
        <v>16</v>
      </c>
      <c r="K21">
        <v>4.5999999999999996</v>
      </c>
      <c r="L21" t="s">
        <v>337</v>
      </c>
    </row>
    <row r="22" spans="1:12" x14ac:dyDescent="0.3">
      <c r="A22" t="s">
        <v>70</v>
      </c>
      <c r="B22" t="s">
        <v>71</v>
      </c>
      <c r="C22">
        <v>38</v>
      </c>
      <c r="D22" t="s">
        <v>72</v>
      </c>
      <c r="E22">
        <v>80</v>
      </c>
      <c r="F22" s="1">
        <v>0.53</v>
      </c>
      <c r="G22" s="1" t="s">
        <v>338</v>
      </c>
      <c r="H22">
        <v>-13</v>
      </c>
      <c r="I22">
        <v>-13</v>
      </c>
      <c r="J22" t="s">
        <v>73</v>
      </c>
      <c r="K22">
        <v>3.3</v>
      </c>
      <c r="L22" t="s">
        <v>340</v>
      </c>
    </row>
    <row r="23" spans="1:12" x14ac:dyDescent="0.3">
      <c r="A23" t="s">
        <v>77</v>
      </c>
      <c r="B23" t="s">
        <v>78</v>
      </c>
      <c r="C23">
        <v>880</v>
      </c>
      <c r="D23" t="s">
        <v>79</v>
      </c>
      <c r="E23">
        <v>1350</v>
      </c>
      <c r="F23" s="1">
        <v>0.35</v>
      </c>
      <c r="G23" s="1" t="s">
        <v>336</v>
      </c>
      <c r="H23">
        <v>-6</v>
      </c>
      <c r="I23">
        <v>-6</v>
      </c>
      <c r="J23" t="s">
        <v>28</v>
      </c>
      <c r="K23">
        <v>4</v>
      </c>
      <c r="L23" t="s">
        <v>337</v>
      </c>
    </row>
    <row r="24" spans="1:12" x14ac:dyDescent="0.3">
      <c r="A24" t="s">
        <v>80</v>
      </c>
      <c r="B24" t="s">
        <v>81</v>
      </c>
      <c r="C24">
        <v>1650</v>
      </c>
      <c r="D24" t="s">
        <v>82</v>
      </c>
      <c r="E24">
        <v>2150</v>
      </c>
      <c r="F24" s="1">
        <v>0.23</v>
      </c>
      <c r="G24" s="1" t="s">
        <v>336</v>
      </c>
      <c r="H24">
        <v>-14</v>
      </c>
      <c r="I24">
        <v>-14</v>
      </c>
      <c r="J24" t="s">
        <v>83</v>
      </c>
      <c r="K24">
        <v>4.4000000000000004</v>
      </c>
      <c r="L24" t="s">
        <v>337</v>
      </c>
    </row>
    <row r="25" spans="1:12" x14ac:dyDescent="0.3">
      <c r="A25" t="s">
        <v>84</v>
      </c>
      <c r="B25" t="s">
        <v>85</v>
      </c>
      <c r="C25">
        <v>2048</v>
      </c>
      <c r="D25" t="s">
        <v>86</v>
      </c>
      <c r="E25">
        <v>4500</v>
      </c>
      <c r="F25" s="1">
        <v>0.54</v>
      </c>
      <c r="G25" s="1" t="s">
        <v>338</v>
      </c>
      <c r="H25">
        <v>-7</v>
      </c>
      <c r="I25">
        <v>-7</v>
      </c>
      <c r="J25" t="s">
        <v>87</v>
      </c>
      <c r="K25">
        <v>4.3</v>
      </c>
      <c r="L25" t="s">
        <v>337</v>
      </c>
    </row>
    <row r="26" spans="1:12" x14ac:dyDescent="0.3">
      <c r="A26" t="s">
        <v>88</v>
      </c>
      <c r="B26" t="s">
        <v>89</v>
      </c>
      <c r="C26">
        <v>420</v>
      </c>
      <c r="D26" t="s">
        <v>90</v>
      </c>
      <c r="E26">
        <v>647</v>
      </c>
      <c r="F26" s="1">
        <v>0.35</v>
      </c>
      <c r="G26" s="1" t="s">
        <v>336</v>
      </c>
      <c r="H26">
        <v>-49</v>
      </c>
      <c r="I26">
        <v>-49</v>
      </c>
      <c r="J26" t="s">
        <v>16</v>
      </c>
      <c r="K26">
        <v>4.5999999999999996</v>
      </c>
      <c r="L26" t="s">
        <v>337</v>
      </c>
    </row>
    <row r="27" spans="1:12" x14ac:dyDescent="0.3">
      <c r="A27" t="s">
        <v>91</v>
      </c>
      <c r="B27" t="s">
        <v>92</v>
      </c>
      <c r="C27">
        <v>2880</v>
      </c>
      <c r="D27" t="s">
        <v>93</v>
      </c>
      <c r="E27">
        <v>3520</v>
      </c>
      <c r="F27" s="1">
        <v>0.18</v>
      </c>
      <c r="G27" s="1" t="s">
        <v>339</v>
      </c>
      <c r="H27">
        <v>-12</v>
      </c>
      <c r="I27">
        <v>-12</v>
      </c>
      <c r="J27" t="s">
        <v>40</v>
      </c>
      <c r="K27">
        <v>3.8</v>
      </c>
      <c r="L27" t="s">
        <v>340</v>
      </c>
    </row>
    <row r="28" spans="1:12" x14ac:dyDescent="0.3">
      <c r="A28" t="s">
        <v>94</v>
      </c>
      <c r="B28" t="s">
        <v>79</v>
      </c>
      <c r="C28">
        <v>1350</v>
      </c>
      <c r="D28" t="s">
        <v>95</v>
      </c>
      <c r="E28">
        <v>1990</v>
      </c>
      <c r="F28" s="1">
        <v>0.32</v>
      </c>
      <c r="G28" s="1" t="s">
        <v>336</v>
      </c>
      <c r="H28">
        <v>-13</v>
      </c>
      <c r="I28">
        <v>-13</v>
      </c>
      <c r="J28" t="s">
        <v>40</v>
      </c>
      <c r="K28">
        <v>3.8</v>
      </c>
      <c r="L28" t="s">
        <v>340</v>
      </c>
    </row>
    <row r="29" spans="1:12" x14ac:dyDescent="0.3">
      <c r="A29" t="s">
        <v>96</v>
      </c>
      <c r="B29" t="s">
        <v>97</v>
      </c>
      <c r="C29">
        <v>1758</v>
      </c>
      <c r="D29" t="s">
        <v>19</v>
      </c>
      <c r="E29">
        <v>2499</v>
      </c>
      <c r="F29" s="1">
        <v>0.3</v>
      </c>
      <c r="G29" s="1" t="s">
        <v>336</v>
      </c>
      <c r="H29">
        <v>-20</v>
      </c>
      <c r="I29">
        <v>-20</v>
      </c>
      <c r="J29" t="s">
        <v>12</v>
      </c>
      <c r="K29">
        <v>4.0999999999999996</v>
      </c>
      <c r="L29" t="s">
        <v>337</v>
      </c>
    </row>
    <row r="30" spans="1:12" x14ac:dyDescent="0.3">
      <c r="A30" t="s">
        <v>101</v>
      </c>
      <c r="B30" t="s">
        <v>102</v>
      </c>
      <c r="C30">
        <v>185</v>
      </c>
      <c r="D30" t="s">
        <v>103</v>
      </c>
      <c r="E30">
        <v>382</v>
      </c>
      <c r="F30" s="1">
        <v>0.52</v>
      </c>
      <c r="G30" s="1" t="s">
        <v>338</v>
      </c>
      <c r="H30">
        <v>-9</v>
      </c>
      <c r="I30">
        <v>-9</v>
      </c>
      <c r="J30" t="s">
        <v>87</v>
      </c>
      <c r="K30">
        <v>4.3</v>
      </c>
      <c r="L30" t="s">
        <v>337</v>
      </c>
    </row>
    <row r="31" spans="1:12" x14ac:dyDescent="0.3">
      <c r="A31" t="s">
        <v>104</v>
      </c>
      <c r="B31" t="s">
        <v>105</v>
      </c>
      <c r="C31">
        <v>980</v>
      </c>
      <c r="D31" t="s">
        <v>106</v>
      </c>
      <c r="E31">
        <v>1490</v>
      </c>
      <c r="F31" s="1">
        <v>0.34</v>
      </c>
      <c r="G31" s="1" t="s">
        <v>336</v>
      </c>
      <c r="H31">
        <v>-12</v>
      </c>
      <c r="I31">
        <v>-12</v>
      </c>
      <c r="J31" t="s">
        <v>20</v>
      </c>
      <c r="K31">
        <v>4.7</v>
      </c>
      <c r="L31" t="s">
        <v>337</v>
      </c>
    </row>
    <row r="32" spans="1:12" x14ac:dyDescent="0.3">
      <c r="A32" t="s">
        <v>107</v>
      </c>
      <c r="B32" t="s">
        <v>108</v>
      </c>
      <c r="C32">
        <v>1820</v>
      </c>
      <c r="D32" t="s">
        <v>109</v>
      </c>
      <c r="E32">
        <v>3490</v>
      </c>
      <c r="F32" s="1">
        <v>0.48</v>
      </c>
      <c r="G32" s="1" t="s">
        <v>338</v>
      </c>
      <c r="H32">
        <v>-9</v>
      </c>
      <c r="I32">
        <v>-9</v>
      </c>
      <c r="J32" t="s">
        <v>87</v>
      </c>
      <c r="K32">
        <v>4.3</v>
      </c>
      <c r="L32" t="s">
        <v>337</v>
      </c>
    </row>
    <row r="33" spans="1:12" x14ac:dyDescent="0.3">
      <c r="A33" t="s">
        <v>110</v>
      </c>
      <c r="B33" t="s">
        <v>111</v>
      </c>
      <c r="C33">
        <v>1940</v>
      </c>
      <c r="D33" t="s">
        <v>112</v>
      </c>
      <c r="E33">
        <v>2650</v>
      </c>
      <c r="F33" s="1">
        <v>0.27</v>
      </c>
      <c r="G33" s="1" t="s">
        <v>336</v>
      </c>
      <c r="H33">
        <v>-20</v>
      </c>
      <c r="I33">
        <v>-20</v>
      </c>
      <c r="J33" t="s">
        <v>20</v>
      </c>
      <c r="K33">
        <v>4.7</v>
      </c>
      <c r="L33" t="s">
        <v>337</v>
      </c>
    </row>
    <row r="34" spans="1:12" x14ac:dyDescent="0.3">
      <c r="A34" t="s">
        <v>113</v>
      </c>
      <c r="B34" t="s">
        <v>114</v>
      </c>
      <c r="C34">
        <v>1980</v>
      </c>
      <c r="D34" t="s">
        <v>115</v>
      </c>
      <c r="E34">
        <v>2699</v>
      </c>
      <c r="F34" s="1">
        <v>0.27</v>
      </c>
      <c r="G34" s="1" t="s">
        <v>336</v>
      </c>
      <c r="H34">
        <v>-32</v>
      </c>
      <c r="I34">
        <v>-32</v>
      </c>
      <c r="J34" t="s">
        <v>8</v>
      </c>
      <c r="K34">
        <v>4.5</v>
      </c>
      <c r="L34" t="s">
        <v>337</v>
      </c>
    </row>
    <row r="35" spans="1:12" x14ac:dyDescent="0.3">
      <c r="A35" t="s">
        <v>116</v>
      </c>
      <c r="B35" t="s">
        <v>117</v>
      </c>
      <c r="C35">
        <v>1620</v>
      </c>
      <c r="D35" t="s">
        <v>118</v>
      </c>
      <c r="E35">
        <v>2690</v>
      </c>
      <c r="F35" s="1">
        <v>0.4</v>
      </c>
      <c r="G35" s="1" t="s">
        <v>338</v>
      </c>
      <c r="H35">
        <v>-1</v>
      </c>
      <c r="I35">
        <v>-1</v>
      </c>
      <c r="J35" t="s">
        <v>58</v>
      </c>
      <c r="K35">
        <v>5</v>
      </c>
      <c r="L35" t="s">
        <v>337</v>
      </c>
    </row>
    <row r="36" spans="1:12" x14ac:dyDescent="0.3">
      <c r="A36" t="s">
        <v>119</v>
      </c>
      <c r="B36" t="s">
        <v>120</v>
      </c>
      <c r="C36">
        <v>171</v>
      </c>
      <c r="D36" t="s">
        <v>61</v>
      </c>
      <c r="E36">
        <v>360</v>
      </c>
      <c r="F36" s="1">
        <v>0.53</v>
      </c>
      <c r="G36" s="1" t="s">
        <v>338</v>
      </c>
      <c r="H36">
        <v>-2</v>
      </c>
      <c r="I36">
        <v>-2</v>
      </c>
      <c r="J36" t="s">
        <v>58</v>
      </c>
      <c r="K36">
        <v>5</v>
      </c>
      <c r="L36" t="s">
        <v>337</v>
      </c>
    </row>
    <row r="37" spans="1:12" x14ac:dyDescent="0.3">
      <c r="A37" t="s">
        <v>121</v>
      </c>
      <c r="B37" t="s">
        <v>122</v>
      </c>
      <c r="C37">
        <v>389</v>
      </c>
      <c r="D37" t="s">
        <v>123</v>
      </c>
      <c r="E37">
        <v>656</v>
      </c>
      <c r="F37" s="1">
        <v>0.41</v>
      </c>
      <c r="G37" s="1" t="s">
        <v>338</v>
      </c>
      <c r="H37">
        <v>-36</v>
      </c>
      <c r="I37">
        <v>-36</v>
      </c>
      <c r="J37" t="s">
        <v>87</v>
      </c>
      <c r="K37">
        <v>4.3</v>
      </c>
      <c r="L37" t="s">
        <v>337</v>
      </c>
    </row>
    <row r="38" spans="1:12" x14ac:dyDescent="0.3">
      <c r="A38" t="s">
        <v>124</v>
      </c>
      <c r="B38" s="3" t="s">
        <v>325</v>
      </c>
      <c r="C38">
        <v>1800</v>
      </c>
      <c r="D38" s="3" t="s">
        <v>326</v>
      </c>
      <c r="E38">
        <v>2700</v>
      </c>
      <c r="F38" s="1">
        <v>0.38</v>
      </c>
      <c r="G38" s="1" t="s">
        <v>336</v>
      </c>
      <c r="H38">
        <v>-2</v>
      </c>
      <c r="I38">
        <v>-2</v>
      </c>
      <c r="J38" t="s">
        <v>8</v>
      </c>
      <c r="K38">
        <v>4.5</v>
      </c>
      <c r="L38" t="s">
        <v>337</v>
      </c>
    </row>
    <row r="39" spans="1:12" x14ac:dyDescent="0.3">
      <c r="A39" t="s">
        <v>179</v>
      </c>
      <c r="B39" t="s">
        <v>180</v>
      </c>
      <c r="C39">
        <v>2170</v>
      </c>
      <c r="D39" t="s">
        <v>181</v>
      </c>
      <c r="E39">
        <v>2500</v>
      </c>
      <c r="F39" s="1">
        <v>0.13</v>
      </c>
      <c r="G39" s="1" t="s">
        <v>339</v>
      </c>
      <c r="H39">
        <v>-6</v>
      </c>
      <c r="I39">
        <v>-6</v>
      </c>
      <c r="J39" t="s">
        <v>182</v>
      </c>
      <c r="K39">
        <v>2.5</v>
      </c>
      <c r="L39" t="s">
        <v>341</v>
      </c>
    </row>
    <row r="40" spans="1:12" x14ac:dyDescent="0.3">
      <c r="A40" t="s">
        <v>183</v>
      </c>
      <c r="B40" t="s">
        <v>184</v>
      </c>
      <c r="C40">
        <v>458</v>
      </c>
      <c r="D40" t="s">
        <v>185</v>
      </c>
      <c r="E40">
        <v>986</v>
      </c>
      <c r="F40" s="1">
        <v>0.54</v>
      </c>
      <c r="G40" s="1" t="s">
        <v>338</v>
      </c>
      <c r="H40">
        <v>-10</v>
      </c>
      <c r="I40">
        <v>-10</v>
      </c>
      <c r="J40" t="s">
        <v>186</v>
      </c>
      <c r="K40">
        <v>3</v>
      </c>
      <c r="L40" t="s">
        <v>340</v>
      </c>
    </row>
    <row r="41" spans="1:12" x14ac:dyDescent="0.3">
      <c r="A41" t="s">
        <v>187</v>
      </c>
      <c r="B41" t="s">
        <v>188</v>
      </c>
      <c r="C41">
        <v>2115</v>
      </c>
      <c r="D41" t="s">
        <v>189</v>
      </c>
      <c r="E41">
        <v>4700</v>
      </c>
      <c r="F41" s="1">
        <v>0.55000000000000004</v>
      </c>
      <c r="G41" s="1" t="s">
        <v>338</v>
      </c>
      <c r="H41">
        <v>-13</v>
      </c>
      <c r="I41">
        <v>-13</v>
      </c>
      <c r="J41" t="s">
        <v>190</v>
      </c>
      <c r="K41">
        <v>2.1</v>
      </c>
      <c r="L41" t="s">
        <v>341</v>
      </c>
    </row>
    <row r="42" spans="1:12" x14ac:dyDescent="0.3">
      <c r="A42" t="s">
        <v>191</v>
      </c>
      <c r="B42" t="s">
        <v>192</v>
      </c>
      <c r="C42">
        <v>445</v>
      </c>
      <c r="D42" t="s">
        <v>193</v>
      </c>
      <c r="E42">
        <v>873</v>
      </c>
      <c r="F42" s="1">
        <v>0.49</v>
      </c>
      <c r="G42" s="1" t="s">
        <v>338</v>
      </c>
      <c r="H42">
        <v>-69</v>
      </c>
      <c r="I42">
        <v>-69</v>
      </c>
      <c r="J42" t="s">
        <v>194</v>
      </c>
      <c r="K42">
        <v>2.8</v>
      </c>
      <c r="L42" t="s">
        <v>341</v>
      </c>
    </row>
    <row r="43" spans="1:12" x14ac:dyDescent="0.3">
      <c r="A43" t="s">
        <v>195</v>
      </c>
      <c r="B43" t="s">
        <v>196</v>
      </c>
      <c r="C43">
        <v>325</v>
      </c>
      <c r="D43" t="s">
        <v>197</v>
      </c>
      <c r="E43">
        <v>680</v>
      </c>
      <c r="F43" s="1">
        <v>0.52</v>
      </c>
      <c r="G43" s="1" t="s">
        <v>338</v>
      </c>
      <c r="H43">
        <v>-15</v>
      </c>
      <c r="I43">
        <v>-15</v>
      </c>
      <c r="J43" t="s">
        <v>198</v>
      </c>
      <c r="K43">
        <v>2.7</v>
      </c>
      <c r="L43" t="s">
        <v>341</v>
      </c>
    </row>
    <row r="44" spans="1:12" x14ac:dyDescent="0.3">
      <c r="A44" t="s">
        <v>199</v>
      </c>
      <c r="B44" t="s">
        <v>200</v>
      </c>
      <c r="C44">
        <v>1220</v>
      </c>
      <c r="D44" t="s">
        <v>201</v>
      </c>
      <c r="E44">
        <v>1555</v>
      </c>
      <c r="F44" s="1">
        <v>0.22</v>
      </c>
      <c r="G44" s="1" t="s">
        <v>336</v>
      </c>
      <c r="H44">
        <v>-16</v>
      </c>
      <c r="I44">
        <v>-16</v>
      </c>
      <c r="J44" t="s">
        <v>202</v>
      </c>
      <c r="K44">
        <v>2.9</v>
      </c>
      <c r="L44" t="s">
        <v>341</v>
      </c>
    </row>
    <row r="45" spans="1:12" x14ac:dyDescent="0.3">
      <c r="A45" t="s">
        <v>203</v>
      </c>
      <c r="B45" t="s">
        <v>44</v>
      </c>
      <c r="C45">
        <v>990</v>
      </c>
      <c r="D45" t="s">
        <v>204</v>
      </c>
      <c r="E45">
        <v>1814</v>
      </c>
      <c r="F45" s="1">
        <v>0.45</v>
      </c>
      <c r="G45" s="1" t="s">
        <v>338</v>
      </c>
      <c r="H45">
        <v>-6</v>
      </c>
      <c r="I45">
        <v>-6</v>
      </c>
      <c r="J45" t="s">
        <v>205</v>
      </c>
      <c r="K45">
        <v>2.2000000000000002</v>
      </c>
      <c r="L45" t="s">
        <v>341</v>
      </c>
    </row>
    <row r="46" spans="1:12" x14ac:dyDescent="0.3">
      <c r="A46" t="s">
        <v>206</v>
      </c>
      <c r="B46" t="s">
        <v>207</v>
      </c>
      <c r="C46">
        <v>1000</v>
      </c>
      <c r="D46" t="s">
        <v>141</v>
      </c>
      <c r="E46">
        <v>2000</v>
      </c>
      <c r="F46" s="1">
        <v>0.5</v>
      </c>
      <c r="G46" s="1" t="s">
        <v>338</v>
      </c>
      <c r="H46">
        <v>-7</v>
      </c>
      <c r="I46">
        <v>-7</v>
      </c>
      <c r="J46" t="s">
        <v>208</v>
      </c>
      <c r="K46">
        <v>2.2999999999999998</v>
      </c>
      <c r="L46" t="s">
        <v>341</v>
      </c>
    </row>
    <row r="47" spans="1:12" x14ac:dyDescent="0.3">
      <c r="A47" t="s">
        <v>209</v>
      </c>
      <c r="B47" t="s">
        <v>210</v>
      </c>
      <c r="C47">
        <v>3750</v>
      </c>
      <c r="D47" t="s">
        <v>211</v>
      </c>
      <c r="E47">
        <v>6143</v>
      </c>
      <c r="F47" s="1">
        <v>0.39</v>
      </c>
      <c r="G47" s="1" t="s">
        <v>336</v>
      </c>
      <c r="H47">
        <v>-5</v>
      </c>
      <c r="I47">
        <v>-5</v>
      </c>
      <c r="J47" t="s">
        <v>186</v>
      </c>
      <c r="K47">
        <v>3</v>
      </c>
      <c r="L47" t="s">
        <v>340</v>
      </c>
    </row>
    <row r="48" spans="1:12" x14ac:dyDescent="0.3">
      <c r="A48" t="s">
        <v>212</v>
      </c>
      <c r="B48" t="s">
        <v>103</v>
      </c>
      <c r="C48">
        <v>382</v>
      </c>
      <c r="D48" t="s">
        <v>213</v>
      </c>
      <c r="E48">
        <v>700</v>
      </c>
      <c r="F48" s="1">
        <v>0.45</v>
      </c>
      <c r="G48" s="1" t="s">
        <v>338</v>
      </c>
      <c r="H48">
        <v>-17</v>
      </c>
      <c r="I48">
        <v>-17</v>
      </c>
      <c r="J48" t="s">
        <v>214</v>
      </c>
      <c r="K48">
        <v>2.6</v>
      </c>
      <c r="L48" t="s">
        <v>341</v>
      </c>
    </row>
    <row r="49" spans="1:12" x14ac:dyDescent="0.3">
      <c r="A49" t="s">
        <v>215</v>
      </c>
      <c r="B49" t="s">
        <v>216</v>
      </c>
      <c r="C49">
        <v>2300</v>
      </c>
      <c r="D49" t="s">
        <v>217</v>
      </c>
      <c r="E49">
        <v>3240</v>
      </c>
      <c r="F49" s="1">
        <v>0.28999999999999998</v>
      </c>
      <c r="G49" s="1" t="s">
        <v>336</v>
      </c>
      <c r="H49">
        <v>-5</v>
      </c>
      <c r="I49">
        <v>-5</v>
      </c>
      <c r="J49" t="s">
        <v>186</v>
      </c>
      <c r="K49">
        <v>3</v>
      </c>
      <c r="L49" t="s">
        <v>340</v>
      </c>
    </row>
    <row r="50" spans="1:12" x14ac:dyDescent="0.3">
      <c r="A50" t="s">
        <v>218</v>
      </c>
      <c r="B50" t="s">
        <v>219</v>
      </c>
      <c r="C50">
        <v>345</v>
      </c>
      <c r="D50" t="s">
        <v>220</v>
      </c>
      <c r="E50">
        <v>602</v>
      </c>
      <c r="F50" s="1">
        <v>0.43</v>
      </c>
      <c r="G50" s="1" t="s">
        <v>338</v>
      </c>
      <c r="H50">
        <v>-6</v>
      </c>
      <c r="I50">
        <v>-6</v>
      </c>
      <c r="J50" t="s">
        <v>208</v>
      </c>
      <c r="K50">
        <v>2.2999999999999998</v>
      </c>
      <c r="L50" t="s">
        <v>341</v>
      </c>
    </row>
    <row r="51" spans="1:12" x14ac:dyDescent="0.3">
      <c r="A51" t="s">
        <v>221</v>
      </c>
      <c r="B51" t="s">
        <v>222</v>
      </c>
      <c r="C51">
        <v>509</v>
      </c>
      <c r="D51" t="s">
        <v>223</v>
      </c>
      <c r="E51">
        <v>899</v>
      </c>
      <c r="F51" s="1">
        <v>0.43</v>
      </c>
      <c r="G51" s="1" t="s">
        <v>338</v>
      </c>
      <c r="H51">
        <v>-5</v>
      </c>
      <c r="I51">
        <v>-5</v>
      </c>
      <c r="J51" t="s">
        <v>186</v>
      </c>
      <c r="K51">
        <v>3</v>
      </c>
      <c r="L51" t="s">
        <v>340</v>
      </c>
    </row>
    <row r="52" spans="1:12" x14ac:dyDescent="0.3">
      <c r="A52" t="s">
        <v>224</v>
      </c>
      <c r="B52" t="s">
        <v>225</v>
      </c>
      <c r="C52">
        <v>968</v>
      </c>
      <c r="D52" t="s">
        <v>204</v>
      </c>
      <c r="E52">
        <v>1814</v>
      </c>
      <c r="F52" s="1">
        <v>0.47</v>
      </c>
      <c r="G52" s="1" t="s">
        <v>338</v>
      </c>
      <c r="H52">
        <v>-6</v>
      </c>
      <c r="I52">
        <v>-6</v>
      </c>
      <c r="J52" t="s">
        <v>205</v>
      </c>
      <c r="K52">
        <v>2.2000000000000002</v>
      </c>
      <c r="L52" t="s">
        <v>341</v>
      </c>
    </row>
    <row r="53" spans="1:12" x14ac:dyDescent="0.3">
      <c r="A53" t="s">
        <v>226</v>
      </c>
      <c r="B53" t="s">
        <v>227</v>
      </c>
      <c r="C53">
        <v>1570</v>
      </c>
      <c r="D53" t="s">
        <v>228</v>
      </c>
      <c r="E53">
        <v>2988</v>
      </c>
      <c r="F53" s="1">
        <v>0.47</v>
      </c>
      <c r="G53" s="1" t="s">
        <v>338</v>
      </c>
      <c r="H53">
        <v>-7</v>
      </c>
      <c r="I53">
        <v>-7</v>
      </c>
      <c r="J53" t="s">
        <v>190</v>
      </c>
      <c r="K53">
        <v>2.1</v>
      </c>
      <c r="L53" t="s">
        <v>341</v>
      </c>
    </row>
    <row r="54" spans="1:12" x14ac:dyDescent="0.3">
      <c r="A54" t="s">
        <v>240</v>
      </c>
      <c r="B54" t="s">
        <v>241</v>
      </c>
      <c r="C54">
        <v>1189</v>
      </c>
      <c r="D54" t="s">
        <v>14</v>
      </c>
      <c r="E54">
        <v>2199</v>
      </c>
      <c r="F54" s="1">
        <v>0.46</v>
      </c>
      <c r="G54" s="1" t="s">
        <v>338</v>
      </c>
      <c r="H54">
        <v>-1</v>
      </c>
      <c r="I54">
        <v>-1</v>
      </c>
      <c r="J54" t="s">
        <v>186</v>
      </c>
      <c r="K54">
        <v>3</v>
      </c>
      <c r="L54" t="s">
        <v>340</v>
      </c>
    </row>
    <row r="55" spans="1:12" x14ac:dyDescent="0.3">
      <c r="A55" t="s">
        <v>242</v>
      </c>
      <c r="B55" t="s">
        <v>243</v>
      </c>
      <c r="C55">
        <v>979</v>
      </c>
      <c r="D55" t="s">
        <v>244</v>
      </c>
      <c r="E55">
        <v>1920</v>
      </c>
      <c r="F55" s="1">
        <v>0.49</v>
      </c>
      <c r="G55" s="1" t="s">
        <v>338</v>
      </c>
      <c r="H55">
        <v>-1</v>
      </c>
      <c r="I55">
        <v>-1</v>
      </c>
      <c r="J55" t="s">
        <v>58</v>
      </c>
      <c r="K55">
        <v>5</v>
      </c>
      <c r="L55" t="s">
        <v>337</v>
      </c>
    </row>
    <row r="56" spans="1:12" x14ac:dyDescent="0.3">
      <c r="A56" t="s">
        <v>250</v>
      </c>
      <c r="B56" t="s">
        <v>251</v>
      </c>
      <c r="C56">
        <v>330</v>
      </c>
      <c r="D56" t="s">
        <v>90</v>
      </c>
      <c r="E56">
        <v>647</v>
      </c>
      <c r="F56" s="1">
        <v>0.49</v>
      </c>
      <c r="G56" s="1" t="s">
        <v>338</v>
      </c>
      <c r="H56">
        <v>-1</v>
      </c>
      <c r="I56">
        <v>-1</v>
      </c>
      <c r="J56" t="s">
        <v>28</v>
      </c>
      <c r="K56">
        <v>4</v>
      </c>
      <c r="L56" t="s">
        <v>337</v>
      </c>
    </row>
    <row r="57" spans="1:12" x14ac:dyDescent="0.3">
      <c r="A57" t="s">
        <v>292</v>
      </c>
      <c r="B57" t="s">
        <v>293</v>
      </c>
      <c r="C57">
        <v>3640</v>
      </c>
      <c r="D57" t="s">
        <v>294</v>
      </c>
      <c r="E57">
        <v>4588</v>
      </c>
      <c r="F57" s="1">
        <v>0.21</v>
      </c>
      <c r="G57" s="1" t="s">
        <v>336</v>
      </c>
      <c r="H57">
        <v>-1</v>
      </c>
      <c r="I57">
        <v>-1</v>
      </c>
      <c r="J57" t="s">
        <v>58</v>
      </c>
      <c r="K57">
        <v>5</v>
      </c>
      <c r="L57" t="s">
        <v>337</v>
      </c>
    </row>
    <row r="58" spans="1:12" x14ac:dyDescent="0.3">
      <c r="A58" t="s">
        <v>315</v>
      </c>
      <c r="B58" t="s">
        <v>239</v>
      </c>
      <c r="C58">
        <v>450</v>
      </c>
      <c r="D58" t="s">
        <v>169</v>
      </c>
      <c r="E58">
        <v>900</v>
      </c>
      <c r="F58" s="1">
        <v>0.5</v>
      </c>
      <c r="G58" s="1" t="s">
        <v>338</v>
      </c>
      <c r="H58">
        <v>-1</v>
      </c>
      <c r="I58">
        <v>-1</v>
      </c>
      <c r="J58" t="s">
        <v>316</v>
      </c>
      <c r="K58">
        <v>2</v>
      </c>
      <c r="L58" t="s">
        <v>341</v>
      </c>
    </row>
    <row r="62" spans="1:12" x14ac:dyDescent="0.3">
      <c r="A62" s="25" t="s">
        <v>329</v>
      </c>
      <c r="K62" s="27">
        <f>AVERAGE(K2:K58)</f>
        <v>3.8894736842105258</v>
      </c>
    </row>
    <row r="63" spans="1:12" x14ac:dyDescent="0.3">
      <c r="A63" s="25" t="s">
        <v>353</v>
      </c>
      <c r="F63" s="28">
        <f>AVERAGE(F2:F58)</f>
        <v>0.38964912280701752</v>
      </c>
    </row>
    <row r="64" spans="1:12" x14ac:dyDescent="0.3">
      <c r="A64" s="25" t="s">
        <v>354</v>
      </c>
      <c r="I64" s="27">
        <f>COUNT(I2:I58)</f>
        <v>57</v>
      </c>
    </row>
  </sheetData>
  <conditionalFormatting sqref="C1:C58">
    <cfRule type="top10" dxfId="1" priority="1" bottom="1" rank="1"/>
    <cfRule type="top10" dxfId="0" priority="2" rank="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C3FF9-43CF-408C-BBFB-4B5E14092D1E}">
  <dimension ref="A1:B7"/>
  <sheetViews>
    <sheetView workbookViewId="0">
      <selection activeCell="G20" sqref="G20"/>
    </sheetView>
  </sheetViews>
  <sheetFormatPr defaultRowHeight="14.4" x14ac:dyDescent="0.3"/>
  <cols>
    <col min="1" max="1" width="15.33203125" bestFit="1" customWidth="1"/>
    <col min="2" max="2" width="20.109375" bestFit="1" customWidth="1"/>
  </cols>
  <sheetData>
    <row r="1" spans="1:2" x14ac:dyDescent="0.3">
      <c r="A1" t="s">
        <v>350</v>
      </c>
    </row>
    <row r="3" spans="1:2" x14ac:dyDescent="0.3">
      <c r="A3" s="8" t="s">
        <v>342</v>
      </c>
      <c r="B3" t="s">
        <v>344</v>
      </c>
    </row>
    <row r="4" spans="1:2" x14ac:dyDescent="0.3">
      <c r="A4" s="9" t="s">
        <v>338</v>
      </c>
      <c r="B4">
        <v>63</v>
      </c>
    </row>
    <row r="5" spans="1:2" x14ac:dyDescent="0.3">
      <c r="A5" s="9" t="s">
        <v>339</v>
      </c>
      <c r="B5">
        <v>18</v>
      </c>
    </row>
    <row r="6" spans="1:2" x14ac:dyDescent="0.3">
      <c r="A6" s="9" t="s">
        <v>336</v>
      </c>
      <c r="B6">
        <v>31</v>
      </c>
    </row>
    <row r="7" spans="1:2" x14ac:dyDescent="0.3">
      <c r="A7" s="9" t="s">
        <v>343</v>
      </c>
      <c r="B7">
        <v>112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56B45-D3A4-4D74-BE56-8B76D6AF7CEB}">
  <dimension ref="A1:B10"/>
  <sheetViews>
    <sheetView workbookViewId="0">
      <selection activeCell="O9" sqref="O9"/>
    </sheetView>
  </sheetViews>
  <sheetFormatPr defaultRowHeight="14.4" x14ac:dyDescent="0.3"/>
  <cols>
    <col min="1" max="1" width="12.5546875" bestFit="1" customWidth="1"/>
    <col min="2" max="2" width="20.109375" bestFit="1" customWidth="1"/>
  </cols>
  <sheetData>
    <row r="1" spans="1:2" x14ac:dyDescent="0.3">
      <c r="A1" t="s">
        <v>348</v>
      </c>
    </row>
    <row r="2" spans="1:2" x14ac:dyDescent="0.3">
      <c r="A2" t="s">
        <v>349</v>
      </c>
    </row>
    <row r="3" spans="1:2" x14ac:dyDescent="0.3">
      <c r="A3" s="8" t="s">
        <v>342</v>
      </c>
      <c r="B3" t="s">
        <v>344</v>
      </c>
    </row>
    <row r="4" spans="1:2" x14ac:dyDescent="0.3">
      <c r="A4" s="9" t="s">
        <v>340</v>
      </c>
      <c r="B4">
        <v>9</v>
      </c>
    </row>
    <row r="5" spans="1:2" x14ac:dyDescent="0.3">
      <c r="A5" s="9" t="s">
        <v>337</v>
      </c>
      <c r="B5">
        <v>36</v>
      </c>
    </row>
    <row r="6" spans="1:2" x14ac:dyDescent="0.3">
      <c r="A6" s="9" t="s">
        <v>341</v>
      </c>
      <c r="B6">
        <v>12</v>
      </c>
    </row>
    <row r="7" spans="1:2" x14ac:dyDescent="0.3">
      <c r="A7" s="9" t="s">
        <v>343</v>
      </c>
      <c r="B7">
        <v>57</v>
      </c>
    </row>
    <row r="10" spans="1:2" x14ac:dyDescent="0.3">
      <c r="A10"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4B69-0D57-46F7-9F79-AE82166BFBEC}">
  <dimension ref="A3:B113"/>
  <sheetViews>
    <sheetView workbookViewId="0">
      <selection activeCell="C21" sqref="C21"/>
    </sheetView>
  </sheetViews>
  <sheetFormatPr defaultRowHeight="14.4" x14ac:dyDescent="0.3"/>
  <cols>
    <col min="1" max="1" width="87.88671875" bestFit="1" customWidth="1"/>
    <col min="2" max="2" width="20.109375" bestFit="1" customWidth="1"/>
  </cols>
  <sheetData>
    <row r="3" spans="1:2" x14ac:dyDescent="0.3">
      <c r="A3" s="8" t="s">
        <v>342</v>
      </c>
      <c r="B3" t="s">
        <v>344</v>
      </c>
    </row>
    <row r="4" spans="1:2" x14ac:dyDescent="0.3">
      <c r="A4" s="9" t="s">
        <v>124</v>
      </c>
      <c r="B4">
        <v>1</v>
      </c>
    </row>
    <row r="5" spans="1:2" x14ac:dyDescent="0.3">
      <c r="A5" s="9" t="s">
        <v>43</v>
      </c>
      <c r="B5">
        <v>1</v>
      </c>
    </row>
    <row r="6" spans="1:2" x14ac:dyDescent="0.3">
      <c r="A6" s="9" t="s">
        <v>5</v>
      </c>
      <c r="B6">
        <v>1</v>
      </c>
    </row>
    <row r="7" spans="1:2" x14ac:dyDescent="0.3">
      <c r="A7" s="9" t="s">
        <v>94</v>
      </c>
      <c r="B7">
        <v>1</v>
      </c>
    </row>
    <row r="8" spans="1:2" x14ac:dyDescent="0.3">
      <c r="A8" s="9" t="s">
        <v>104</v>
      </c>
      <c r="B8">
        <v>1</v>
      </c>
    </row>
    <row r="9" spans="1:2" x14ac:dyDescent="0.3">
      <c r="A9" s="9" t="s">
        <v>191</v>
      </c>
      <c r="B9">
        <v>1</v>
      </c>
    </row>
    <row r="10" spans="1:2" x14ac:dyDescent="0.3">
      <c r="A10" s="9" t="s">
        <v>174</v>
      </c>
      <c r="B10">
        <v>1</v>
      </c>
    </row>
    <row r="11" spans="1:2" x14ac:dyDescent="0.3">
      <c r="A11" s="9" t="s">
        <v>37</v>
      </c>
      <c r="B11">
        <v>1</v>
      </c>
    </row>
    <row r="12" spans="1:2" x14ac:dyDescent="0.3">
      <c r="A12" s="9" t="s">
        <v>29</v>
      </c>
      <c r="B12">
        <v>1</v>
      </c>
    </row>
    <row r="13" spans="1:2" x14ac:dyDescent="0.3">
      <c r="A13" s="9" t="s">
        <v>301</v>
      </c>
      <c r="B13">
        <v>1</v>
      </c>
    </row>
    <row r="14" spans="1:2" x14ac:dyDescent="0.3">
      <c r="A14" s="9" t="s">
        <v>248</v>
      </c>
      <c r="B14">
        <v>1</v>
      </c>
    </row>
    <row r="15" spans="1:2" x14ac:dyDescent="0.3">
      <c r="A15" s="9" t="s">
        <v>25</v>
      </c>
      <c r="B15">
        <v>1</v>
      </c>
    </row>
    <row r="16" spans="1:2" x14ac:dyDescent="0.3">
      <c r="A16" s="9" t="s">
        <v>298</v>
      </c>
      <c r="B16">
        <v>1</v>
      </c>
    </row>
    <row r="17" spans="1:2" x14ac:dyDescent="0.3">
      <c r="A17" s="9" t="s">
        <v>275</v>
      </c>
      <c r="B17">
        <v>1</v>
      </c>
    </row>
    <row r="18" spans="1:2" x14ac:dyDescent="0.3">
      <c r="A18" s="9" t="s">
        <v>148</v>
      </c>
      <c r="B18">
        <v>1</v>
      </c>
    </row>
    <row r="19" spans="1:2" x14ac:dyDescent="0.3">
      <c r="A19" s="9" t="s">
        <v>229</v>
      </c>
      <c r="B19">
        <v>1</v>
      </c>
    </row>
    <row r="20" spans="1:2" x14ac:dyDescent="0.3">
      <c r="A20" s="9" t="s">
        <v>209</v>
      </c>
      <c r="B20">
        <v>1</v>
      </c>
    </row>
    <row r="21" spans="1:2" x14ac:dyDescent="0.3">
      <c r="A21" s="9" t="s">
        <v>206</v>
      </c>
      <c r="B21">
        <v>1</v>
      </c>
    </row>
    <row r="22" spans="1:2" x14ac:dyDescent="0.3">
      <c r="A22" s="9" t="s">
        <v>67</v>
      </c>
      <c r="B22">
        <v>1</v>
      </c>
    </row>
    <row r="23" spans="1:2" x14ac:dyDescent="0.3">
      <c r="A23" s="9" t="s">
        <v>232</v>
      </c>
      <c r="B23">
        <v>1</v>
      </c>
    </row>
    <row r="24" spans="1:2" x14ac:dyDescent="0.3">
      <c r="A24" s="9" t="s">
        <v>70</v>
      </c>
      <c r="B24">
        <v>1</v>
      </c>
    </row>
    <row r="25" spans="1:2" x14ac:dyDescent="0.3">
      <c r="A25" s="9" t="s">
        <v>281</v>
      </c>
      <c r="B25">
        <v>1</v>
      </c>
    </row>
    <row r="26" spans="1:2" x14ac:dyDescent="0.3">
      <c r="A26" s="9" t="s">
        <v>46</v>
      </c>
      <c r="B26">
        <v>1</v>
      </c>
    </row>
    <row r="27" spans="1:2" x14ac:dyDescent="0.3">
      <c r="A27" s="9" t="s">
        <v>128</v>
      </c>
      <c r="B27">
        <v>1</v>
      </c>
    </row>
    <row r="28" spans="1:2" x14ac:dyDescent="0.3">
      <c r="A28" s="9" t="s">
        <v>74</v>
      </c>
      <c r="B28">
        <v>1</v>
      </c>
    </row>
    <row r="29" spans="1:2" x14ac:dyDescent="0.3">
      <c r="A29" s="9" t="s">
        <v>179</v>
      </c>
      <c r="B29">
        <v>1</v>
      </c>
    </row>
    <row r="30" spans="1:2" x14ac:dyDescent="0.3">
      <c r="A30" s="9" t="s">
        <v>96</v>
      </c>
      <c r="B30">
        <v>1</v>
      </c>
    </row>
    <row r="31" spans="1:2" x14ac:dyDescent="0.3">
      <c r="A31" s="9" t="s">
        <v>113</v>
      </c>
      <c r="B31">
        <v>1</v>
      </c>
    </row>
    <row r="32" spans="1:2" x14ac:dyDescent="0.3">
      <c r="A32" s="9" t="s">
        <v>110</v>
      </c>
      <c r="B32">
        <v>1</v>
      </c>
    </row>
    <row r="33" spans="1:2" x14ac:dyDescent="0.3">
      <c r="A33" s="9" t="s">
        <v>245</v>
      </c>
      <c r="B33">
        <v>1</v>
      </c>
    </row>
    <row r="34" spans="1:2" x14ac:dyDescent="0.3">
      <c r="A34" s="9" t="s">
        <v>187</v>
      </c>
      <c r="B34">
        <v>1</v>
      </c>
    </row>
    <row r="35" spans="1:2" x14ac:dyDescent="0.3">
      <c r="A35" s="9" t="s">
        <v>313</v>
      </c>
      <c r="B35">
        <v>1</v>
      </c>
    </row>
    <row r="36" spans="1:2" x14ac:dyDescent="0.3">
      <c r="A36" s="9" t="s">
        <v>274</v>
      </c>
      <c r="B36">
        <v>1</v>
      </c>
    </row>
    <row r="37" spans="1:2" x14ac:dyDescent="0.3">
      <c r="A37" s="9" t="s">
        <v>142</v>
      </c>
      <c r="B37">
        <v>1</v>
      </c>
    </row>
    <row r="38" spans="1:2" x14ac:dyDescent="0.3">
      <c r="A38" s="9" t="s">
        <v>237</v>
      </c>
      <c r="B38">
        <v>1</v>
      </c>
    </row>
    <row r="39" spans="1:2" x14ac:dyDescent="0.3">
      <c r="A39" s="9" t="s">
        <v>224</v>
      </c>
      <c r="B39">
        <v>1</v>
      </c>
    </row>
    <row r="40" spans="1:2" x14ac:dyDescent="0.3">
      <c r="A40" s="9" t="s">
        <v>289</v>
      </c>
      <c r="B40">
        <v>1</v>
      </c>
    </row>
    <row r="41" spans="1:2" x14ac:dyDescent="0.3">
      <c r="A41" s="9" t="s">
        <v>295</v>
      </c>
      <c r="B41">
        <v>1</v>
      </c>
    </row>
    <row r="42" spans="1:2" x14ac:dyDescent="0.3">
      <c r="A42" s="9" t="s">
        <v>212</v>
      </c>
      <c r="B42">
        <v>1</v>
      </c>
    </row>
    <row r="43" spans="1:2" x14ac:dyDescent="0.3">
      <c r="A43" s="9" t="s">
        <v>172</v>
      </c>
      <c r="B43">
        <v>2</v>
      </c>
    </row>
    <row r="44" spans="1:2" x14ac:dyDescent="0.3">
      <c r="A44" s="9" t="s">
        <v>55</v>
      </c>
      <c r="B44">
        <v>1</v>
      </c>
    </row>
    <row r="45" spans="1:2" x14ac:dyDescent="0.3">
      <c r="A45" s="9" t="s">
        <v>203</v>
      </c>
      <c r="B45">
        <v>1</v>
      </c>
    </row>
    <row r="46" spans="1:2" x14ac:dyDescent="0.3">
      <c r="A46" s="9" t="s">
        <v>286</v>
      </c>
      <c r="B46">
        <v>1</v>
      </c>
    </row>
    <row r="47" spans="1:2" x14ac:dyDescent="0.3">
      <c r="A47" s="9" t="s">
        <v>134</v>
      </c>
      <c r="B47">
        <v>1</v>
      </c>
    </row>
    <row r="48" spans="1:2" x14ac:dyDescent="0.3">
      <c r="A48" s="9" t="s">
        <v>242</v>
      </c>
      <c r="B48">
        <v>1</v>
      </c>
    </row>
    <row r="49" spans="1:2" x14ac:dyDescent="0.3">
      <c r="A49" s="9" t="s">
        <v>317</v>
      </c>
      <c r="B49">
        <v>1</v>
      </c>
    </row>
    <row r="50" spans="1:2" x14ac:dyDescent="0.3">
      <c r="A50" s="9" t="s">
        <v>154</v>
      </c>
      <c r="B50">
        <v>1</v>
      </c>
    </row>
    <row r="51" spans="1:2" x14ac:dyDescent="0.3">
      <c r="A51" s="9" t="s">
        <v>145</v>
      </c>
      <c r="B51">
        <v>1</v>
      </c>
    </row>
    <row r="52" spans="1:2" x14ac:dyDescent="0.3">
      <c r="A52" s="9" t="s">
        <v>255</v>
      </c>
      <c r="B52">
        <v>1</v>
      </c>
    </row>
    <row r="53" spans="1:2" x14ac:dyDescent="0.3">
      <c r="A53" s="9" t="s">
        <v>307</v>
      </c>
      <c r="B53">
        <v>1</v>
      </c>
    </row>
    <row r="54" spans="1:2" x14ac:dyDescent="0.3">
      <c r="A54" s="9" t="s">
        <v>140</v>
      </c>
      <c r="B54">
        <v>1</v>
      </c>
    </row>
    <row r="55" spans="1:2" x14ac:dyDescent="0.3">
      <c r="A55" s="9" t="s">
        <v>170</v>
      </c>
      <c r="B55">
        <v>1</v>
      </c>
    </row>
    <row r="56" spans="1:2" x14ac:dyDescent="0.3">
      <c r="A56" s="9" t="s">
        <v>119</v>
      </c>
      <c r="B56">
        <v>1</v>
      </c>
    </row>
    <row r="57" spans="1:2" x14ac:dyDescent="0.3">
      <c r="A57" s="9" t="s">
        <v>151</v>
      </c>
      <c r="B57">
        <v>2</v>
      </c>
    </row>
    <row r="58" spans="1:2" x14ac:dyDescent="0.3">
      <c r="A58" s="9" t="s">
        <v>234</v>
      </c>
      <c r="B58">
        <v>1</v>
      </c>
    </row>
    <row r="59" spans="1:2" x14ac:dyDescent="0.3">
      <c r="A59" s="9" t="s">
        <v>165</v>
      </c>
      <c r="B59">
        <v>1</v>
      </c>
    </row>
    <row r="60" spans="1:2" x14ac:dyDescent="0.3">
      <c r="A60" s="9" t="s">
        <v>32</v>
      </c>
      <c r="B60">
        <v>1</v>
      </c>
    </row>
    <row r="61" spans="1:2" x14ac:dyDescent="0.3">
      <c r="A61" s="9" t="s">
        <v>116</v>
      </c>
      <c r="B61">
        <v>1</v>
      </c>
    </row>
    <row r="62" spans="1:2" x14ac:dyDescent="0.3">
      <c r="A62" s="9" t="s">
        <v>226</v>
      </c>
      <c r="B62">
        <v>1</v>
      </c>
    </row>
    <row r="63" spans="1:2" x14ac:dyDescent="0.3">
      <c r="A63" s="9" t="s">
        <v>88</v>
      </c>
      <c r="B63">
        <v>1</v>
      </c>
    </row>
    <row r="64" spans="1:2" x14ac:dyDescent="0.3">
      <c r="A64" s="9" t="s">
        <v>101</v>
      </c>
      <c r="B64">
        <v>1</v>
      </c>
    </row>
    <row r="65" spans="1:2" x14ac:dyDescent="0.3">
      <c r="A65" s="9" t="s">
        <v>80</v>
      </c>
      <c r="B65">
        <v>1</v>
      </c>
    </row>
    <row r="66" spans="1:2" x14ac:dyDescent="0.3">
      <c r="A66" s="9" t="s">
        <v>41</v>
      </c>
      <c r="B66">
        <v>1</v>
      </c>
    </row>
    <row r="67" spans="1:2" x14ac:dyDescent="0.3">
      <c r="A67" s="9" t="s">
        <v>250</v>
      </c>
      <c r="B67">
        <v>1</v>
      </c>
    </row>
    <row r="68" spans="1:2" x14ac:dyDescent="0.3">
      <c r="A68" s="9" t="s">
        <v>195</v>
      </c>
      <c r="B68">
        <v>1</v>
      </c>
    </row>
    <row r="69" spans="1:2" x14ac:dyDescent="0.3">
      <c r="A69" s="9" t="s">
        <v>292</v>
      </c>
      <c r="B69">
        <v>1</v>
      </c>
    </row>
    <row r="70" spans="1:2" x14ac:dyDescent="0.3">
      <c r="A70" s="9" t="s">
        <v>215</v>
      </c>
      <c r="B70">
        <v>1</v>
      </c>
    </row>
    <row r="71" spans="1:2" x14ac:dyDescent="0.3">
      <c r="A71" s="9" t="s">
        <v>84</v>
      </c>
      <c r="B71">
        <v>1</v>
      </c>
    </row>
    <row r="72" spans="1:2" x14ac:dyDescent="0.3">
      <c r="A72" s="9" t="s">
        <v>62</v>
      </c>
      <c r="B72">
        <v>1</v>
      </c>
    </row>
    <row r="73" spans="1:2" x14ac:dyDescent="0.3">
      <c r="A73" s="9" t="s">
        <v>49</v>
      </c>
      <c r="B73">
        <v>1</v>
      </c>
    </row>
    <row r="74" spans="1:2" x14ac:dyDescent="0.3">
      <c r="A74" s="9" t="s">
        <v>34</v>
      </c>
      <c r="B74">
        <v>1</v>
      </c>
    </row>
    <row r="75" spans="1:2" x14ac:dyDescent="0.3">
      <c r="A75" s="9" t="s">
        <v>125</v>
      </c>
      <c r="B75">
        <v>1</v>
      </c>
    </row>
    <row r="76" spans="1:2" x14ac:dyDescent="0.3">
      <c r="A76" s="9" t="s">
        <v>107</v>
      </c>
      <c r="B76">
        <v>1</v>
      </c>
    </row>
    <row r="77" spans="1:2" x14ac:dyDescent="0.3">
      <c r="A77" s="9" t="s">
        <v>77</v>
      </c>
      <c r="B77">
        <v>1</v>
      </c>
    </row>
    <row r="78" spans="1:2" x14ac:dyDescent="0.3">
      <c r="A78" s="9" t="s">
        <v>304</v>
      </c>
      <c r="B78">
        <v>1</v>
      </c>
    </row>
    <row r="79" spans="1:2" x14ac:dyDescent="0.3">
      <c r="A79" s="9" t="s">
        <v>65</v>
      </c>
      <c r="B79">
        <v>1</v>
      </c>
    </row>
    <row r="80" spans="1:2" x14ac:dyDescent="0.3">
      <c r="A80" s="9" t="s">
        <v>240</v>
      </c>
      <c r="B80">
        <v>1</v>
      </c>
    </row>
    <row r="81" spans="1:2" x14ac:dyDescent="0.3">
      <c r="A81" s="9" t="s">
        <v>9</v>
      </c>
      <c r="B81">
        <v>1</v>
      </c>
    </row>
    <row r="82" spans="1:2" x14ac:dyDescent="0.3">
      <c r="A82" s="9" t="s">
        <v>284</v>
      </c>
      <c r="B82">
        <v>1</v>
      </c>
    </row>
    <row r="83" spans="1:2" x14ac:dyDescent="0.3">
      <c r="A83" s="9" t="s">
        <v>131</v>
      </c>
      <c r="B83">
        <v>1</v>
      </c>
    </row>
    <row r="84" spans="1:2" x14ac:dyDescent="0.3">
      <c r="A84" s="9" t="s">
        <v>52</v>
      </c>
      <c r="B84">
        <v>1</v>
      </c>
    </row>
    <row r="85" spans="1:2" x14ac:dyDescent="0.3">
      <c r="A85" s="9" t="s">
        <v>263</v>
      </c>
      <c r="B85">
        <v>1</v>
      </c>
    </row>
    <row r="86" spans="1:2" x14ac:dyDescent="0.3">
      <c r="A86" s="9" t="s">
        <v>98</v>
      </c>
      <c r="B86">
        <v>1</v>
      </c>
    </row>
    <row r="87" spans="1:2" x14ac:dyDescent="0.3">
      <c r="A87" s="9" t="s">
        <v>162</v>
      </c>
      <c r="B87">
        <v>1</v>
      </c>
    </row>
    <row r="88" spans="1:2" x14ac:dyDescent="0.3">
      <c r="A88" s="9" t="s">
        <v>183</v>
      </c>
      <c r="B88">
        <v>1</v>
      </c>
    </row>
    <row r="89" spans="1:2" x14ac:dyDescent="0.3">
      <c r="A89" s="9" t="s">
        <v>253</v>
      </c>
      <c r="B89">
        <v>1</v>
      </c>
    </row>
    <row r="90" spans="1:2" x14ac:dyDescent="0.3">
      <c r="A90" s="9" t="s">
        <v>258</v>
      </c>
      <c r="B90">
        <v>1</v>
      </c>
    </row>
    <row r="91" spans="1:2" x14ac:dyDescent="0.3">
      <c r="A91" s="9" t="s">
        <v>59</v>
      </c>
      <c r="B91">
        <v>1</v>
      </c>
    </row>
    <row r="92" spans="1:2" x14ac:dyDescent="0.3">
      <c r="A92" s="9" t="s">
        <v>157</v>
      </c>
      <c r="B92">
        <v>1</v>
      </c>
    </row>
    <row r="93" spans="1:2" x14ac:dyDescent="0.3">
      <c r="A93" s="9" t="s">
        <v>160</v>
      </c>
      <c r="B93">
        <v>1</v>
      </c>
    </row>
    <row r="94" spans="1:2" x14ac:dyDescent="0.3">
      <c r="A94" s="9" t="s">
        <v>21</v>
      </c>
      <c r="B94">
        <v>1</v>
      </c>
    </row>
    <row r="95" spans="1:2" x14ac:dyDescent="0.3">
      <c r="A95" s="9" t="s">
        <v>13</v>
      </c>
      <c r="B95">
        <v>1</v>
      </c>
    </row>
    <row r="96" spans="1:2" x14ac:dyDescent="0.3">
      <c r="A96" s="9" t="s">
        <v>279</v>
      </c>
      <c r="B96">
        <v>1</v>
      </c>
    </row>
    <row r="97" spans="1:2" x14ac:dyDescent="0.3">
      <c r="A97" s="9" t="s">
        <v>91</v>
      </c>
      <c r="B97">
        <v>1</v>
      </c>
    </row>
    <row r="98" spans="1:2" x14ac:dyDescent="0.3">
      <c r="A98" s="9" t="s">
        <v>269</v>
      </c>
      <c r="B98">
        <v>1</v>
      </c>
    </row>
    <row r="99" spans="1:2" x14ac:dyDescent="0.3">
      <c r="A99" s="9" t="s">
        <v>121</v>
      </c>
      <c r="B99">
        <v>1</v>
      </c>
    </row>
    <row r="100" spans="1:2" x14ac:dyDescent="0.3">
      <c r="A100" s="9" t="s">
        <v>271</v>
      </c>
      <c r="B100">
        <v>1</v>
      </c>
    </row>
    <row r="101" spans="1:2" x14ac:dyDescent="0.3">
      <c r="A101" s="9" t="s">
        <v>137</v>
      </c>
      <c r="B101">
        <v>1</v>
      </c>
    </row>
    <row r="102" spans="1:2" x14ac:dyDescent="0.3">
      <c r="A102" s="9" t="s">
        <v>309</v>
      </c>
      <c r="B102">
        <v>1</v>
      </c>
    </row>
    <row r="103" spans="1:2" x14ac:dyDescent="0.3">
      <c r="A103" s="19" t="s">
        <v>167</v>
      </c>
      <c r="B103" s="30">
        <v>2</v>
      </c>
    </row>
    <row r="104" spans="1:2" x14ac:dyDescent="0.3">
      <c r="A104" s="9" t="s">
        <v>311</v>
      </c>
      <c r="B104">
        <v>1</v>
      </c>
    </row>
    <row r="105" spans="1:2" x14ac:dyDescent="0.3">
      <c r="A105" s="9" t="s">
        <v>199</v>
      </c>
      <c r="B105">
        <v>1</v>
      </c>
    </row>
    <row r="106" spans="1:2" x14ac:dyDescent="0.3">
      <c r="A106" s="9" t="s">
        <v>266</v>
      </c>
      <c r="B106">
        <v>1</v>
      </c>
    </row>
    <row r="107" spans="1:2" x14ac:dyDescent="0.3">
      <c r="A107" s="9" t="s">
        <v>277</v>
      </c>
      <c r="B107">
        <v>1</v>
      </c>
    </row>
    <row r="108" spans="1:2" x14ac:dyDescent="0.3">
      <c r="A108" s="9" t="s">
        <v>315</v>
      </c>
      <c r="B108">
        <v>1</v>
      </c>
    </row>
    <row r="109" spans="1:2" x14ac:dyDescent="0.3">
      <c r="A109" s="9" t="s">
        <v>261</v>
      </c>
      <c r="B109">
        <v>1</v>
      </c>
    </row>
    <row r="110" spans="1:2" x14ac:dyDescent="0.3">
      <c r="A110" s="9" t="s">
        <v>218</v>
      </c>
      <c r="B110">
        <v>1</v>
      </c>
    </row>
    <row r="111" spans="1:2" x14ac:dyDescent="0.3">
      <c r="A111" s="9" t="s">
        <v>17</v>
      </c>
      <c r="B111">
        <v>1</v>
      </c>
    </row>
    <row r="112" spans="1:2" x14ac:dyDescent="0.3">
      <c r="A112" s="9" t="s">
        <v>221</v>
      </c>
      <c r="B112">
        <v>1</v>
      </c>
    </row>
    <row r="113" spans="1:2" x14ac:dyDescent="0.3">
      <c r="A113" s="9" t="s">
        <v>343</v>
      </c>
      <c r="B113">
        <v>112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437B-DE6C-49E8-94B0-FD2048F59FD2}">
  <dimension ref="A3:C36"/>
  <sheetViews>
    <sheetView workbookViewId="0">
      <selection activeCell="C28" sqref="C28"/>
    </sheetView>
  </sheetViews>
  <sheetFormatPr defaultRowHeight="14.4" x14ac:dyDescent="0.3"/>
  <cols>
    <col min="1" max="1" width="87.88671875" bestFit="1" customWidth="1"/>
    <col min="2" max="2" width="14.77734375" bestFit="1" customWidth="1"/>
    <col min="3" max="3" width="50.44140625" bestFit="1" customWidth="1"/>
    <col min="4" max="4" width="48.44140625" bestFit="1" customWidth="1"/>
    <col min="5" max="5" width="29.88671875" bestFit="1" customWidth="1"/>
    <col min="6" max="6" width="29.21875" bestFit="1" customWidth="1"/>
    <col min="7" max="7" width="58.77734375" bestFit="1" customWidth="1"/>
    <col min="8" max="8" width="61.77734375" bestFit="1" customWidth="1"/>
    <col min="9" max="9" width="32.5546875" bestFit="1" customWidth="1"/>
    <col min="10" max="10" width="45.44140625" bestFit="1" customWidth="1"/>
    <col min="11" max="11" width="40.109375" bestFit="1" customWidth="1"/>
    <col min="12" max="12" width="65.77734375" bestFit="1" customWidth="1"/>
    <col min="13" max="13" width="60.88671875" bestFit="1" customWidth="1"/>
    <col min="14" max="14" width="62.88671875" bestFit="1" customWidth="1"/>
    <col min="15" max="15" width="50.33203125" bestFit="1" customWidth="1"/>
    <col min="16" max="16" width="37.33203125" bestFit="1" customWidth="1"/>
    <col min="17" max="17" width="58.33203125" bestFit="1" customWidth="1"/>
    <col min="18" max="18" width="66.6640625" bestFit="1" customWidth="1"/>
    <col min="19" max="19" width="53.5546875" bestFit="1" customWidth="1"/>
    <col min="20" max="20" width="46.33203125" bestFit="1" customWidth="1"/>
    <col min="21" max="21" width="38.6640625" bestFit="1" customWidth="1"/>
    <col min="22" max="22" width="47.109375" bestFit="1" customWidth="1"/>
    <col min="23" max="23" width="42.109375" bestFit="1" customWidth="1"/>
    <col min="24" max="24" width="35" bestFit="1" customWidth="1"/>
    <col min="25" max="25" width="45.109375" bestFit="1" customWidth="1"/>
    <col min="26" max="26" width="61.6640625" bestFit="1" customWidth="1"/>
    <col min="27" max="27" width="45.6640625" bestFit="1" customWidth="1"/>
    <col min="28" max="28" width="50.77734375" bestFit="1" customWidth="1"/>
    <col min="29" max="29" width="53" bestFit="1" customWidth="1"/>
    <col min="30" max="30" width="53.6640625" bestFit="1" customWidth="1"/>
    <col min="31" max="31" width="91" bestFit="1" customWidth="1"/>
    <col min="32" max="32" width="50.33203125" bestFit="1" customWidth="1"/>
    <col min="33" max="33" width="46.6640625" bestFit="1" customWidth="1"/>
    <col min="34" max="34" width="55" bestFit="1" customWidth="1"/>
    <col min="35" max="35" width="56.5546875" bestFit="1" customWidth="1"/>
    <col min="36" max="36" width="61.5546875" bestFit="1" customWidth="1"/>
    <col min="37" max="37" width="51.88671875" bestFit="1" customWidth="1"/>
    <col min="38" max="38" width="27.88671875" bestFit="1" customWidth="1"/>
    <col min="39" max="39" width="59.5546875" bestFit="1" customWidth="1"/>
    <col min="40" max="40" width="48.21875" bestFit="1" customWidth="1"/>
    <col min="41" max="41" width="52.5546875" bestFit="1" customWidth="1"/>
    <col min="42" max="42" width="48.88671875" bestFit="1" customWidth="1"/>
    <col min="43" max="43" width="52" bestFit="1" customWidth="1"/>
    <col min="44" max="44" width="54.21875" bestFit="1" customWidth="1"/>
    <col min="45" max="45" width="46.6640625" bestFit="1" customWidth="1"/>
    <col min="46" max="46" width="63.33203125" bestFit="1" customWidth="1"/>
    <col min="47" max="47" width="50.109375" bestFit="1" customWidth="1"/>
    <col min="48" max="48" width="33.77734375" bestFit="1" customWidth="1"/>
    <col min="49" max="49" width="23.21875" bestFit="1" customWidth="1"/>
    <col min="50" max="50" width="53.21875" bestFit="1" customWidth="1"/>
    <col min="51" max="51" width="59.6640625" bestFit="1" customWidth="1"/>
    <col min="52" max="52" width="53.109375" bestFit="1" customWidth="1"/>
    <col min="53" max="53" width="55.6640625" bestFit="1" customWidth="1"/>
    <col min="54" max="54" width="48.77734375" bestFit="1" customWidth="1"/>
    <col min="55" max="55" width="30.77734375" bestFit="1" customWidth="1"/>
    <col min="56" max="56" width="66" bestFit="1" customWidth="1"/>
    <col min="57" max="57" width="52.33203125" bestFit="1" customWidth="1"/>
    <col min="58" max="58" width="50.33203125" bestFit="1" customWidth="1"/>
    <col min="59" max="59" width="65.21875" bestFit="1" customWidth="1"/>
    <col min="60" max="60" width="68.6640625" bestFit="1" customWidth="1"/>
    <col min="61" max="61" width="34.77734375" bestFit="1" customWidth="1"/>
    <col min="62" max="62" width="36.109375" bestFit="1" customWidth="1"/>
    <col min="63" max="63" width="26.109375" bestFit="1" customWidth="1"/>
    <col min="64" max="64" width="70" bestFit="1" customWidth="1"/>
    <col min="65" max="65" width="30.6640625" bestFit="1" customWidth="1"/>
    <col min="66" max="66" width="53.33203125" bestFit="1" customWidth="1"/>
    <col min="67" max="67" width="63.6640625" bestFit="1" customWidth="1"/>
    <col min="68" max="68" width="47.77734375" bestFit="1" customWidth="1"/>
    <col min="69" max="69" width="40.5546875" bestFit="1" customWidth="1"/>
    <col min="70" max="70" width="45.5546875" bestFit="1" customWidth="1"/>
    <col min="71" max="71" width="38.21875" bestFit="1" customWidth="1"/>
    <col min="72" max="72" width="33.6640625" bestFit="1" customWidth="1"/>
    <col min="73" max="73" width="55.44140625" bestFit="1" customWidth="1"/>
    <col min="74" max="74" width="67.5546875" bestFit="1" customWidth="1"/>
    <col min="75" max="75" width="71.109375" bestFit="1" customWidth="1"/>
    <col min="76" max="76" width="30.5546875" bestFit="1" customWidth="1"/>
    <col min="77" max="77" width="56.6640625" bestFit="1" customWidth="1"/>
    <col min="78" max="78" width="53.77734375" bestFit="1" customWidth="1"/>
    <col min="79" max="79" width="69.109375" bestFit="1" customWidth="1"/>
    <col min="80" max="80" width="68.109375" bestFit="1" customWidth="1"/>
    <col min="81" max="81" width="46.6640625" bestFit="1" customWidth="1"/>
    <col min="82" max="82" width="43.6640625" bestFit="1" customWidth="1"/>
    <col min="83" max="83" width="51.88671875" bestFit="1" customWidth="1"/>
    <col min="84" max="84" width="44.88671875" bestFit="1" customWidth="1"/>
    <col min="85" max="85" width="65.88671875" bestFit="1" customWidth="1"/>
    <col min="86" max="86" width="70.88671875" bestFit="1" customWidth="1"/>
    <col min="87" max="87" width="68" bestFit="1" customWidth="1"/>
    <col min="88" max="88" width="57.33203125" bestFit="1" customWidth="1"/>
    <col min="89" max="89" width="43.88671875" bestFit="1" customWidth="1"/>
    <col min="90" max="90" width="51.77734375" bestFit="1" customWidth="1"/>
    <col min="91" max="91" width="51" bestFit="1" customWidth="1"/>
    <col min="92" max="92" width="48.88671875" bestFit="1" customWidth="1"/>
    <col min="93" max="93" width="43.33203125" bestFit="1" customWidth="1"/>
    <col min="94" max="94" width="58.109375" bestFit="1" customWidth="1"/>
    <col min="95" max="95" width="64.88671875" bestFit="1" customWidth="1"/>
    <col min="96" max="96" width="40.6640625" bestFit="1" customWidth="1"/>
    <col min="97" max="97" width="62.77734375" bestFit="1" customWidth="1"/>
    <col min="98" max="98" width="68.77734375" bestFit="1" customWidth="1"/>
    <col min="99" max="99" width="53.33203125" bestFit="1" customWidth="1"/>
    <col min="100" max="100" width="71.6640625" bestFit="1" customWidth="1"/>
    <col min="101" max="101" width="52" bestFit="1" customWidth="1"/>
    <col min="102" max="102" width="65.5546875" bestFit="1" customWidth="1"/>
    <col min="103" max="103" width="73.77734375" bestFit="1" customWidth="1"/>
    <col min="104" max="104" width="28.6640625" bestFit="1" customWidth="1"/>
    <col min="105" max="105" width="74.77734375" bestFit="1" customWidth="1"/>
    <col min="106" max="106" width="38.21875" bestFit="1" customWidth="1"/>
    <col min="107" max="107" width="57" bestFit="1" customWidth="1"/>
    <col min="108" max="108" width="43.109375" bestFit="1" customWidth="1"/>
    <col min="109" max="109" width="50.88671875" bestFit="1" customWidth="1"/>
    <col min="110" max="110" width="59" bestFit="1" customWidth="1"/>
    <col min="111" max="111" width="10.77734375" bestFit="1" customWidth="1"/>
  </cols>
  <sheetData>
    <row r="3" spans="1:2" x14ac:dyDescent="0.3">
      <c r="A3" s="8" t="s">
        <v>342</v>
      </c>
      <c r="B3" t="s">
        <v>355</v>
      </c>
    </row>
    <row r="4" spans="1:2" x14ac:dyDescent="0.3">
      <c r="A4" s="9" t="s">
        <v>46</v>
      </c>
      <c r="B4">
        <v>4.8</v>
      </c>
    </row>
    <row r="5" spans="1:2" x14ac:dyDescent="0.3">
      <c r="A5" s="9" t="s">
        <v>55</v>
      </c>
      <c r="B5">
        <v>5</v>
      </c>
    </row>
    <row r="6" spans="1:2" x14ac:dyDescent="0.3">
      <c r="A6" s="9" t="s">
        <v>242</v>
      </c>
      <c r="B6">
        <v>5</v>
      </c>
    </row>
    <row r="7" spans="1:2" x14ac:dyDescent="0.3">
      <c r="A7" s="9" t="s">
        <v>119</v>
      </c>
      <c r="B7">
        <v>5</v>
      </c>
    </row>
    <row r="8" spans="1:2" x14ac:dyDescent="0.3">
      <c r="A8" s="9" t="s">
        <v>116</v>
      </c>
      <c r="B8">
        <v>5</v>
      </c>
    </row>
    <row r="9" spans="1:2" x14ac:dyDescent="0.3">
      <c r="A9" s="9" t="s">
        <v>292</v>
      </c>
      <c r="B9">
        <v>5</v>
      </c>
    </row>
    <row r="10" spans="1:2" x14ac:dyDescent="0.3">
      <c r="A10" s="9" t="s">
        <v>62</v>
      </c>
      <c r="B10">
        <v>5</v>
      </c>
    </row>
    <row r="11" spans="1:2" x14ac:dyDescent="0.3">
      <c r="A11" s="9" t="s">
        <v>34</v>
      </c>
      <c r="B11">
        <v>4.8</v>
      </c>
    </row>
    <row r="12" spans="1:2" x14ac:dyDescent="0.3">
      <c r="A12" s="9" t="s">
        <v>59</v>
      </c>
      <c r="B12">
        <v>5</v>
      </c>
    </row>
    <row r="13" spans="1:2" x14ac:dyDescent="0.3">
      <c r="A13" s="9" t="s">
        <v>21</v>
      </c>
      <c r="B13">
        <v>4.8</v>
      </c>
    </row>
    <row r="14" spans="1:2" x14ac:dyDescent="0.3">
      <c r="A14" s="9" t="s">
        <v>343</v>
      </c>
      <c r="B14">
        <v>5</v>
      </c>
    </row>
    <row r="19" spans="1:3" x14ac:dyDescent="0.3">
      <c r="A19" s="10"/>
      <c r="B19" s="11"/>
      <c r="C19" s="12"/>
    </row>
    <row r="20" spans="1:3" x14ac:dyDescent="0.3">
      <c r="A20" s="13"/>
      <c r="B20" s="14"/>
      <c r="C20" s="15"/>
    </row>
    <row r="21" spans="1:3" x14ac:dyDescent="0.3">
      <c r="A21" s="13"/>
      <c r="B21" s="14"/>
      <c r="C21" s="15"/>
    </row>
    <row r="22" spans="1:3" x14ac:dyDescent="0.3">
      <c r="A22" s="13"/>
      <c r="B22" s="14"/>
      <c r="C22" s="15"/>
    </row>
    <row r="23" spans="1:3" x14ac:dyDescent="0.3">
      <c r="A23" s="13"/>
      <c r="B23" s="14"/>
      <c r="C23" s="15"/>
    </row>
    <row r="24" spans="1:3" x14ac:dyDescent="0.3">
      <c r="A24" s="13"/>
      <c r="B24" s="14"/>
      <c r="C24" s="15"/>
    </row>
    <row r="25" spans="1:3" x14ac:dyDescent="0.3">
      <c r="A25" s="13"/>
      <c r="B25" s="14"/>
      <c r="C25" s="15"/>
    </row>
    <row r="26" spans="1:3" x14ac:dyDescent="0.3">
      <c r="A26" s="13"/>
      <c r="B26" s="14"/>
      <c r="C26" s="15"/>
    </row>
    <row r="27" spans="1:3" x14ac:dyDescent="0.3">
      <c r="A27" s="13"/>
      <c r="B27" s="14"/>
      <c r="C27" s="15"/>
    </row>
    <row r="28" spans="1:3" x14ac:dyDescent="0.3">
      <c r="A28" s="13"/>
      <c r="B28" s="14"/>
      <c r="C28" s="15"/>
    </row>
    <row r="29" spans="1:3" x14ac:dyDescent="0.3">
      <c r="A29" s="13"/>
      <c r="B29" s="14"/>
      <c r="C29" s="15"/>
    </row>
    <row r="30" spans="1:3" x14ac:dyDescent="0.3">
      <c r="A30" s="13"/>
      <c r="B30" s="14"/>
      <c r="C30" s="15"/>
    </row>
    <row r="31" spans="1:3" x14ac:dyDescent="0.3">
      <c r="A31" s="13"/>
      <c r="B31" s="14"/>
      <c r="C31" s="15"/>
    </row>
    <row r="32" spans="1:3" x14ac:dyDescent="0.3">
      <c r="A32" s="13"/>
      <c r="B32" s="14"/>
      <c r="C32" s="15"/>
    </row>
    <row r="33" spans="1:3" x14ac:dyDescent="0.3">
      <c r="A33" s="13"/>
      <c r="B33" s="14"/>
      <c r="C33" s="15"/>
    </row>
    <row r="34" spans="1:3" x14ac:dyDescent="0.3">
      <c r="A34" s="13"/>
      <c r="B34" s="14"/>
      <c r="C34" s="15"/>
    </row>
    <row r="35" spans="1:3" x14ac:dyDescent="0.3">
      <c r="A35" s="13"/>
      <c r="B35" s="14"/>
      <c r="C35" s="15"/>
    </row>
    <row r="36" spans="1:3" x14ac:dyDescent="0.3">
      <c r="A36" s="16"/>
      <c r="B36" s="17"/>
      <c r="C36" s="18"/>
    </row>
  </sheetData>
  <phoneticPr fontId="18" type="noConversion"/>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B1E5C-6DF0-4522-9228-B60D8BC761B8}">
  <dimension ref="A3:B14"/>
  <sheetViews>
    <sheetView topLeftCell="A2" workbookViewId="0">
      <selection activeCell="M20" sqref="M20"/>
    </sheetView>
  </sheetViews>
  <sheetFormatPr defaultRowHeight="14.4" x14ac:dyDescent="0.3"/>
  <cols>
    <col min="1" max="1" width="68.88671875" bestFit="1" customWidth="1"/>
    <col min="2" max="2" width="14.77734375" bestFit="1" customWidth="1"/>
    <col min="3" max="3" width="8.44140625" bestFit="1" customWidth="1"/>
    <col min="4" max="4" width="5" bestFit="1" customWidth="1"/>
    <col min="5" max="5" width="7.88671875" bestFit="1" customWidth="1"/>
    <col min="6" max="6" width="10.77734375" bestFit="1" customWidth="1"/>
  </cols>
  <sheetData>
    <row r="3" spans="1:2" x14ac:dyDescent="0.3">
      <c r="A3" s="8" t="s">
        <v>342</v>
      </c>
      <c r="B3" t="s">
        <v>356</v>
      </c>
    </row>
    <row r="4" spans="1:2" x14ac:dyDescent="0.3">
      <c r="A4" s="9" t="s">
        <v>313</v>
      </c>
      <c r="B4" s="1">
        <v>0.64</v>
      </c>
    </row>
    <row r="5" spans="1:2" x14ac:dyDescent="0.3">
      <c r="A5" s="9" t="s">
        <v>151</v>
      </c>
      <c r="B5" s="1">
        <v>0.61</v>
      </c>
    </row>
    <row r="6" spans="1:2" x14ac:dyDescent="0.3">
      <c r="A6" s="9" t="s">
        <v>187</v>
      </c>
      <c r="B6" s="1">
        <v>0.55000000000000004</v>
      </c>
    </row>
    <row r="7" spans="1:2" x14ac:dyDescent="0.3">
      <c r="A7" s="9" t="s">
        <v>167</v>
      </c>
      <c r="B7" s="1">
        <v>0.55000000000000004</v>
      </c>
    </row>
    <row r="8" spans="1:2" x14ac:dyDescent="0.3">
      <c r="A8" s="9" t="s">
        <v>34</v>
      </c>
      <c r="B8" s="1">
        <v>0.55000000000000004</v>
      </c>
    </row>
    <row r="9" spans="1:2" x14ac:dyDescent="0.3">
      <c r="A9" s="9" t="s">
        <v>84</v>
      </c>
      <c r="B9" s="1">
        <v>0.54</v>
      </c>
    </row>
    <row r="10" spans="1:2" x14ac:dyDescent="0.3">
      <c r="A10" s="9" t="s">
        <v>183</v>
      </c>
      <c r="B10" s="1">
        <v>0.54</v>
      </c>
    </row>
    <row r="11" spans="1:2" x14ac:dyDescent="0.3">
      <c r="A11" s="9" t="s">
        <v>119</v>
      </c>
      <c r="B11" s="1">
        <v>0.53</v>
      </c>
    </row>
    <row r="12" spans="1:2" x14ac:dyDescent="0.3">
      <c r="A12" s="9" t="s">
        <v>70</v>
      </c>
      <c r="B12" s="1">
        <v>0.53</v>
      </c>
    </row>
    <row r="13" spans="1:2" x14ac:dyDescent="0.3">
      <c r="A13" s="9" t="s">
        <v>195</v>
      </c>
      <c r="B13" s="1">
        <v>0.52</v>
      </c>
    </row>
    <row r="14" spans="1:2" x14ac:dyDescent="0.3">
      <c r="A14" s="9" t="s">
        <v>101</v>
      </c>
      <c r="B14" s="1">
        <v>0.52</v>
      </c>
    </row>
  </sheetData>
  <sortState xmlns:xlrd2="http://schemas.microsoft.com/office/spreadsheetml/2017/richdata2" ref="A3:B15">
    <sortCondition descending="1" ref="A4"/>
  </sortStat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D77B-8FFC-47AA-942F-AC64C9EC55FE}">
  <dimension ref="A3:C7"/>
  <sheetViews>
    <sheetView workbookViewId="0">
      <selection activeCell="R14" sqref="R14"/>
    </sheetView>
  </sheetViews>
  <sheetFormatPr defaultRowHeight="14.4" x14ac:dyDescent="0.3"/>
  <cols>
    <col min="1" max="1" width="15.33203125" bestFit="1" customWidth="1"/>
    <col min="2" max="2" width="17.88671875" bestFit="1" customWidth="1"/>
    <col min="3" max="3" width="20.109375" bestFit="1" customWidth="1"/>
  </cols>
  <sheetData>
    <row r="3" spans="1:3" x14ac:dyDescent="0.3">
      <c r="A3" s="8" t="s">
        <v>342</v>
      </c>
      <c r="B3" t="s">
        <v>351</v>
      </c>
      <c r="C3" t="s">
        <v>344</v>
      </c>
    </row>
    <row r="4" spans="1:3" x14ac:dyDescent="0.3">
      <c r="A4" s="9" t="s">
        <v>338</v>
      </c>
      <c r="B4">
        <v>3.6580645161290311</v>
      </c>
      <c r="C4">
        <v>63</v>
      </c>
    </row>
    <row r="5" spans="1:3" x14ac:dyDescent="0.3">
      <c r="A5" s="9" t="s">
        <v>339</v>
      </c>
      <c r="B5">
        <v>3.7249999999999996</v>
      </c>
      <c r="C5">
        <v>18</v>
      </c>
    </row>
    <row r="6" spans="1:3" x14ac:dyDescent="0.3">
      <c r="A6" s="9" t="s">
        <v>336</v>
      </c>
      <c r="B6">
        <v>4.245454545454546</v>
      </c>
      <c r="C6">
        <v>31</v>
      </c>
    </row>
    <row r="7" spans="1:3" x14ac:dyDescent="0.3">
      <c r="A7" s="9" t="s">
        <v>343</v>
      </c>
      <c r="B7">
        <v>3.8894736842105244</v>
      </c>
      <c r="C7">
        <v>112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6124F-2188-42C0-86F2-C5385169D9A3}">
  <dimension ref="A3:B7"/>
  <sheetViews>
    <sheetView workbookViewId="0">
      <selection activeCell="B6" sqref="B6"/>
    </sheetView>
  </sheetViews>
  <sheetFormatPr defaultRowHeight="14.4" x14ac:dyDescent="0.3"/>
  <cols>
    <col min="1" max="1" width="12.5546875" bestFit="1" customWidth="1"/>
    <col min="2" max="2" width="22" bestFit="1" customWidth="1"/>
  </cols>
  <sheetData>
    <row r="3" spans="1:2" x14ac:dyDescent="0.3">
      <c r="A3" s="8" t="s">
        <v>342</v>
      </c>
      <c r="B3" t="s">
        <v>357</v>
      </c>
    </row>
    <row r="4" spans="1:2" x14ac:dyDescent="0.3">
      <c r="A4" s="9" t="s">
        <v>340</v>
      </c>
      <c r="B4">
        <v>-7.666666666666667</v>
      </c>
    </row>
    <row r="5" spans="1:2" x14ac:dyDescent="0.3">
      <c r="A5" s="9" t="s">
        <v>337</v>
      </c>
      <c r="B5">
        <v>-13.472222222222221</v>
      </c>
    </row>
    <row r="6" spans="1:2" x14ac:dyDescent="0.3">
      <c r="A6" s="9" t="s">
        <v>341</v>
      </c>
      <c r="B6">
        <v>-14.083333333333334</v>
      </c>
    </row>
    <row r="7" spans="1:2" x14ac:dyDescent="0.3">
      <c r="A7" s="9" t="s">
        <v>343</v>
      </c>
      <c r="B7">
        <v>-12.684210526315789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Excel_jumia(2)</vt:lpstr>
      <vt:lpstr>Jumia Filtered</vt:lpstr>
      <vt:lpstr>Discount % and Reviews</vt:lpstr>
      <vt:lpstr>Rating and Reviews</vt:lpstr>
      <vt:lpstr>Top 10 Products by Review</vt:lpstr>
      <vt:lpstr>Top Product by Rating</vt:lpstr>
      <vt:lpstr>Top Products, Discount</vt:lpstr>
      <vt:lpstr>Rating, review, and discount %</vt:lpstr>
      <vt:lpstr>Rating Category $ Review</vt:lpstr>
      <vt:lpstr>Product Categories by Rating</vt:lpstr>
      <vt:lpstr>Product Categories by Discount</vt:lpstr>
      <vt:lpstr>My 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Sharon Otieno</cp:lastModifiedBy>
  <dcterms:created xsi:type="dcterms:W3CDTF">2025-06-09T10:51:02Z</dcterms:created>
  <dcterms:modified xsi:type="dcterms:W3CDTF">2025-06-12T12:54:52Z</dcterms:modified>
</cp:coreProperties>
</file>